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EECA502-7958-415A-8E5F-99CD3E63A94B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8" i="1" l="1"/>
  <c r="U19" i="1"/>
  <c r="X138" i="1"/>
  <c r="X139" i="1" s="1"/>
  <c r="U21" i="1" l="1"/>
  <c r="X140" i="1"/>
  <c r="U20" i="1"/>
  <c r="W1381" i="1"/>
  <c r="U1382" i="1"/>
  <c r="V1384" i="1" s="1"/>
  <c r="V1385" i="1" l="1"/>
  <c r="V1387" i="1"/>
  <c r="V1388" i="1"/>
  <c r="V1389" i="1"/>
  <c r="V1382" i="1"/>
  <c r="W1382" i="1" s="1"/>
  <c r="X141" i="1"/>
  <c r="U22" i="1"/>
  <c r="V1386" i="1"/>
  <c r="V1383" i="1"/>
  <c r="S1383" i="1"/>
  <c r="U23" i="1" l="1"/>
  <c r="X142" i="1"/>
  <c r="U1383" i="1"/>
  <c r="U1384" i="1" s="1"/>
  <c r="W23" i="1"/>
  <c r="Y141" i="1"/>
  <c r="Z141" i="1" s="1"/>
  <c r="AD22" i="1"/>
  <c r="AD21" i="1"/>
  <c r="AD20" i="1"/>
  <c r="AD19" i="1"/>
  <c r="W22" i="1"/>
  <c r="W21" i="1"/>
  <c r="W20" i="1"/>
  <c r="W19" i="1"/>
  <c r="Y140" i="1"/>
  <c r="Z140" i="1" s="1"/>
  <c r="Y139" i="1"/>
  <c r="Z139" i="1" s="1"/>
  <c r="Y138" i="1"/>
  <c r="Z138" i="1" s="1"/>
  <c r="Y137" i="1"/>
  <c r="Z137" i="1" s="1"/>
  <c r="M10" i="1"/>
  <c r="N10" i="1" s="1"/>
  <c r="C11" i="1" s="1"/>
  <c r="B1" i="1"/>
  <c r="T800" i="1"/>
  <c r="U800" i="1" s="1"/>
  <c r="T738" i="1"/>
  <c r="U738" i="1" s="1"/>
  <c r="Y129" i="1"/>
  <c r="Z129" i="1" s="1"/>
  <c r="T13" i="1"/>
  <c r="T14" i="1" s="1"/>
  <c r="AB12" i="1"/>
  <c r="V12" i="1"/>
  <c r="Y14" i="1" s="1"/>
  <c r="I11" i="1"/>
  <c r="F11" i="1"/>
  <c r="J10" i="1"/>
  <c r="K10" i="1" s="1"/>
  <c r="G10" i="1"/>
  <c r="H11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Y131" i="1"/>
  <c r="Z131" i="1" s="1"/>
  <c r="Y130" i="1"/>
  <c r="Z130" i="1" s="1"/>
  <c r="W13" i="1"/>
  <c r="W14" i="1"/>
  <c r="Y132" i="1"/>
  <c r="Z132" i="1" s="1"/>
  <c r="AD12" i="1"/>
  <c r="Q10" i="1" s="1"/>
  <c r="Q11" i="1" s="1"/>
  <c r="AD13" i="1"/>
  <c r="W15" i="1"/>
  <c r="Y133" i="1"/>
  <c r="Z133" i="1" s="1"/>
  <c r="AD14" i="1"/>
  <c r="Y134" i="1"/>
  <c r="Z134" i="1" s="1"/>
  <c r="AD15" i="1"/>
  <c r="W16" i="1"/>
  <c r="Y136" i="1"/>
  <c r="Z136" i="1" s="1"/>
  <c r="Y135" i="1"/>
  <c r="Z135" i="1" s="1"/>
  <c r="W17" i="1"/>
  <c r="AD18" i="1"/>
  <c r="AD16" i="1"/>
  <c r="P11" i="1"/>
  <c r="W18" i="1"/>
  <c r="AD17" i="1"/>
  <c r="M833" i="1"/>
  <c r="N833" i="1" s="1"/>
  <c r="F703" i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W1383" i="1" l="1"/>
  <c r="U1385" i="1"/>
  <c r="W1384" i="1"/>
  <c r="U24" i="1"/>
  <c r="W24" i="1" s="1"/>
  <c r="Y142" i="1"/>
  <c r="Z142" i="1" s="1"/>
  <c r="X143" i="1"/>
  <c r="J11" i="1"/>
  <c r="K11" i="1" s="1"/>
  <c r="A11" i="1"/>
  <c r="A12" i="1" s="1"/>
  <c r="D12" i="1" s="1"/>
  <c r="AB13" i="1"/>
  <c r="X13" i="1"/>
  <c r="Y16" i="1"/>
  <c r="B10" i="1"/>
  <c r="O10" i="1"/>
  <c r="AB14" i="1"/>
  <c r="T15" i="1"/>
  <c r="T16" i="1" s="1"/>
  <c r="F12" i="1"/>
  <c r="F13" i="1" s="1"/>
  <c r="F14" i="1" s="1"/>
  <c r="G11" i="1"/>
  <c r="H12" i="1" s="1"/>
  <c r="Y15" i="1"/>
  <c r="Y17" i="1"/>
  <c r="Y13" i="1"/>
  <c r="V13" i="1" s="1"/>
  <c r="V14" i="1" s="1"/>
  <c r="D10" i="1"/>
  <c r="U25" i="1" l="1"/>
  <c r="W25" i="1" s="1"/>
  <c r="X144" i="1"/>
  <c r="Y143" i="1"/>
  <c r="Z143" i="1" s="1"/>
  <c r="AD23" i="1"/>
  <c r="U1386" i="1"/>
  <c r="W1385" i="1"/>
  <c r="D11" i="1"/>
  <c r="L11" i="1"/>
  <c r="M11" i="1" s="1"/>
  <c r="N11" i="1" s="1"/>
  <c r="B11" i="1"/>
  <c r="AB15" i="1"/>
  <c r="AB16" i="1"/>
  <c r="T17" i="1"/>
  <c r="F15" i="1"/>
  <c r="G14" i="1"/>
  <c r="X14" i="1"/>
  <c r="L12" i="1"/>
  <c r="A13" i="1"/>
  <c r="X15" i="1"/>
  <c r="V15" i="1"/>
  <c r="X16" i="1" s="1"/>
  <c r="E12" i="1"/>
  <c r="U1387" i="1" l="1"/>
  <c r="W1386" i="1"/>
  <c r="U26" i="1"/>
  <c r="AD25" i="1" s="1"/>
  <c r="Y144" i="1"/>
  <c r="Z144" i="1" s="1"/>
  <c r="AD24" i="1"/>
  <c r="I12" i="1"/>
  <c r="J12" i="1" s="1"/>
  <c r="P12" i="1"/>
  <c r="P13" i="1" s="1"/>
  <c r="Q12" i="1"/>
  <c r="Q13" i="1" s="1"/>
  <c r="T18" i="1"/>
  <c r="AB17" i="1"/>
  <c r="M12" i="1"/>
  <c r="N12" i="1" s="1"/>
  <c r="F16" i="1"/>
  <c r="G15" i="1"/>
  <c r="A14" i="1"/>
  <c r="L13" i="1"/>
  <c r="D13" i="1"/>
  <c r="E13" i="1" s="1"/>
  <c r="G13" i="1" s="1"/>
  <c r="C12" i="1"/>
  <c r="O11" i="1"/>
  <c r="G12" i="1"/>
  <c r="W26" i="1" l="1"/>
  <c r="U1388" i="1"/>
  <c r="W1387" i="1"/>
  <c r="I13" i="1"/>
  <c r="I14" i="1" s="1"/>
  <c r="AB18" i="1"/>
  <c r="T19" i="1"/>
  <c r="G16" i="1"/>
  <c r="H17" i="1" s="1"/>
  <c r="F17" i="1"/>
  <c r="K12" i="1"/>
  <c r="O12" i="1" s="1"/>
  <c r="C13" i="1"/>
  <c r="A15" i="1"/>
  <c r="L14" i="1"/>
  <c r="D14" i="1"/>
  <c r="M13" i="1"/>
  <c r="N13" i="1" s="1"/>
  <c r="Q14" i="1"/>
  <c r="P14" i="1"/>
  <c r="H13" i="1"/>
  <c r="H16" i="1"/>
  <c r="H14" i="1"/>
  <c r="H15" i="1"/>
  <c r="U1389" i="1" l="1"/>
  <c r="W1389" i="1" s="1"/>
  <c r="W1388" i="1"/>
  <c r="J13" i="1"/>
  <c r="K13" i="1" s="1"/>
  <c r="B12" i="1"/>
  <c r="T20" i="1"/>
  <c r="AB19" i="1"/>
  <c r="A16" i="1"/>
  <c r="L15" i="1"/>
  <c r="D15" i="1"/>
  <c r="C14" i="1"/>
  <c r="J14" i="1"/>
  <c r="F18" i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G17" i="1"/>
  <c r="M14" i="1"/>
  <c r="N14" i="1" s="1"/>
  <c r="P15" i="1"/>
  <c r="Q15" i="1"/>
  <c r="I15" i="1"/>
  <c r="J15" i="1" s="1"/>
  <c r="C15" i="1" l="1"/>
  <c r="K15" i="1" s="1"/>
  <c r="B15" i="1" s="1"/>
  <c r="AB20" i="1"/>
  <c r="T21" i="1"/>
  <c r="K14" i="1"/>
  <c r="O14" i="1" s="1"/>
  <c r="M15" i="1"/>
  <c r="N15" i="1" s="1"/>
  <c r="Q16" i="1"/>
  <c r="I16" i="1"/>
  <c r="J16" i="1" s="1"/>
  <c r="P16" i="1"/>
  <c r="H18" i="1"/>
  <c r="A17" i="1"/>
  <c r="L16" i="1"/>
  <c r="D16" i="1"/>
  <c r="B13" i="1"/>
  <c r="O13" i="1"/>
  <c r="C16" i="1" l="1"/>
  <c r="K16" i="1" s="1"/>
  <c r="O15" i="1"/>
  <c r="B14" i="1"/>
  <c r="T22" i="1"/>
  <c r="AB21" i="1"/>
  <c r="P17" i="1"/>
  <c r="Q17" i="1"/>
  <c r="M16" i="1"/>
  <c r="N16" i="1" s="1"/>
  <c r="I17" i="1"/>
  <c r="J17" i="1" s="1"/>
  <c r="L17" i="1"/>
  <c r="A18" i="1"/>
  <c r="D17" i="1"/>
  <c r="C17" i="1" l="1"/>
  <c r="K17" i="1" s="1"/>
  <c r="B17" i="1" s="1"/>
  <c r="T23" i="1"/>
  <c r="AB22" i="1"/>
  <c r="A19" i="1"/>
  <c r="L18" i="1"/>
  <c r="D18" i="1"/>
  <c r="E18" i="1" s="1"/>
  <c r="G18" i="1" s="1"/>
  <c r="O16" i="1"/>
  <c r="B16" i="1"/>
  <c r="Q18" i="1"/>
  <c r="M17" i="1"/>
  <c r="N17" i="1" s="1"/>
  <c r="P18" i="1"/>
  <c r="I18" i="1"/>
  <c r="J18" i="1" s="1"/>
  <c r="AB23" i="1" l="1"/>
  <c r="T24" i="1"/>
  <c r="C18" i="1"/>
  <c r="K18" i="1" s="1"/>
  <c r="L19" i="1"/>
  <c r="A20" i="1"/>
  <c r="D19" i="1"/>
  <c r="E19" i="1" s="1"/>
  <c r="G19" i="1" s="1"/>
  <c r="H20" i="1" s="1"/>
  <c r="H19" i="1"/>
  <c r="M18" i="1"/>
  <c r="N18" i="1" s="1"/>
  <c r="Q19" i="1"/>
  <c r="P19" i="1"/>
  <c r="I19" i="1"/>
  <c r="O17" i="1"/>
  <c r="AB24" i="1" l="1"/>
  <c r="T25" i="1"/>
  <c r="C19" i="1"/>
  <c r="O18" i="1"/>
  <c r="L20" i="1"/>
  <c r="A21" i="1"/>
  <c r="D20" i="1"/>
  <c r="E20" i="1" s="1"/>
  <c r="G20" i="1" s="1"/>
  <c r="Q20" i="1"/>
  <c r="I20" i="1"/>
  <c r="J20" i="1" s="1"/>
  <c r="P20" i="1"/>
  <c r="M19" i="1"/>
  <c r="N19" i="1" s="1"/>
  <c r="B18" i="1"/>
  <c r="J19" i="1"/>
  <c r="AB25" i="1" l="1"/>
  <c r="T26" i="1"/>
  <c r="AB26" i="1" s="1"/>
  <c r="C20" i="1"/>
  <c r="K20" i="1" s="1"/>
  <c r="B20" i="1" s="1"/>
  <c r="K19" i="1"/>
  <c r="O19" i="1" s="1"/>
  <c r="H21" i="1"/>
  <c r="I21" i="1"/>
  <c r="M20" i="1"/>
  <c r="N20" i="1" s="1"/>
  <c r="Q21" i="1"/>
  <c r="P21" i="1"/>
  <c r="A22" i="1"/>
  <c r="L21" i="1"/>
  <c r="D21" i="1"/>
  <c r="E21" i="1" s="1"/>
  <c r="G21" i="1" s="1"/>
  <c r="H22" i="1" s="1"/>
  <c r="B19" i="1" l="1"/>
  <c r="C21" i="1"/>
  <c r="L22" i="1"/>
  <c r="A23" i="1"/>
  <c r="D22" i="1"/>
  <c r="E22" i="1" s="1"/>
  <c r="G22" i="1" s="1"/>
  <c r="J21" i="1"/>
  <c r="M21" i="1"/>
  <c r="N21" i="1" s="1"/>
  <c r="Q22" i="1"/>
  <c r="I22" i="1"/>
  <c r="J22" i="1" s="1"/>
  <c r="P22" i="1"/>
  <c r="O20" i="1"/>
  <c r="K21" i="1" l="1"/>
  <c r="B21" i="1" s="1"/>
  <c r="C22" i="1"/>
  <c r="K22" i="1" s="1"/>
  <c r="L23" i="1"/>
  <c r="A24" i="1"/>
  <c r="D23" i="1"/>
  <c r="E23" i="1" s="1"/>
  <c r="G23" i="1" s="1"/>
  <c r="H23" i="1"/>
  <c r="P23" i="1"/>
  <c r="Q23" i="1"/>
  <c r="I23" i="1"/>
  <c r="M22" i="1"/>
  <c r="N22" i="1" s="1"/>
  <c r="O21" i="1" l="1"/>
  <c r="C23" i="1"/>
  <c r="H24" i="1"/>
  <c r="O22" i="1"/>
  <c r="A25" i="1"/>
  <c r="L24" i="1"/>
  <c r="D24" i="1"/>
  <c r="E24" i="1" s="1"/>
  <c r="G24" i="1" s="1"/>
  <c r="H25" i="1" s="1"/>
  <c r="J23" i="1"/>
  <c r="M23" i="1"/>
  <c r="N23" i="1" s="1"/>
  <c r="I24" i="1"/>
  <c r="P24" i="1"/>
  <c r="Q24" i="1"/>
  <c r="B22" i="1"/>
  <c r="K23" i="1" l="1"/>
  <c r="O23" i="1" s="1"/>
  <c r="C24" i="1"/>
  <c r="L25" i="1"/>
  <c r="A26" i="1"/>
  <c r="D25" i="1"/>
  <c r="E25" i="1" s="1"/>
  <c r="G25" i="1" s="1"/>
  <c r="H26" i="1" s="1"/>
  <c r="J24" i="1"/>
  <c r="P25" i="1"/>
  <c r="I25" i="1"/>
  <c r="J25" i="1" s="1"/>
  <c r="Q25" i="1"/>
  <c r="M24" i="1"/>
  <c r="N24" i="1" s="1"/>
  <c r="B23" i="1" l="1"/>
  <c r="K24" i="1"/>
  <c r="O24" i="1" s="1"/>
  <c r="C25" i="1"/>
  <c r="K25" i="1" s="1"/>
  <c r="B25" i="1" s="1"/>
  <c r="L26" i="1"/>
  <c r="A27" i="1"/>
  <c r="D26" i="1"/>
  <c r="E26" i="1" s="1"/>
  <c r="G26" i="1" s="1"/>
  <c r="H27" i="1" s="1"/>
  <c r="Q26" i="1"/>
  <c r="I26" i="1"/>
  <c r="J26" i="1" s="1"/>
  <c r="P26" i="1"/>
  <c r="M25" i="1"/>
  <c r="N25" i="1" s="1"/>
  <c r="B24" i="1" l="1"/>
  <c r="C26" i="1"/>
  <c r="K26" i="1" s="1"/>
  <c r="A28" i="1"/>
  <c r="L27" i="1"/>
  <c r="D27" i="1"/>
  <c r="E27" i="1" s="1"/>
  <c r="G27" i="1" s="1"/>
  <c r="H28" i="1" s="1"/>
  <c r="Q27" i="1"/>
  <c r="P27" i="1"/>
  <c r="I27" i="1"/>
  <c r="J27" i="1" s="1"/>
  <c r="M26" i="1"/>
  <c r="N26" i="1" s="1"/>
  <c r="O25" i="1"/>
  <c r="C27" i="1" l="1"/>
  <c r="K27" i="1" s="1"/>
  <c r="O26" i="1"/>
  <c r="M27" i="1"/>
  <c r="N27" i="1" s="1"/>
  <c r="P28" i="1"/>
  <c r="Q28" i="1"/>
  <c r="I28" i="1"/>
  <c r="J28" i="1" s="1"/>
  <c r="A29" i="1"/>
  <c r="L28" i="1"/>
  <c r="D28" i="1"/>
  <c r="E28" i="1" s="1"/>
  <c r="G28" i="1" s="1"/>
  <c r="H29" i="1" s="1"/>
  <c r="B26" i="1"/>
  <c r="C28" i="1" l="1"/>
  <c r="K28" i="1" s="1"/>
  <c r="O27" i="1"/>
  <c r="Q29" i="1"/>
  <c r="I29" i="1"/>
  <c r="J29" i="1" s="1"/>
  <c r="M28" i="1"/>
  <c r="N28" i="1" s="1"/>
  <c r="P29" i="1"/>
  <c r="B27" i="1"/>
  <c r="A30" i="1"/>
  <c r="L29" i="1"/>
  <c r="D29" i="1"/>
  <c r="E29" i="1" s="1"/>
  <c r="G29" i="1" s="1"/>
  <c r="H30" i="1" s="1"/>
  <c r="C29" i="1" l="1"/>
  <c r="K29" i="1" s="1"/>
  <c r="P30" i="1"/>
  <c r="M29" i="1"/>
  <c r="N29" i="1" s="1"/>
  <c r="Q30" i="1"/>
  <c r="I30" i="1"/>
  <c r="J30" i="1" s="1"/>
  <c r="A31" i="1"/>
  <c r="L30" i="1"/>
  <c r="D30" i="1"/>
  <c r="E30" i="1" s="1"/>
  <c r="G30" i="1" s="1"/>
  <c r="H31" i="1" s="1"/>
  <c r="O28" i="1"/>
  <c r="B28" i="1"/>
  <c r="C30" i="1" l="1"/>
  <c r="K30" i="1" s="1"/>
  <c r="B30" i="1" s="1"/>
  <c r="Q31" i="1"/>
  <c r="M30" i="1"/>
  <c r="N30" i="1" s="1"/>
  <c r="I31" i="1"/>
  <c r="J31" i="1" s="1"/>
  <c r="P31" i="1"/>
  <c r="L31" i="1"/>
  <c r="A32" i="1"/>
  <c r="D31" i="1"/>
  <c r="E31" i="1" s="1"/>
  <c r="G31" i="1" s="1"/>
  <c r="H32" i="1" s="1"/>
  <c r="O29" i="1"/>
  <c r="B29" i="1"/>
  <c r="C31" i="1" l="1"/>
  <c r="K31" i="1" s="1"/>
  <c r="B31" i="1" s="1"/>
  <c r="L32" i="1"/>
  <c r="A33" i="1"/>
  <c r="D32" i="1"/>
  <c r="E32" i="1" s="1"/>
  <c r="G32" i="1" s="1"/>
  <c r="H33" i="1" s="1"/>
  <c r="P32" i="1"/>
  <c r="M31" i="1"/>
  <c r="N31" i="1" s="1"/>
  <c r="C32" i="1" s="1"/>
  <c r="I32" i="1"/>
  <c r="J32" i="1" s="1"/>
  <c r="Q32" i="1"/>
  <c r="O30" i="1"/>
  <c r="K32" i="1" l="1"/>
  <c r="B32" i="1" s="1"/>
  <c r="L33" i="1"/>
  <c r="A34" i="1"/>
  <c r="D33" i="1"/>
  <c r="E33" i="1" s="1"/>
  <c r="G33" i="1" s="1"/>
  <c r="H34" i="1" s="1"/>
  <c r="M32" i="1"/>
  <c r="N32" i="1" s="1"/>
  <c r="C33" i="1" s="1"/>
  <c r="P33" i="1"/>
  <c r="Q33" i="1"/>
  <c r="I33" i="1"/>
  <c r="J33" i="1" s="1"/>
  <c r="O31" i="1"/>
  <c r="K33" i="1" l="1"/>
  <c r="B33" i="1" s="1"/>
  <c r="L34" i="1"/>
  <c r="A35" i="1"/>
  <c r="D34" i="1"/>
  <c r="E34" i="1" s="1"/>
  <c r="G34" i="1" s="1"/>
  <c r="H35" i="1" s="1"/>
  <c r="O32" i="1"/>
  <c r="M33" i="1"/>
  <c r="N33" i="1" s="1"/>
  <c r="C34" i="1" s="1"/>
  <c r="P34" i="1"/>
  <c r="Q34" i="1"/>
  <c r="I34" i="1"/>
  <c r="J34" i="1" s="1"/>
  <c r="K34" i="1" l="1"/>
  <c r="B34" i="1" s="1"/>
  <c r="A36" i="1"/>
  <c r="L35" i="1"/>
  <c r="D35" i="1"/>
  <c r="E35" i="1" s="1"/>
  <c r="G35" i="1" s="1"/>
  <c r="H36" i="1" s="1"/>
  <c r="M34" i="1"/>
  <c r="N34" i="1" s="1"/>
  <c r="C35" i="1" s="1"/>
  <c r="Q35" i="1"/>
  <c r="I35" i="1"/>
  <c r="J35" i="1" s="1"/>
  <c r="P35" i="1"/>
  <c r="O33" i="1"/>
  <c r="K35" i="1" l="1"/>
  <c r="B35" i="1" s="1"/>
  <c r="A37" i="1"/>
  <c r="L36" i="1"/>
  <c r="D36" i="1"/>
  <c r="E36" i="1" s="1"/>
  <c r="G36" i="1" s="1"/>
  <c r="H37" i="1" s="1"/>
  <c r="O34" i="1"/>
  <c r="M35" i="1"/>
  <c r="N35" i="1" s="1"/>
  <c r="C36" i="1" s="1"/>
  <c r="I36" i="1"/>
  <c r="J36" i="1" s="1"/>
  <c r="P36" i="1"/>
  <c r="Q36" i="1"/>
  <c r="K36" i="1" l="1"/>
  <c r="B36" i="1" s="1"/>
  <c r="L37" i="1"/>
  <c r="A38" i="1"/>
  <c r="D37" i="1"/>
  <c r="E37" i="1" s="1"/>
  <c r="G37" i="1" s="1"/>
  <c r="H38" i="1" s="1"/>
  <c r="O35" i="1"/>
  <c r="I37" i="1"/>
  <c r="J37" i="1" s="1"/>
  <c r="Q37" i="1"/>
  <c r="M36" i="1"/>
  <c r="N36" i="1" s="1"/>
  <c r="C37" i="1" s="1"/>
  <c r="P37" i="1"/>
  <c r="K37" i="1" l="1"/>
  <c r="B37" i="1" s="1"/>
  <c r="L38" i="1"/>
  <c r="A39" i="1"/>
  <c r="D38" i="1"/>
  <c r="E38" i="1" s="1"/>
  <c r="G38" i="1" s="1"/>
  <c r="H39" i="1" s="1"/>
  <c r="O36" i="1"/>
  <c r="Q38" i="1"/>
  <c r="M37" i="1"/>
  <c r="N37" i="1" s="1"/>
  <c r="C38" i="1" s="1"/>
  <c r="I38" i="1"/>
  <c r="J38" i="1" s="1"/>
  <c r="P38" i="1"/>
  <c r="K38" i="1" l="1"/>
  <c r="B38" i="1" s="1"/>
  <c r="A40" i="1"/>
  <c r="L39" i="1"/>
  <c r="D39" i="1"/>
  <c r="E39" i="1" s="1"/>
  <c r="G39" i="1" s="1"/>
  <c r="H40" i="1" s="1"/>
  <c r="Q39" i="1"/>
  <c r="M38" i="1"/>
  <c r="N38" i="1" s="1"/>
  <c r="C39" i="1" s="1"/>
  <c r="P39" i="1"/>
  <c r="I39" i="1"/>
  <c r="J39" i="1" s="1"/>
  <c r="O37" i="1"/>
  <c r="K39" i="1" l="1"/>
  <c r="B39" i="1" s="1"/>
  <c r="A41" i="1"/>
  <c r="L40" i="1"/>
  <c r="D40" i="1"/>
  <c r="E40" i="1" s="1"/>
  <c r="G40" i="1" s="1"/>
  <c r="H41" i="1" s="1"/>
  <c r="O38" i="1"/>
  <c r="M39" i="1"/>
  <c r="N39" i="1" s="1"/>
  <c r="C40" i="1" s="1"/>
  <c r="I40" i="1"/>
  <c r="J40" i="1" s="1"/>
  <c r="Q40" i="1"/>
  <c r="P40" i="1"/>
  <c r="K40" i="1" l="1"/>
  <c r="B40" i="1" s="1"/>
  <c r="I41" i="1"/>
  <c r="J41" i="1" s="1"/>
  <c r="Q41" i="1"/>
  <c r="P41" i="1"/>
  <c r="M40" i="1"/>
  <c r="N40" i="1" s="1"/>
  <c r="C41" i="1" s="1"/>
  <c r="O39" i="1"/>
  <c r="A42" i="1"/>
  <c r="L41" i="1"/>
  <c r="D41" i="1"/>
  <c r="E41" i="1" s="1"/>
  <c r="G41" i="1" s="1"/>
  <c r="H42" i="1" s="1"/>
  <c r="K41" i="1" l="1"/>
  <c r="B41" i="1" s="1"/>
  <c r="M41" i="1"/>
  <c r="N41" i="1" s="1"/>
  <c r="C42" i="1" s="1"/>
  <c r="Q42" i="1"/>
  <c r="I42" i="1"/>
  <c r="J42" i="1" s="1"/>
  <c r="P42" i="1"/>
  <c r="L42" i="1"/>
  <c r="A43" i="1"/>
  <c r="D42" i="1"/>
  <c r="E42" i="1" s="1"/>
  <c r="G42" i="1" s="1"/>
  <c r="H43" i="1" s="1"/>
  <c r="O40" i="1"/>
  <c r="K42" i="1" l="1"/>
  <c r="B42" i="1" s="1"/>
  <c r="L43" i="1"/>
  <c r="A44" i="1"/>
  <c r="D43" i="1"/>
  <c r="E43" i="1" s="1"/>
  <c r="G43" i="1" s="1"/>
  <c r="H44" i="1" s="1"/>
  <c r="O41" i="1"/>
  <c r="P43" i="1"/>
  <c r="M42" i="1"/>
  <c r="N42" i="1" s="1"/>
  <c r="C43" i="1" s="1"/>
  <c r="I43" i="1"/>
  <c r="J43" i="1" s="1"/>
  <c r="Q43" i="1"/>
  <c r="K43" i="1" l="1"/>
  <c r="B43" i="1" s="1"/>
  <c r="A45" i="1"/>
  <c r="L44" i="1"/>
  <c r="D44" i="1"/>
  <c r="E44" i="1" s="1"/>
  <c r="G44" i="1" s="1"/>
  <c r="H45" i="1" s="1"/>
  <c r="M43" i="1"/>
  <c r="N43" i="1" s="1"/>
  <c r="C44" i="1" s="1"/>
  <c r="P44" i="1"/>
  <c r="I44" i="1"/>
  <c r="J44" i="1" s="1"/>
  <c r="Q44" i="1"/>
  <c r="O42" i="1"/>
  <c r="K44" i="1" l="1"/>
  <c r="B44" i="1" s="1"/>
  <c r="L45" i="1"/>
  <c r="A46" i="1"/>
  <c r="D45" i="1"/>
  <c r="E45" i="1" s="1"/>
  <c r="G45" i="1" s="1"/>
  <c r="H46" i="1" s="1"/>
  <c r="O43" i="1"/>
  <c r="Q45" i="1"/>
  <c r="M44" i="1"/>
  <c r="N44" i="1" s="1"/>
  <c r="C45" i="1" s="1"/>
  <c r="P45" i="1"/>
  <c r="I45" i="1"/>
  <c r="J45" i="1" s="1"/>
  <c r="K45" i="1" l="1"/>
  <c r="B45" i="1" s="1"/>
  <c r="L46" i="1"/>
  <c r="A47" i="1"/>
  <c r="D46" i="1"/>
  <c r="E46" i="1" s="1"/>
  <c r="G46" i="1" s="1"/>
  <c r="H47" i="1" s="1"/>
  <c r="O44" i="1"/>
  <c r="Q46" i="1"/>
  <c r="M45" i="1"/>
  <c r="N45" i="1" s="1"/>
  <c r="C46" i="1" s="1"/>
  <c r="P46" i="1"/>
  <c r="I46" i="1"/>
  <c r="J46" i="1" s="1"/>
  <c r="K46" i="1" l="1"/>
  <c r="B46" i="1" s="1"/>
  <c r="A48" i="1"/>
  <c r="L47" i="1"/>
  <c r="D47" i="1"/>
  <c r="E47" i="1" s="1"/>
  <c r="G47" i="1" s="1"/>
  <c r="H48" i="1" s="1"/>
  <c r="M46" i="1"/>
  <c r="N46" i="1" s="1"/>
  <c r="C47" i="1" s="1"/>
  <c r="Q47" i="1"/>
  <c r="I47" i="1"/>
  <c r="J47" i="1" s="1"/>
  <c r="P47" i="1"/>
  <c r="O45" i="1"/>
  <c r="K47" i="1" l="1"/>
  <c r="B47" i="1" s="1"/>
  <c r="A49" i="1"/>
  <c r="L48" i="1"/>
  <c r="D48" i="1"/>
  <c r="E48" i="1" s="1"/>
  <c r="G48" i="1" s="1"/>
  <c r="H49" i="1" s="1"/>
  <c r="O46" i="1"/>
  <c r="M47" i="1"/>
  <c r="N47" i="1" s="1"/>
  <c r="C48" i="1" s="1"/>
  <c r="I48" i="1"/>
  <c r="J48" i="1" s="1"/>
  <c r="Q48" i="1"/>
  <c r="P48" i="1"/>
  <c r="K48" i="1" l="1"/>
  <c r="B48" i="1" s="1"/>
  <c r="L49" i="1"/>
  <c r="A50" i="1"/>
  <c r="D49" i="1"/>
  <c r="E49" i="1" s="1"/>
  <c r="G49" i="1" s="1"/>
  <c r="H50" i="1" s="1"/>
  <c r="O47" i="1"/>
  <c r="Q49" i="1"/>
  <c r="M48" i="1"/>
  <c r="N48" i="1" s="1"/>
  <c r="C49" i="1" s="1"/>
  <c r="I49" i="1"/>
  <c r="J49" i="1" s="1"/>
  <c r="P49" i="1"/>
  <c r="K49" i="1" l="1"/>
  <c r="Q50" i="1"/>
  <c r="M49" i="1"/>
  <c r="N49" i="1" s="1"/>
  <c r="C50" i="1" s="1"/>
  <c r="P50" i="1"/>
  <c r="I50" i="1"/>
  <c r="J50" i="1" s="1"/>
  <c r="O48" i="1"/>
  <c r="A51" i="1"/>
  <c r="L50" i="1"/>
  <c r="D50" i="1"/>
  <c r="E50" i="1" s="1"/>
  <c r="G50" i="1" s="1"/>
  <c r="H51" i="1" s="1"/>
  <c r="O49" i="1" l="1"/>
  <c r="B49" i="1"/>
  <c r="K50" i="1"/>
  <c r="B50" i="1" s="1"/>
  <c r="A52" i="1"/>
  <c r="L51" i="1"/>
  <c r="D51" i="1"/>
  <c r="E51" i="1" s="1"/>
  <c r="G51" i="1" s="1"/>
  <c r="H52" i="1" s="1"/>
  <c r="M50" i="1"/>
  <c r="N50" i="1" s="1"/>
  <c r="C51" i="1" s="1"/>
  <c r="P51" i="1"/>
  <c r="Q51" i="1"/>
  <c r="I51" i="1"/>
  <c r="J51" i="1" s="1"/>
  <c r="K51" i="1" l="1"/>
  <c r="B51" i="1" s="1"/>
  <c r="A53" i="1"/>
  <c r="L52" i="1"/>
  <c r="D52" i="1"/>
  <c r="E52" i="1" s="1"/>
  <c r="G52" i="1" s="1"/>
  <c r="H53" i="1" s="1"/>
  <c r="O50" i="1"/>
  <c r="I52" i="1"/>
  <c r="J52" i="1" s="1"/>
  <c r="M51" i="1"/>
  <c r="N51" i="1" s="1"/>
  <c r="C52" i="1" s="1"/>
  <c r="Q52" i="1"/>
  <c r="P52" i="1"/>
  <c r="K52" i="1" l="1"/>
  <c r="B52" i="1" s="1"/>
  <c r="M52" i="1"/>
  <c r="N52" i="1" s="1"/>
  <c r="C53" i="1" s="1"/>
  <c r="Q53" i="1"/>
  <c r="I53" i="1"/>
  <c r="J53" i="1" s="1"/>
  <c r="P53" i="1"/>
  <c r="O51" i="1"/>
  <c r="L53" i="1"/>
  <c r="A54" i="1"/>
  <c r="D53" i="1"/>
  <c r="E53" i="1" s="1"/>
  <c r="G53" i="1" s="1"/>
  <c r="H54" i="1" s="1"/>
  <c r="K53" i="1" l="1"/>
  <c r="B53" i="1" s="1"/>
  <c r="L54" i="1"/>
  <c r="A55" i="1"/>
  <c r="D54" i="1"/>
  <c r="E54" i="1" s="1"/>
  <c r="G54" i="1" s="1"/>
  <c r="H55" i="1" s="1"/>
  <c r="M53" i="1"/>
  <c r="N53" i="1" s="1"/>
  <c r="C54" i="1" s="1"/>
  <c r="Q54" i="1"/>
  <c r="I54" i="1"/>
  <c r="J54" i="1" s="1"/>
  <c r="P54" i="1"/>
  <c r="O52" i="1"/>
  <c r="K54" i="1" l="1"/>
  <c r="B54" i="1" s="1"/>
  <c r="L55" i="1"/>
  <c r="A56" i="1"/>
  <c r="D55" i="1"/>
  <c r="E55" i="1" s="1"/>
  <c r="G55" i="1" s="1"/>
  <c r="H56" i="1" s="1"/>
  <c r="O53" i="1"/>
  <c r="M54" i="1"/>
  <c r="N54" i="1" s="1"/>
  <c r="C55" i="1" s="1"/>
  <c r="P55" i="1"/>
  <c r="Q55" i="1"/>
  <c r="I55" i="1"/>
  <c r="J55" i="1" s="1"/>
  <c r="K55" i="1" l="1"/>
  <c r="B55" i="1" s="1"/>
  <c r="A57" i="1"/>
  <c r="L56" i="1"/>
  <c r="D56" i="1"/>
  <c r="E56" i="1" s="1"/>
  <c r="G56" i="1" s="1"/>
  <c r="H57" i="1" s="1"/>
  <c r="I56" i="1"/>
  <c r="J56" i="1" s="1"/>
  <c r="P56" i="1"/>
  <c r="M55" i="1"/>
  <c r="N55" i="1" s="1"/>
  <c r="C56" i="1" s="1"/>
  <c r="Q56" i="1"/>
  <c r="O54" i="1"/>
  <c r="K56" i="1" l="1"/>
  <c r="B56" i="1" s="1"/>
  <c r="L57" i="1"/>
  <c r="A58" i="1"/>
  <c r="D57" i="1"/>
  <c r="E57" i="1" s="1"/>
  <c r="G57" i="1" s="1"/>
  <c r="H58" i="1" s="1"/>
  <c r="O55" i="1"/>
  <c r="P57" i="1"/>
  <c r="I57" i="1"/>
  <c r="J57" i="1" s="1"/>
  <c r="M56" i="1"/>
  <c r="N56" i="1" s="1"/>
  <c r="C57" i="1" s="1"/>
  <c r="Q57" i="1"/>
  <c r="K57" i="1" l="1"/>
  <c r="B57" i="1" s="1"/>
  <c r="A59" i="1"/>
  <c r="L58" i="1"/>
  <c r="D58" i="1"/>
  <c r="E58" i="1" s="1"/>
  <c r="G58" i="1" s="1"/>
  <c r="H59" i="1" s="1"/>
  <c r="O56" i="1"/>
  <c r="I58" i="1"/>
  <c r="J58" i="1" s="1"/>
  <c r="P58" i="1"/>
  <c r="Q58" i="1"/>
  <c r="M57" i="1"/>
  <c r="N57" i="1" s="1"/>
  <c r="C58" i="1" s="1"/>
  <c r="K58" i="1" l="1"/>
  <c r="M58" i="1"/>
  <c r="N58" i="1" s="1"/>
  <c r="C59" i="1" s="1"/>
  <c r="Q59" i="1"/>
  <c r="I59" i="1"/>
  <c r="J59" i="1" s="1"/>
  <c r="P59" i="1"/>
  <c r="A60" i="1"/>
  <c r="L59" i="1"/>
  <c r="D59" i="1"/>
  <c r="E59" i="1" s="1"/>
  <c r="G59" i="1" s="1"/>
  <c r="H60" i="1" s="1"/>
  <c r="O57" i="1"/>
  <c r="O58" i="1" l="1"/>
  <c r="B58" i="1"/>
  <c r="K59" i="1"/>
  <c r="B59" i="1" s="1"/>
  <c r="I60" i="1"/>
  <c r="J60" i="1" s="1"/>
  <c r="P60" i="1"/>
  <c r="M59" i="1"/>
  <c r="N59" i="1" s="1"/>
  <c r="C60" i="1" s="1"/>
  <c r="Q60" i="1"/>
  <c r="L60" i="1"/>
  <c r="A61" i="1"/>
  <c r="D60" i="1"/>
  <c r="E60" i="1" s="1"/>
  <c r="G60" i="1" s="1"/>
  <c r="H61" i="1" s="1"/>
  <c r="K60" i="1" l="1"/>
  <c r="B60" i="1" s="1"/>
  <c r="L61" i="1"/>
  <c r="A62" i="1"/>
  <c r="D61" i="1"/>
  <c r="E61" i="1" s="1"/>
  <c r="G61" i="1" s="1"/>
  <c r="H62" i="1" s="1"/>
  <c r="Q61" i="1"/>
  <c r="M60" i="1"/>
  <c r="N60" i="1" s="1"/>
  <c r="C61" i="1" s="1"/>
  <c r="P61" i="1"/>
  <c r="I61" i="1"/>
  <c r="J61" i="1" s="1"/>
  <c r="O59" i="1"/>
  <c r="K61" i="1" l="1"/>
  <c r="B61" i="1" s="1"/>
  <c r="L62" i="1"/>
  <c r="A63" i="1"/>
  <c r="D62" i="1"/>
  <c r="E62" i="1" s="1"/>
  <c r="G62" i="1" s="1"/>
  <c r="H63" i="1" s="1"/>
  <c r="O60" i="1"/>
  <c r="P62" i="1"/>
  <c r="Q62" i="1"/>
  <c r="M61" i="1"/>
  <c r="N61" i="1" s="1"/>
  <c r="C62" i="1" s="1"/>
  <c r="I62" i="1"/>
  <c r="J62" i="1" s="1"/>
  <c r="K62" i="1" l="1"/>
  <c r="B62" i="1" s="1"/>
  <c r="A64" i="1"/>
  <c r="L63" i="1"/>
  <c r="D63" i="1"/>
  <c r="E63" i="1" s="1"/>
  <c r="G63" i="1" s="1"/>
  <c r="H64" i="1" s="1"/>
  <c r="M62" i="1"/>
  <c r="N62" i="1" s="1"/>
  <c r="C63" i="1" s="1"/>
  <c r="P63" i="1"/>
  <c r="Q63" i="1"/>
  <c r="I63" i="1"/>
  <c r="J63" i="1" s="1"/>
  <c r="O61" i="1"/>
  <c r="K63" i="1" l="1"/>
  <c r="B63" i="1" s="1"/>
  <c r="A65" i="1"/>
  <c r="L64" i="1"/>
  <c r="D64" i="1"/>
  <c r="E64" i="1" s="1"/>
  <c r="G64" i="1" s="1"/>
  <c r="H65" i="1" s="1"/>
  <c r="O62" i="1"/>
  <c r="I64" i="1"/>
  <c r="J64" i="1" s="1"/>
  <c r="M63" i="1"/>
  <c r="N63" i="1" s="1"/>
  <c r="C64" i="1" s="1"/>
  <c r="Q64" i="1"/>
  <c r="P64" i="1"/>
  <c r="K64" i="1" l="1"/>
  <c r="B64" i="1" s="1"/>
  <c r="L65" i="1"/>
  <c r="A66" i="1"/>
  <c r="D65" i="1"/>
  <c r="E65" i="1" s="1"/>
  <c r="G65" i="1" s="1"/>
  <c r="H66" i="1" s="1"/>
  <c r="O63" i="1"/>
  <c r="Q65" i="1"/>
  <c r="P65" i="1"/>
  <c r="M64" i="1"/>
  <c r="N64" i="1" s="1"/>
  <c r="C65" i="1" s="1"/>
  <c r="I65" i="1"/>
  <c r="J65" i="1" s="1"/>
  <c r="K65" i="1" l="1"/>
  <c r="B65" i="1" s="1"/>
  <c r="Q66" i="1"/>
  <c r="M65" i="1"/>
  <c r="N65" i="1" s="1"/>
  <c r="C66" i="1" s="1"/>
  <c r="P66" i="1"/>
  <c r="I66" i="1"/>
  <c r="J66" i="1" s="1"/>
  <c r="O64" i="1"/>
  <c r="L66" i="1"/>
  <c r="A67" i="1"/>
  <c r="D66" i="1"/>
  <c r="E66" i="1" s="1"/>
  <c r="G66" i="1" s="1"/>
  <c r="H67" i="1" s="1"/>
  <c r="K66" i="1" l="1"/>
  <c r="B66" i="1" s="1"/>
  <c r="M66" i="1"/>
  <c r="N66" i="1" s="1"/>
  <c r="C67" i="1" s="1"/>
  <c r="P67" i="1"/>
  <c r="I67" i="1"/>
  <c r="J67" i="1" s="1"/>
  <c r="Q67" i="1"/>
  <c r="O65" i="1"/>
  <c r="L67" i="1"/>
  <c r="A68" i="1"/>
  <c r="D67" i="1"/>
  <c r="E67" i="1" s="1"/>
  <c r="G67" i="1" s="1"/>
  <c r="H68" i="1" s="1"/>
  <c r="K67" i="1" l="1"/>
  <c r="P68" i="1"/>
  <c r="M67" i="1"/>
  <c r="N67" i="1" s="1"/>
  <c r="C68" i="1" s="1"/>
  <c r="Q68" i="1"/>
  <c r="I68" i="1"/>
  <c r="J68" i="1" s="1"/>
  <c r="O66" i="1"/>
  <c r="A69" i="1"/>
  <c r="L68" i="1"/>
  <c r="D68" i="1"/>
  <c r="E68" i="1" s="1"/>
  <c r="G68" i="1" s="1"/>
  <c r="H69" i="1" s="1"/>
  <c r="O67" i="1" l="1"/>
  <c r="B67" i="1"/>
  <c r="K68" i="1"/>
  <c r="B68" i="1" s="1"/>
  <c r="Q69" i="1"/>
  <c r="M68" i="1"/>
  <c r="N68" i="1" s="1"/>
  <c r="C69" i="1" s="1"/>
  <c r="P69" i="1"/>
  <c r="I69" i="1"/>
  <c r="J69" i="1" s="1"/>
  <c r="L69" i="1"/>
  <c r="A70" i="1"/>
  <c r="D69" i="1"/>
  <c r="E69" i="1" s="1"/>
  <c r="G69" i="1" s="1"/>
  <c r="H70" i="1" s="1"/>
  <c r="O68" i="1" l="1"/>
  <c r="K69" i="1"/>
  <c r="P70" i="1"/>
  <c r="M69" i="1"/>
  <c r="N69" i="1" s="1"/>
  <c r="C70" i="1" s="1"/>
  <c r="Q70" i="1"/>
  <c r="I70" i="1"/>
  <c r="J70" i="1" s="1"/>
  <c r="L70" i="1"/>
  <c r="D70" i="1"/>
  <c r="E70" i="1" s="1"/>
  <c r="G70" i="1" s="1"/>
  <c r="H71" i="1" s="1"/>
  <c r="A71" i="1"/>
  <c r="O69" i="1" l="1"/>
  <c r="B69" i="1"/>
  <c r="K70" i="1"/>
  <c r="B70" i="1" s="1"/>
  <c r="Q71" i="1"/>
  <c r="I71" i="1"/>
  <c r="J71" i="1" s="1"/>
  <c r="P71" i="1"/>
  <c r="M70" i="1"/>
  <c r="N70" i="1" s="1"/>
  <c r="C71" i="1" s="1"/>
  <c r="L71" i="1"/>
  <c r="D71" i="1"/>
  <c r="E71" i="1" s="1"/>
  <c r="G71" i="1" s="1"/>
  <c r="H72" i="1" s="1"/>
  <c r="A72" i="1"/>
  <c r="K71" i="1" l="1"/>
  <c r="B71" i="1" s="1"/>
  <c r="O70" i="1"/>
  <c r="P72" i="1"/>
  <c r="M71" i="1"/>
  <c r="N71" i="1" s="1"/>
  <c r="C72" i="1" s="1"/>
  <c r="Q72" i="1"/>
  <c r="I72" i="1"/>
  <c r="J72" i="1" s="1"/>
  <c r="L72" i="1"/>
  <c r="D72" i="1"/>
  <c r="E72" i="1" s="1"/>
  <c r="G72" i="1" s="1"/>
  <c r="H73" i="1" s="1"/>
  <c r="A73" i="1"/>
  <c r="K72" i="1" l="1"/>
  <c r="B72" i="1" s="1"/>
  <c r="Q73" i="1"/>
  <c r="I73" i="1"/>
  <c r="J73" i="1" s="1"/>
  <c r="M72" i="1"/>
  <c r="N72" i="1" s="1"/>
  <c r="C73" i="1" s="1"/>
  <c r="P73" i="1"/>
  <c r="L73" i="1"/>
  <c r="A74" i="1"/>
  <c r="D73" i="1"/>
  <c r="E73" i="1" s="1"/>
  <c r="G73" i="1" s="1"/>
  <c r="H74" i="1" s="1"/>
  <c r="O71" i="1"/>
  <c r="K73" i="1" l="1"/>
  <c r="B73" i="1" s="1"/>
  <c r="L74" i="1"/>
  <c r="D74" i="1"/>
  <c r="E74" i="1" s="1"/>
  <c r="G74" i="1" s="1"/>
  <c r="H75" i="1" s="1"/>
  <c r="A75" i="1"/>
  <c r="O72" i="1"/>
  <c r="M73" i="1"/>
  <c r="N73" i="1" s="1"/>
  <c r="C74" i="1" s="1"/>
  <c r="P74" i="1"/>
  <c r="Q74" i="1"/>
  <c r="I74" i="1"/>
  <c r="J74" i="1" s="1"/>
  <c r="K74" i="1" l="1"/>
  <c r="B74" i="1" s="1"/>
  <c r="Q75" i="1"/>
  <c r="I75" i="1"/>
  <c r="J75" i="1" s="1"/>
  <c r="P75" i="1"/>
  <c r="M74" i="1"/>
  <c r="N74" i="1" s="1"/>
  <c r="C75" i="1" s="1"/>
  <c r="O73" i="1"/>
  <c r="L75" i="1"/>
  <c r="A76" i="1"/>
  <c r="D75" i="1"/>
  <c r="E75" i="1" s="1"/>
  <c r="G75" i="1" s="1"/>
  <c r="H76" i="1" s="1"/>
  <c r="K75" i="1" l="1"/>
  <c r="B75" i="1" s="1"/>
  <c r="L76" i="1"/>
  <c r="A77" i="1"/>
  <c r="D76" i="1"/>
  <c r="E76" i="1" s="1"/>
  <c r="G76" i="1" s="1"/>
  <c r="H77" i="1" s="1"/>
  <c r="Q76" i="1"/>
  <c r="M75" i="1"/>
  <c r="N75" i="1" s="1"/>
  <c r="C76" i="1" s="1"/>
  <c r="P76" i="1"/>
  <c r="I76" i="1"/>
  <c r="J76" i="1" s="1"/>
  <c r="O74" i="1"/>
  <c r="K76" i="1" l="1"/>
  <c r="B76" i="1" s="1"/>
  <c r="L77" i="1"/>
  <c r="D77" i="1"/>
  <c r="E77" i="1" s="1"/>
  <c r="G77" i="1" s="1"/>
  <c r="H78" i="1" s="1"/>
  <c r="A78" i="1"/>
  <c r="O75" i="1"/>
  <c r="P77" i="1"/>
  <c r="I77" i="1"/>
  <c r="J77" i="1" s="1"/>
  <c r="M76" i="1"/>
  <c r="N76" i="1" s="1"/>
  <c r="C77" i="1" s="1"/>
  <c r="Q77" i="1"/>
  <c r="K77" i="1" l="1"/>
  <c r="B77" i="1" s="1"/>
  <c r="P78" i="1"/>
  <c r="Q78" i="1"/>
  <c r="I78" i="1"/>
  <c r="J78" i="1" s="1"/>
  <c r="M77" i="1"/>
  <c r="N77" i="1" s="1"/>
  <c r="C78" i="1" s="1"/>
  <c r="O76" i="1"/>
  <c r="L78" i="1"/>
  <c r="A79" i="1"/>
  <c r="D78" i="1"/>
  <c r="E78" i="1" s="1"/>
  <c r="G78" i="1" s="1"/>
  <c r="H79" i="1" s="1"/>
  <c r="K78" i="1" l="1"/>
  <c r="B78" i="1" s="1"/>
  <c r="Q79" i="1"/>
  <c r="P79" i="1"/>
  <c r="I79" i="1"/>
  <c r="J79" i="1" s="1"/>
  <c r="M78" i="1"/>
  <c r="N78" i="1" s="1"/>
  <c r="C79" i="1" s="1"/>
  <c r="O77" i="1"/>
  <c r="L79" i="1"/>
  <c r="D79" i="1"/>
  <c r="E79" i="1" s="1"/>
  <c r="G79" i="1" s="1"/>
  <c r="H80" i="1" s="1"/>
  <c r="A80" i="1"/>
  <c r="K79" i="1" l="1"/>
  <c r="M79" i="1"/>
  <c r="N79" i="1" s="1"/>
  <c r="C80" i="1" s="1"/>
  <c r="Q80" i="1"/>
  <c r="I80" i="1"/>
  <c r="J80" i="1" s="1"/>
  <c r="P80" i="1"/>
  <c r="O78" i="1"/>
  <c r="L80" i="1"/>
  <c r="A81" i="1"/>
  <c r="D80" i="1"/>
  <c r="E80" i="1" s="1"/>
  <c r="G80" i="1" s="1"/>
  <c r="H81" i="1" s="1"/>
  <c r="O79" i="1" l="1"/>
  <c r="B79" i="1"/>
  <c r="K80" i="1"/>
  <c r="B80" i="1" s="1"/>
  <c r="M80" i="1"/>
  <c r="N80" i="1" s="1"/>
  <c r="C81" i="1" s="1"/>
  <c r="P81" i="1"/>
  <c r="Q81" i="1"/>
  <c r="I81" i="1"/>
  <c r="J81" i="1" s="1"/>
  <c r="L81" i="1"/>
  <c r="A82" i="1"/>
  <c r="D81" i="1"/>
  <c r="E81" i="1" s="1"/>
  <c r="G81" i="1" s="1"/>
  <c r="H82" i="1" s="1"/>
  <c r="K81" i="1" l="1"/>
  <c r="B81" i="1" s="1"/>
  <c r="L82" i="1"/>
  <c r="D82" i="1"/>
  <c r="E82" i="1" s="1"/>
  <c r="G82" i="1" s="1"/>
  <c r="H83" i="1" s="1"/>
  <c r="A83" i="1"/>
  <c r="Q82" i="1"/>
  <c r="I82" i="1"/>
  <c r="J82" i="1" s="1"/>
  <c r="M81" i="1"/>
  <c r="N81" i="1" s="1"/>
  <c r="C82" i="1" s="1"/>
  <c r="P82" i="1"/>
  <c r="O80" i="1"/>
  <c r="K82" i="1" l="1"/>
  <c r="B82" i="1" s="1"/>
  <c r="Q83" i="1"/>
  <c r="P83" i="1"/>
  <c r="I83" i="1"/>
  <c r="J83" i="1" s="1"/>
  <c r="M82" i="1"/>
  <c r="N82" i="1" s="1"/>
  <c r="C83" i="1" s="1"/>
  <c r="L83" i="1"/>
  <c r="A84" i="1"/>
  <c r="D83" i="1"/>
  <c r="E83" i="1" s="1"/>
  <c r="G83" i="1" s="1"/>
  <c r="H84" i="1" s="1"/>
  <c r="O81" i="1"/>
  <c r="K83" i="1" l="1"/>
  <c r="B83" i="1" s="1"/>
  <c r="L84" i="1"/>
  <c r="A85" i="1"/>
  <c r="D84" i="1"/>
  <c r="E84" i="1" s="1"/>
  <c r="G84" i="1" s="1"/>
  <c r="H85" i="1" s="1"/>
  <c r="Q84" i="1"/>
  <c r="I84" i="1"/>
  <c r="J84" i="1" s="1"/>
  <c r="M83" i="1"/>
  <c r="N83" i="1" s="1"/>
  <c r="C84" i="1" s="1"/>
  <c r="P84" i="1"/>
  <c r="O82" i="1"/>
  <c r="K84" i="1" l="1"/>
  <c r="B84" i="1" s="1"/>
  <c r="L85" i="1"/>
  <c r="D85" i="1"/>
  <c r="E85" i="1" s="1"/>
  <c r="G85" i="1" s="1"/>
  <c r="H86" i="1" s="1"/>
  <c r="A86" i="1"/>
  <c r="O83" i="1"/>
  <c r="Q85" i="1"/>
  <c r="M84" i="1"/>
  <c r="N84" i="1" s="1"/>
  <c r="C85" i="1" s="1"/>
  <c r="P85" i="1"/>
  <c r="I85" i="1"/>
  <c r="J85" i="1" s="1"/>
  <c r="K85" i="1" l="1"/>
  <c r="B85" i="1" s="1"/>
  <c r="Q86" i="1"/>
  <c r="I86" i="1"/>
  <c r="J86" i="1" s="1"/>
  <c r="M85" i="1"/>
  <c r="N85" i="1" s="1"/>
  <c r="C86" i="1" s="1"/>
  <c r="P86" i="1"/>
  <c r="O84" i="1"/>
  <c r="L86" i="1"/>
  <c r="D86" i="1"/>
  <c r="E86" i="1" s="1"/>
  <c r="G86" i="1" s="1"/>
  <c r="H87" i="1" s="1"/>
  <c r="A87" i="1"/>
  <c r="K86" i="1" l="1"/>
  <c r="B86" i="1" s="1"/>
  <c r="Q87" i="1"/>
  <c r="I87" i="1"/>
  <c r="J87" i="1" s="1"/>
  <c r="M86" i="1"/>
  <c r="N86" i="1" s="1"/>
  <c r="C87" i="1" s="1"/>
  <c r="P87" i="1"/>
  <c r="O85" i="1"/>
  <c r="L87" i="1"/>
  <c r="D87" i="1"/>
  <c r="E87" i="1" s="1"/>
  <c r="G87" i="1" s="1"/>
  <c r="H88" i="1" s="1"/>
  <c r="A88" i="1"/>
  <c r="K87" i="1" l="1"/>
  <c r="B87" i="1" s="1"/>
  <c r="P88" i="1"/>
  <c r="M87" i="1"/>
  <c r="N87" i="1" s="1"/>
  <c r="C88" i="1" s="1"/>
  <c r="Q88" i="1"/>
  <c r="I88" i="1"/>
  <c r="J88" i="1" s="1"/>
  <c r="L88" i="1"/>
  <c r="A89" i="1"/>
  <c r="D88" i="1"/>
  <c r="E88" i="1" s="1"/>
  <c r="G88" i="1" s="1"/>
  <c r="H89" i="1" s="1"/>
  <c r="O86" i="1"/>
  <c r="O87" i="1" l="1"/>
  <c r="K88" i="1"/>
  <c r="B88" i="1" s="1"/>
  <c r="L89" i="1"/>
  <c r="D89" i="1"/>
  <c r="E89" i="1" s="1"/>
  <c r="G89" i="1" s="1"/>
  <c r="H90" i="1" s="1"/>
  <c r="A90" i="1"/>
  <c r="M88" i="1"/>
  <c r="N88" i="1" s="1"/>
  <c r="C89" i="1" s="1"/>
  <c r="Q89" i="1"/>
  <c r="P89" i="1"/>
  <c r="I89" i="1"/>
  <c r="J89" i="1" s="1"/>
  <c r="K89" i="1" l="1"/>
  <c r="B89" i="1" s="1"/>
  <c r="L90" i="1"/>
  <c r="A91" i="1"/>
  <c r="D90" i="1"/>
  <c r="E90" i="1" s="1"/>
  <c r="G90" i="1" s="1"/>
  <c r="H91" i="1" s="1"/>
  <c r="Q90" i="1"/>
  <c r="I90" i="1"/>
  <c r="J90" i="1" s="1"/>
  <c r="M89" i="1"/>
  <c r="N89" i="1" s="1"/>
  <c r="C90" i="1" s="1"/>
  <c r="P90" i="1"/>
  <c r="O88" i="1"/>
  <c r="K90" i="1" l="1"/>
  <c r="B90" i="1" s="1"/>
  <c r="M90" i="1"/>
  <c r="N90" i="1" s="1"/>
  <c r="C91" i="1" s="1"/>
  <c r="Q91" i="1"/>
  <c r="P91" i="1"/>
  <c r="I91" i="1"/>
  <c r="J91" i="1" s="1"/>
  <c r="O89" i="1"/>
  <c r="L91" i="1"/>
  <c r="A92" i="1"/>
  <c r="D91" i="1"/>
  <c r="E91" i="1" s="1"/>
  <c r="G91" i="1" s="1"/>
  <c r="H92" i="1" s="1"/>
  <c r="K91" i="1" l="1"/>
  <c r="B91" i="1" s="1"/>
  <c r="Q92" i="1"/>
  <c r="P92" i="1"/>
  <c r="I92" i="1"/>
  <c r="J92" i="1" s="1"/>
  <c r="M91" i="1"/>
  <c r="N91" i="1" s="1"/>
  <c r="C92" i="1" s="1"/>
  <c r="O90" i="1"/>
  <c r="L92" i="1"/>
  <c r="D92" i="1"/>
  <c r="E92" i="1" s="1"/>
  <c r="G92" i="1" s="1"/>
  <c r="H93" i="1" s="1"/>
  <c r="A93" i="1"/>
  <c r="K92" i="1" l="1"/>
  <c r="B92" i="1" s="1"/>
  <c r="M92" i="1"/>
  <c r="N92" i="1" s="1"/>
  <c r="C93" i="1" s="1"/>
  <c r="P93" i="1"/>
  <c r="Q93" i="1"/>
  <c r="I93" i="1"/>
  <c r="J93" i="1" s="1"/>
  <c r="O91" i="1"/>
  <c r="L93" i="1"/>
  <c r="D93" i="1"/>
  <c r="E93" i="1" s="1"/>
  <c r="G93" i="1" s="1"/>
  <c r="H94" i="1" s="1"/>
  <c r="A94" i="1"/>
  <c r="O92" i="1" l="1"/>
  <c r="K93" i="1"/>
  <c r="B93" i="1" s="1"/>
  <c r="Q94" i="1"/>
  <c r="P94" i="1"/>
  <c r="I94" i="1"/>
  <c r="J94" i="1" s="1"/>
  <c r="M93" i="1"/>
  <c r="N93" i="1" s="1"/>
  <c r="C94" i="1" s="1"/>
  <c r="L94" i="1"/>
  <c r="D94" i="1"/>
  <c r="E94" i="1" s="1"/>
  <c r="G94" i="1" s="1"/>
  <c r="H95" i="1" s="1"/>
  <c r="A95" i="1"/>
  <c r="K94" i="1" l="1"/>
  <c r="B94" i="1" s="1"/>
  <c r="L95" i="1"/>
  <c r="A96" i="1"/>
  <c r="D95" i="1"/>
  <c r="E95" i="1" s="1"/>
  <c r="G95" i="1" s="1"/>
  <c r="H96" i="1" s="1"/>
  <c r="Q95" i="1"/>
  <c r="P95" i="1"/>
  <c r="I95" i="1"/>
  <c r="J95" i="1" s="1"/>
  <c r="M94" i="1"/>
  <c r="N94" i="1" s="1"/>
  <c r="C95" i="1" s="1"/>
  <c r="O93" i="1"/>
  <c r="K95" i="1" l="1"/>
  <c r="B95" i="1" s="1"/>
  <c r="Q96" i="1"/>
  <c r="I96" i="1"/>
  <c r="J96" i="1" s="1"/>
  <c r="M95" i="1"/>
  <c r="N95" i="1" s="1"/>
  <c r="C96" i="1" s="1"/>
  <c r="P96" i="1"/>
  <c r="O94" i="1"/>
  <c r="L96" i="1"/>
  <c r="D96" i="1"/>
  <c r="E96" i="1" s="1"/>
  <c r="G96" i="1" s="1"/>
  <c r="H97" i="1" s="1"/>
  <c r="A97" i="1"/>
  <c r="K96" i="1" l="1"/>
  <c r="B96" i="1" s="1"/>
  <c r="Q97" i="1"/>
  <c r="M96" i="1"/>
  <c r="N96" i="1" s="1"/>
  <c r="C97" i="1" s="1"/>
  <c r="P97" i="1"/>
  <c r="I97" i="1"/>
  <c r="J97" i="1" s="1"/>
  <c r="L97" i="1"/>
  <c r="D97" i="1"/>
  <c r="E97" i="1" s="1"/>
  <c r="G97" i="1" s="1"/>
  <c r="H98" i="1" s="1"/>
  <c r="A98" i="1"/>
  <c r="O95" i="1"/>
  <c r="O96" i="1" l="1"/>
  <c r="K97" i="1"/>
  <c r="B97" i="1" s="1"/>
  <c r="L98" i="1"/>
  <c r="D98" i="1"/>
  <c r="E98" i="1" s="1"/>
  <c r="G98" i="1" s="1"/>
  <c r="H99" i="1" s="1"/>
  <c r="A99" i="1"/>
  <c r="Q98" i="1"/>
  <c r="I98" i="1"/>
  <c r="J98" i="1" s="1"/>
  <c r="P98" i="1"/>
  <c r="M97" i="1"/>
  <c r="N97" i="1" s="1"/>
  <c r="C98" i="1" s="1"/>
  <c r="K98" i="1" l="1"/>
  <c r="B98" i="1" s="1"/>
  <c r="L99" i="1"/>
  <c r="D99" i="1"/>
  <c r="E99" i="1" s="1"/>
  <c r="G99" i="1" s="1"/>
  <c r="H100" i="1" s="1"/>
  <c r="A100" i="1"/>
  <c r="O97" i="1"/>
  <c r="Q99" i="1"/>
  <c r="I99" i="1"/>
  <c r="J99" i="1" s="1"/>
  <c r="P99" i="1"/>
  <c r="M98" i="1"/>
  <c r="N98" i="1" s="1"/>
  <c r="C99" i="1" s="1"/>
  <c r="K99" i="1" l="1"/>
  <c r="B99" i="1" s="1"/>
  <c r="I100" i="1"/>
  <c r="J100" i="1" s="1"/>
  <c r="P100" i="1"/>
  <c r="M99" i="1"/>
  <c r="N99" i="1" s="1"/>
  <c r="C100" i="1" s="1"/>
  <c r="Q100" i="1"/>
  <c r="D100" i="1"/>
  <c r="E100" i="1" s="1"/>
  <c r="G100" i="1" s="1"/>
  <c r="H101" i="1" s="1"/>
  <c r="L100" i="1"/>
  <c r="A101" i="1"/>
  <c r="O98" i="1"/>
  <c r="K100" i="1" l="1"/>
  <c r="B100" i="1" s="1"/>
  <c r="I101" i="1"/>
  <c r="J101" i="1" s="1"/>
  <c r="Q101" i="1"/>
  <c r="M100" i="1"/>
  <c r="N100" i="1" s="1"/>
  <c r="C101" i="1" s="1"/>
  <c r="P101" i="1"/>
  <c r="D101" i="1"/>
  <c r="E101" i="1" s="1"/>
  <c r="G101" i="1" s="1"/>
  <c r="H102" i="1" s="1"/>
  <c r="L101" i="1"/>
  <c r="A102" i="1"/>
  <c r="O99" i="1"/>
  <c r="K101" i="1" l="1"/>
  <c r="B101" i="1" s="1"/>
  <c r="I102" i="1"/>
  <c r="J102" i="1" s="1"/>
  <c r="Q102" i="1"/>
  <c r="M101" i="1"/>
  <c r="N101" i="1" s="1"/>
  <c r="C102" i="1" s="1"/>
  <c r="P102" i="1"/>
  <c r="O100" i="1"/>
  <c r="D102" i="1"/>
  <c r="E102" i="1" s="1"/>
  <c r="G102" i="1" s="1"/>
  <c r="H103" i="1" s="1"/>
  <c r="A103" i="1"/>
  <c r="L102" i="1"/>
  <c r="K102" i="1" l="1"/>
  <c r="B102" i="1" s="1"/>
  <c r="O101" i="1"/>
  <c r="D103" i="1"/>
  <c r="E103" i="1" s="1"/>
  <c r="G103" i="1" s="1"/>
  <c r="H104" i="1" s="1"/>
  <c r="A104" i="1"/>
  <c r="L103" i="1"/>
  <c r="I103" i="1"/>
  <c r="J103" i="1" s="1"/>
  <c r="P103" i="1"/>
  <c r="Q103" i="1"/>
  <c r="M102" i="1"/>
  <c r="N102" i="1" s="1"/>
  <c r="C103" i="1" s="1"/>
  <c r="K103" i="1" l="1"/>
  <c r="B103" i="1" s="1"/>
  <c r="I104" i="1"/>
  <c r="J104" i="1" s="1"/>
  <c r="M103" i="1"/>
  <c r="N103" i="1" s="1"/>
  <c r="C104" i="1" s="1"/>
  <c r="P104" i="1"/>
  <c r="Q104" i="1"/>
  <c r="O102" i="1"/>
  <c r="D104" i="1"/>
  <c r="E104" i="1" s="1"/>
  <c r="G104" i="1" s="1"/>
  <c r="H105" i="1" s="1"/>
  <c r="L104" i="1"/>
  <c r="A105" i="1"/>
  <c r="K104" i="1" l="1"/>
  <c r="B104" i="1" s="1"/>
  <c r="D105" i="1"/>
  <c r="E105" i="1" s="1"/>
  <c r="G105" i="1" s="1"/>
  <c r="H106" i="1" s="1"/>
  <c r="L105" i="1"/>
  <c r="A106" i="1"/>
  <c r="O103" i="1"/>
  <c r="I105" i="1"/>
  <c r="J105" i="1" s="1"/>
  <c r="Q105" i="1"/>
  <c r="M104" i="1"/>
  <c r="N104" i="1" s="1"/>
  <c r="C105" i="1" s="1"/>
  <c r="P105" i="1"/>
  <c r="K105" i="1" l="1"/>
  <c r="B105" i="1" s="1"/>
  <c r="D106" i="1"/>
  <c r="E106" i="1" s="1"/>
  <c r="G106" i="1" s="1"/>
  <c r="H107" i="1" s="1"/>
  <c r="L106" i="1"/>
  <c r="A107" i="1"/>
  <c r="Q106" i="1"/>
  <c r="P106" i="1"/>
  <c r="M105" i="1"/>
  <c r="N105" i="1" s="1"/>
  <c r="C106" i="1" s="1"/>
  <c r="I106" i="1"/>
  <c r="J106" i="1" s="1"/>
  <c r="O104" i="1"/>
  <c r="K106" i="1" l="1"/>
  <c r="B106" i="1" s="1"/>
  <c r="D107" i="1"/>
  <c r="E107" i="1" s="1"/>
  <c r="G107" i="1" s="1"/>
  <c r="H108" i="1" s="1"/>
  <c r="L107" i="1"/>
  <c r="A108" i="1"/>
  <c r="O105" i="1"/>
  <c r="Q107" i="1"/>
  <c r="M106" i="1"/>
  <c r="N106" i="1" s="1"/>
  <c r="C107" i="1" s="1"/>
  <c r="P107" i="1"/>
  <c r="I107" i="1"/>
  <c r="J107" i="1" s="1"/>
  <c r="K107" i="1" l="1"/>
  <c r="B107" i="1" s="1"/>
  <c r="M107" i="1"/>
  <c r="N107" i="1" s="1"/>
  <c r="C108" i="1" s="1"/>
  <c r="P108" i="1"/>
  <c r="I108" i="1"/>
  <c r="J108" i="1" s="1"/>
  <c r="Q108" i="1"/>
  <c r="D108" i="1"/>
  <c r="E108" i="1" s="1"/>
  <c r="G108" i="1" s="1"/>
  <c r="H109" i="1" s="1"/>
  <c r="L108" i="1"/>
  <c r="A109" i="1"/>
  <c r="O106" i="1"/>
  <c r="K108" i="1" l="1"/>
  <c r="B108" i="1" s="1"/>
  <c r="D109" i="1"/>
  <c r="E109" i="1" s="1"/>
  <c r="G109" i="1" s="1"/>
  <c r="H110" i="1" s="1"/>
  <c r="L109" i="1"/>
  <c r="A110" i="1"/>
  <c r="Q109" i="1"/>
  <c r="M108" i="1"/>
  <c r="N108" i="1" s="1"/>
  <c r="C109" i="1" s="1"/>
  <c r="P109" i="1"/>
  <c r="I109" i="1"/>
  <c r="J109" i="1" s="1"/>
  <c r="O107" i="1"/>
  <c r="K109" i="1" l="1"/>
  <c r="B109" i="1" s="1"/>
  <c r="L110" i="1"/>
  <c r="A111" i="1"/>
  <c r="D110" i="1"/>
  <c r="E110" i="1" s="1"/>
  <c r="G110" i="1" s="1"/>
  <c r="H111" i="1" s="1"/>
  <c r="O108" i="1"/>
  <c r="P110" i="1"/>
  <c r="M109" i="1"/>
  <c r="N109" i="1" s="1"/>
  <c r="C110" i="1" s="1"/>
  <c r="I110" i="1"/>
  <c r="J110" i="1" s="1"/>
  <c r="Q110" i="1"/>
  <c r="K110" i="1" l="1"/>
  <c r="B110" i="1" s="1"/>
  <c r="L111" i="1"/>
  <c r="A112" i="1"/>
  <c r="D111" i="1"/>
  <c r="E111" i="1" s="1"/>
  <c r="G111" i="1" s="1"/>
  <c r="H112" i="1" s="1"/>
  <c r="O109" i="1"/>
  <c r="M110" i="1"/>
  <c r="N110" i="1" s="1"/>
  <c r="C111" i="1" s="1"/>
  <c r="Q111" i="1"/>
  <c r="P111" i="1"/>
  <c r="I111" i="1"/>
  <c r="J111" i="1" s="1"/>
  <c r="K111" i="1" l="1"/>
  <c r="B111" i="1" s="1"/>
  <c r="Q112" i="1"/>
  <c r="M111" i="1"/>
  <c r="N111" i="1" s="1"/>
  <c r="C112" i="1" s="1"/>
  <c r="P112" i="1"/>
  <c r="I112" i="1"/>
  <c r="J112" i="1" s="1"/>
  <c r="L112" i="1"/>
  <c r="A113" i="1"/>
  <c r="D112" i="1"/>
  <c r="E112" i="1" s="1"/>
  <c r="G112" i="1" s="1"/>
  <c r="H113" i="1" s="1"/>
  <c r="O110" i="1"/>
  <c r="O111" i="1" l="1"/>
  <c r="K112" i="1"/>
  <c r="B112" i="1" s="1"/>
  <c r="L113" i="1"/>
  <c r="A114" i="1"/>
  <c r="D113" i="1"/>
  <c r="E113" i="1" s="1"/>
  <c r="G113" i="1" s="1"/>
  <c r="H114" i="1" s="1"/>
  <c r="Q113" i="1"/>
  <c r="M112" i="1"/>
  <c r="N112" i="1" s="1"/>
  <c r="C113" i="1" s="1"/>
  <c r="P113" i="1"/>
  <c r="I113" i="1"/>
  <c r="J113" i="1" s="1"/>
  <c r="K113" i="1" l="1"/>
  <c r="B113" i="1" s="1"/>
  <c r="L114" i="1"/>
  <c r="A115" i="1"/>
  <c r="D114" i="1"/>
  <c r="E114" i="1" s="1"/>
  <c r="G114" i="1" s="1"/>
  <c r="H115" i="1" s="1"/>
  <c r="Q114" i="1"/>
  <c r="M113" i="1"/>
  <c r="N113" i="1" s="1"/>
  <c r="C114" i="1" s="1"/>
  <c r="P114" i="1"/>
  <c r="I114" i="1"/>
  <c r="J114" i="1" s="1"/>
  <c r="O112" i="1"/>
  <c r="K114" i="1" l="1"/>
  <c r="B114" i="1" s="1"/>
  <c r="O113" i="1"/>
  <c r="M114" i="1"/>
  <c r="N114" i="1" s="1"/>
  <c r="C115" i="1" s="1"/>
  <c r="Q115" i="1"/>
  <c r="P115" i="1"/>
  <c r="I115" i="1"/>
  <c r="J115" i="1" s="1"/>
  <c r="L115" i="1"/>
  <c r="A116" i="1"/>
  <c r="D115" i="1"/>
  <c r="E115" i="1" s="1"/>
  <c r="G115" i="1" s="1"/>
  <c r="H116" i="1" s="1"/>
  <c r="K115" i="1" l="1"/>
  <c r="B115" i="1" s="1"/>
  <c r="Q116" i="1"/>
  <c r="M115" i="1"/>
  <c r="N115" i="1" s="1"/>
  <c r="C116" i="1" s="1"/>
  <c r="P116" i="1"/>
  <c r="I116" i="1"/>
  <c r="J116" i="1" s="1"/>
  <c r="O114" i="1"/>
  <c r="L116" i="1"/>
  <c r="A117" i="1"/>
  <c r="D116" i="1"/>
  <c r="E116" i="1" s="1"/>
  <c r="G116" i="1" s="1"/>
  <c r="H117" i="1" s="1"/>
  <c r="O115" i="1" l="1"/>
  <c r="K116" i="1"/>
  <c r="B116" i="1" s="1"/>
  <c r="Q117" i="1"/>
  <c r="M116" i="1"/>
  <c r="N116" i="1" s="1"/>
  <c r="C117" i="1" s="1"/>
  <c r="P117" i="1"/>
  <c r="I117" i="1"/>
  <c r="J117" i="1" s="1"/>
  <c r="L117" i="1"/>
  <c r="D117" i="1"/>
  <c r="E117" i="1" s="1"/>
  <c r="G117" i="1" s="1"/>
  <c r="H118" i="1" s="1"/>
  <c r="A118" i="1"/>
  <c r="K117" i="1" l="1"/>
  <c r="B117" i="1" s="1"/>
  <c r="O116" i="1"/>
  <c r="P118" i="1"/>
  <c r="M117" i="1"/>
  <c r="N117" i="1" s="1"/>
  <c r="C118" i="1" s="1"/>
  <c r="Q118" i="1"/>
  <c r="I118" i="1"/>
  <c r="J118" i="1" s="1"/>
  <c r="L118" i="1"/>
  <c r="A119" i="1"/>
  <c r="D118" i="1"/>
  <c r="E118" i="1" s="1"/>
  <c r="G118" i="1" s="1"/>
  <c r="H119" i="1" s="1"/>
  <c r="K118" i="1" l="1"/>
  <c r="B118" i="1" s="1"/>
  <c r="M118" i="1"/>
  <c r="N118" i="1" s="1"/>
  <c r="C119" i="1" s="1"/>
  <c r="P119" i="1"/>
  <c r="Q119" i="1"/>
  <c r="I119" i="1"/>
  <c r="J119" i="1" s="1"/>
  <c r="O117" i="1"/>
  <c r="L119" i="1"/>
  <c r="A120" i="1"/>
  <c r="D119" i="1"/>
  <c r="E119" i="1" s="1"/>
  <c r="G119" i="1" s="1"/>
  <c r="H120" i="1" s="1"/>
  <c r="K119" i="1" l="1"/>
  <c r="B119" i="1" s="1"/>
  <c r="P120" i="1"/>
  <c r="M119" i="1"/>
  <c r="N119" i="1" s="1"/>
  <c r="C120" i="1" s="1"/>
  <c r="Q120" i="1"/>
  <c r="I120" i="1"/>
  <c r="J120" i="1" s="1"/>
  <c r="O118" i="1"/>
  <c r="L120" i="1"/>
  <c r="A121" i="1"/>
  <c r="D120" i="1"/>
  <c r="E120" i="1" s="1"/>
  <c r="G120" i="1" s="1"/>
  <c r="H121" i="1" s="1"/>
  <c r="O119" i="1" l="1"/>
  <c r="K120" i="1"/>
  <c r="B120" i="1" s="1"/>
  <c r="M120" i="1"/>
  <c r="N120" i="1" s="1"/>
  <c r="C121" i="1" s="1"/>
  <c r="P121" i="1"/>
  <c r="Q121" i="1"/>
  <c r="I121" i="1"/>
  <c r="J121" i="1" s="1"/>
  <c r="L121" i="1"/>
  <c r="A122" i="1"/>
  <c r="D121" i="1"/>
  <c r="E121" i="1" s="1"/>
  <c r="G121" i="1" s="1"/>
  <c r="H122" i="1" s="1"/>
  <c r="K121" i="1" l="1"/>
  <c r="L122" i="1"/>
  <c r="A123" i="1"/>
  <c r="D122" i="1"/>
  <c r="E122" i="1" s="1"/>
  <c r="G122" i="1" s="1"/>
  <c r="H123" i="1" s="1"/>
  <c r="Q122" i="1"/>
  <c r="M121" i="1"/>
  <c r="N121" i="1" s="1"/>
  <c r="C122" i="1" s="1"/>
  <c r="P122" i="1"/>
  <c r="I122" i="1"/>
  <c r="J122" i="1" s="1"/>
  <c r="O120" i="1"/>
  <c r="O121" i="1" l="1"/>
  <c r="B121" i="1"/>
  <c r="K122" i="1"/>
  <c r="B122" i="1" s="1"/>
  <c r="Q123" i="1"/>
  <c r="M122" i="1"/>
  <c r="N122" i="1" s="1"/>
  <c r="C123" i="1" s="1"/>
  <c r="P123" i="1"/>
  <c r="I123" i="1"/>
  <c r="J123" i="1" s="1"/>
  <c r="L123" i="1"/>
  <c r="A124" i="1"/>
  <c r="D123" i="1"/>
  <c r="E123" i="1" s="1"/>
  <c r="G123" i="1" s="1"/>
  <c r="H124" i="1" s="1"/>
  <c r="O122" i="1" l="1"/>
  <c r="K123" i="1"/>
  <c r="B123" i="1" s="1"/>
  <c r="L124" i="1"/>
  <c r="A125" i="1"/>
  <c r="D124" i="1"/>
  <c r="E124" i="1" s="1"/>
  <c r="G124" i="1" s="1"/>
  <c r="H125" i="1" s="1"/>
  <c r="Q124" i="1"/>
  <c r="M123" i="1"/>
  <c r="N123" i="1" s="1"/>
  <c r="C124" i="1" s="1"/>
  <c r="P124" i="1"/>
  <c r="I124" i="1"/>
  <c r="J124" i="1" s="1"/>
  <c r="O123" i="1" l="1"/>
  <c r="K124" i="1"/>
  <c r="P125" i="1"/>
  <c r="M124" i="1"/>
  <c r="N124" i="1" s="1"/>
  <c r="C125" i="1" s="1"/>
  <c r="Q125" i="1"/>
  <c r="I125" i="1"/>
  <c r="J125" i="1" s="1"/>
  <c r="L125" i="1"/>
  <c r="A126" i="1"/>
  <c r="D125" i="1"/>
  <c r="E125" i="1" s="1"/>
  <c r="G125" i="1" s="1"/>
  <c r="H126" i="1" s="1"/>
  <c r="O124" i="1" l="1"/>
  <c r="B124" i="1"/>
  <c r="K125" i="1"/>
  <c r="B125" i="1" s="1"/>
  <c r="L126" i="1"/>
  <c r="A127" i="1"/>
  <c r="D126" i="1"/>
  <c r="E126" i="1" s="1"/>
  <c r="G126" i="1" s="1"/>
  <c r="H127" i="1" s="1"/>
  <c r="M125" i="1"/>
  <c r="N125" i="1" s="1"/>
  <c r="C126" i="1" s="1"/>
  <c r="Q126" i="1"/>
  <c r="P126" i="1"/>
  <c r="I126" i="1"/>
  <c r="J126" i="1" s="1"/>
  <c r="K126" i="1" l="1"/>
  <c r="B126" i="1" s="1"/>
  <c r="Q127" i="1"/>
  <c r="M126" i="1"/>
  <c r="N126" i="1" s="1"/>
  <c r="C127" i="1" s="1"/>
  <c r="P127" i="1"/>
  <c r="I127" i="1"/>
  <c r="J127" i="1" s="1"/>
  <c r="O125" i="1"/>
  <c r="L127" i="1"/>
  <c r="A128" i="1"/>
  <c r="D127" i="1"/>
  <c r="E127" i="1" s="1"/>
  <c r="G127" i="1" s="1"/>
  <c r="H128" i="1" s="1"/>
  <c r="O126" i="1" l="1"/>
  <c r="K127" i="1"/>
  <c r="B127" i="1" s="1"/>
  <c r="M127" i="1"/>
  <c r="N127" i="1" s="1"/>
  <c r="C128" i="1" s="1"/>
  <c r="Q128" i="1"/>
  <c r="P128" i="1"/>
  <c r="I128" i="1"/>
  <c r="J128" i="1" s="1"/>
  <c r="L128" i="1"/>
  <c r="A129" i="1"/>
  <c r="D128" i="1"/>
  <c r="E128" i="1" s="1"/>
  <c r="G128" i="1" s="1"/>
  <c r="H129" i="1" s="1"/>
  <c r="K128" i="1" l="1"/>
  <c r="B128" i="1" s="1"/>
  <c r="L129" i="1"/>
  <c r="A130" i="1"/>
  <c r="D129" i="1"/>
  <c r="E129" i="1" s="1"/>
  <c r="G129" i="1" s="1"/>
  <c r="H130" i="1" s="1"/>
  <c r="Q129" i="1"/>
  <c r="M128" i="1"/>
  <c r="N128" i="1" s="1"/>
  <c r="C129" i="1" s="1"/>
  <c r="I129" i="1"/>
  <c r="J129" i="1" s="1"/>
  <c r="P129" i="1"/>
  <c r="O127" i="1"/>
  <c r="K129" i="1" l="1"/>
  <c r="B129" i="1" s="1"/>
  <c r="P130" i="1"/>
  <c r="M129" i="1"/>
  <c r="N129" i="1" s="1"/>
  <c r="C130" i="1" s="1"/>
  <c r="Q130" i="1"/>
  <c r="I130" i="1"/>
  <c r="J130" i="1" s="1"/>
  <c r="O128" i="1"/>
  <c r="L130" i="1"/>
  <c r="A131" i="1"/>
  <c r="D130" i="1"/>
  <c r="E130" i="1" s="1"/>
  <c r="G130" i="1" s="1"/>
  <c r="H131" i="1" s="1"/>
  <c r="K130" i="1" l="1"/>
  <c r="B130" i="1" s="1"/>
  <c r="M130" i="1"/>
  <c r="N130" i="1" s="1"/>
  <c r="C131" i="1" s="1"/>
  <c r="Q131" i="1"/>
  <c r="P131" i="1"/>
  <c r="I131" i="1"/>
  <c r="J131" i="1" s="1"/>
  <c r="O129" i="1"/>
  <c r="L131" i="1"/>
  <c r="A132" i="1"/>
  <c r="D131" i="1"/>
  <c r="E131" i="1" s="1"/>
  <c r="G131" i="1" s="1"/>
  <c r="H132" i="1" s="1"/>
  <c r="K131" i="1" l="1"/>
  <c r="B131" i="1" s="1"/>
  <c r="L132" i="1"/>
  <c r="A133" i="1"/>
  <c r="D132" i="1"/>
  <c r="E132" i="1" s="1"/>
  <c r="G132" i="1" s="1"/>
  <c r="H133" i="1" s="1"/>
  <c r="M131" i="1"/>
  <c r="N131" i="1" s="1"/>
  <c r="C132" i="1" s="1"/>
  <c r="Q132" i="1"/>
  <c r="P132" i="1"/>
  <c r="I132" i="1"/>
  <c r="J132" i="1" s="1"/>
  <c r="O130" i="1"/>
  <c r="K132" i="1" l="1"/>
  <c r="B132" i="1" s="1"/>
  <c r="L133" i="1"/>
  <c r="A134" i="1"/>
  <c r="D133" i="1"/>
  <c r="E133" i="1" s="1"/>
  <c r="G133" i="1" s="1"/>
  <c r="H134" i="1" s="1"/>
  <c r="O131" i="1"/>
  <c r="M132" i="1"/>
  <c r="N132" i="1" s="1"/>
  <c r="C133" i="1" s="1"/>
  <c r="Q133" i="1"/>
  <c r="P133" i="1"/>
  <c r="I133" i="1"/>
  <c r="J133" i="1" s="1"/>
  <c r="K133" i="1" l="1"/>
  <c r="B133" i="1" s="1"/>
  <c r="L134" i="1"/>
  <c r="A135" i="1"/>
  <c r="D134" i="1"/>
  <c r="E134" i="1" s="1"/>
  <c r="G134" i="1" s="1"/>
  <c r="H135" i="1" s="1"/>
  <c r="M133" i="1"/>
  <c r="N133" i="1" s="1"/>
  <c r="C134" i="1" s="1"/>
  <c r="P134" i="1"/>
  <c r="Q134" i="1"/>
  <c r="I134" i="1"/>
  <c r="J134" i="1" s="1"/>
  <c r="O132" i="1"/>
  <c r="K134" i="1" l="1"/>
  <c r="B134" i="1" s="1"/>
  <c r="P135" i="1"/>
  <c r="M134" i="1"/>
  <c r="N134" i="1" s="1"/>
  <c r="C135" i="1" s="1"/>
  <c r="Q135" i="1"/>
  <c r="I135" i="1"/>
  <c r="J135" i="1" s="1"/>
  <c r="O133" i="1"/>
  <c r="L135" i="1"/>
  <c r="A136" i="1"/>
  <c r="D135" i="1"/>
  <c r="E135" i="1" s="1"/>
  <c r="G135" i="1" s="1"/>
  <c r="H136" i="1" s="1"/>
  <c r="O134" i="1" l="1"/>
  <c r="K135" i="1"/>
  <c r="B135" i="1" s="1"/>
  <c r="M135" i="1"/>
  <c r="N135" i="1" s="1"/>
  <c r="C136" i="1" s="1"/>
  <c r="Q136" i="1"/>
  <c r="P136" i="1"/>
  <c r="I136" i="1"/>
  <c r="J136" i="1" s="1"/>
  <c r="L136" i="1"/>
  <c r="A137" i="1"/>
  <c r="D136" i="1"/>
  <c r="E136" i="1" s="1"/>
  <c r="G136" i="1" s="1"/>
  <c r="H137" i="1" s="1"/>
  <c r="K136" i="1" l="1"/>
  <c r="B136" i="1" s="1"/>
  <c r="L137" i="1"/>
  <c r="A138" i="1"/>
  <c r="D137" i="1"/>
  <c r="E137" i="1" s="1"/>
  <c r="G137" i="1" s="1"/>
  <c r="H138" i="1" s="1"/>
  <c r="M136" i="1"/>
  <c r="N136" i="1" s="1"/>
  <c r="C137" i="1" s="1"/>
  <c r="Q137" i="1"/>
  <c r="I137" i="1"/>
  <c r="J137" i="1" s="1"/>
  <c r="P137" i="1"/>
  <c r="O135" i="1"/>
  <c r="K137" i="1" l="1"/>
  <c r="B137" i="1" s="1"/>
  <c r="M137" i="1"/>
  <c r="N137" i="1" s="1"/>
  <c r="C138" i="1" s="1"/>
  <c r="Q138" i="1"/>
  <c r="P138" i="1"/>
  <c r="I138" i="1"/>
  <c r="J138" i="1" s="1"/>
  <c r="O136" i="1"/>
  <c r="L138" i="1"/>
  <c r="A139" i="1"/>
  <c r="D138" i="1"/>
  <c r="E138" i="1" s="1"/>
  <c r="G138" i="1" s="1"/>
  <c r="H139" i="1" s="1"/>
  <c r="K138" i="1" l="1"/>
  <c r="B138" i="1" s="1"/>
  <c r="P139" i="1"/>
  <c r="M138" i="1"/>
  <c r="N138" i="1" s="1"/>
  <c r="C139" i="1" s="1"/>
  <c r="Q139" i="1"/>
  <c r="I139" i="1"/>
  <c r="J139" i="1" s="1"/>
  <c r="O137" i="1"/>
  <c r="L139" i="1"/>
  <c r="A140" i="1"/>
  <c r="D139" i="1"/>
  <c r="E139" i="1" s="1"/>
  <c r="G139" i="1" s="1"/>
  <c r="H140" i="1" s="1"/>
  <c r="O138" i="1" l="1"/>
  <c r="K139" i="1"/>
  <c r="B139" i="1" s="1"/>
  <c r="M139" i="1"/>
  <c r="N139" i="1" s="1"/>
  <c r="C140" i="1" s="1"/>
  <c r="P140" i="1"/>
  <c r="I140" i="1"/>
  <c r="J140" i="1" s="1"/>
  <c r="Q140" i="1"/>
  <c r="L140" i="1"/>
  <c r="A141" i="1"/>
  <c r="D140" i="1"/>
  <c r="E140" i="1" s="1"/>
  <c r="G140" i="1" s="1"/>
  <c r="H141" i="1" s="1"/>
  <c r="K140" i="1" l="1"/>
  <c r="B140" i="1" s="1"/>
  <c r="D141" i="1"/>
  <c r="E141" i="1" s="1"/>
  <c r="G141" i="1" s="1"/>
  <c r="H142" i="1" s="1"/>
  <c r="L141" i="1"/>
  <c r="A142" i="1"/>
  <c r="I141" i="1"/>
  <c r="J141" i="1" s="1"/>
  <c r="Q141" i="1"/>
  <c r="P141" i="1"/>
  <c r="M140" i="1"/>
  <c r="N140" i="1" s="1"/>
  <c r="C141" i="1" s="1"/>
  <c r="O139" i="1"/>
  <c r="K141" i="1" l="1"/>
  <c r="B141" i="1" s="1"/>
  <c r="D142" i="1"/>
  <c r="E142" i="1" s="1"/>
  <c r="G142" i="1" s="1"/>
  <c r="H143" i="1" s="1"/>
  <c r="L142" i="1"/>
  <c r="A143" i="1"/>
  <c r="Q142" i="1"/>
  <c r="I142" i="1"/>
  <c r="J142" i="1" s="1"/>
  <c r="P142" i="1"/>
  <c r="M141" i="1"/>
  <c r="N141" i="1" s="1"/>
  <c r="C142" i="1" s="1"/>
  <c r="O140" i="1"/>
  <c r="K142" i="1" l="1"/>
  <c r="B142" i="1" s="1"/>
  <c r="D143" i="1"/>
  <c r="E143" i="1" s="1"/>
  <c r="G143" i="1" s="1"/>
  <c r="H144" i="1" s="1"/>
  <c r="L143" i="1"/>
  <c r="A144" i="1"/>
  <c r="I143" i="1"/>
  <c r="J143" i="1" s="1"/>
  <c r="Q143" i="1"/>
  <c r="M142" i="1"/>
  <c r="N142" i="1" s="1"/>
  <c r="C143" i="1" s="1"/>
  <c r="P143" i="1"/>
  <c r="O141" i="1"/>
  <c r="K143" i="1" l="1"/>
  <c r="B143" i="1" s="1"/>
  <c r="D144" i="1"/>
  <c r="E144" i="1" s="1"/>
  <c r="G144" i="1" s="1"/>
  <c r="H145" i="1" s="1"/>
  <c r="L144" i="1"/>
  <c r="A145" i="1"/>
  <c r="I144" i="1"/>
  <c r="J144" i="1" s="1"/>
  <c r="Q144" i="1"/>
  <c r="M143" i="1"/>
  <c r="N143" i="1" s="1"/>
  <c r="C144" i="1" s="1"/>
  <c r="P144" i="1"/>
  <c r="O142" i="1"/>
  <c r="K144" i="1" l="1"/>
  <c r="B144" i="1" s="1"/>
  <c r="D145" i="1"/>
  <c r="E145" i="1" s="1"/>
  <c r="G145" i="1" s="1"/>
  <c r="H146" i="1" s="1"/>
  <c r="L145" i="1"/>
  <c r="A146" i="1"/>
  <c r="P145" i="1"/>
  <c r="I145" i="1"/>
  <c r="J145" i="1" s="1"/>
  <c r="M144" i="1"/>
  <c r="N144" i="1" s="1"/>
  <c r="C145" i="1" s="1"/>
  <c r="Q145" i="1"/>
  <c r="O143" i="1"/>
  <c r="K145" i="1" l="1"/>
  <c r="B145" i="1" s="1"/>
  <c r="D146" i="1"/>
  <c r="E146" i="1" s="1"/>
  <c r="G146" i="1" s="1"/>
  <c r="H147" i="1" s="1"/>
  <c r="L146" i="1"/>
  <c r="A147" i="1"/>
  <c r="I146" i="1"/>
  <c r="J146" i="1" s="1"/>
  <c r="M145" i="1"/>
  <c r="N145" i="1" s="1"/>
  <c r="C146" i="1" s="1"/>
  <c r="Q146" i="1"/>
  <c r="P146" i="1"/>
  <c r="O144" i="1"/>
  <c r="K146" i="1" l="1"/>
  <c r="B146" i="1" s="1"/>
  <c r="D147" i="1"/>
  <c r="E147" i="1" s="1"/>
  <c r="G147" i="1" s="1"/>
  <c r="H148" i="1" s="1"/>
  <c r="L147" i="1"/>
  <c r="A148" i="1"/>
  <c r="P147" i="1"/>
  <c r="I147" i="1"/>
  <c r="J147" i="1" s="1"/>
  <c r="M146" i="1"/>
  <c r="N146" i="1" s="1"/>
  <c r="C147" i="1" s="1"/>
  <c r="Q147" i="1"/>
  <c r="O145" i="1"/>
  <c r="K147" i="1" l="1"/>
  <c r="B147" i="1" s="1"/>
  <c r="D148" i="1"/>
  <c r="E148" i="1" s="1"/>
  <c r="G148" i="1" s="1"/>
  <c r="H149" i="1" s="1"/>
  <c r="L148" i="1"/>
  <c r="A149" i="1"/>
  <c r="O146" i="1"/>
  <c r="P148" i="1"/>
  <c r="I148" i="1"/>
  <c r="J148" i="1" s="1"/>
  <c r="M147" i="1"/>
  <c r="N147" i="1" s="1"/>
  <c r="C148" i="1" s="1"/>
  <c r="Q148" i="1"/>
  <c r="K148" i="1" l="1"/>
  <c r="B148" i="1" s="1"/>
  <c r="P149" i="1"/>
  <c r="I149" i="1"/>
  <c r="J149" i="1" s="1"/>
  <c r="M148" i="1"/>
  <c r="N148" i="1" s="1"/>
  <c r="C149" i="1" s="1"/>
  <c r="Q149" i="1"/>
  <c r="O147" i="1"/>
  <c r="D149" i="1"/>
  <c r="E149" i="1" s="1"/>
  <c r="G149" i="1" s="1"/>
  <c r="H150" i="1" s="1"/>
  <c r="L149" i="1"/>
  <c r="A150" i="1"/>
  <c r="K149" i="1" l="1"/>
  <c r="B149" i="1" s="1"/>
  <c r="D150" i="1"/>
  <c r="E150" i="1" s="1"/>
  <c r="G150" i="1" s="1"/>
  <c r="H151" i="1" s="1"/>
  <c r="L150" i="1"/>
  <c r="A151" i="1"/>
  <c r="O148" i="1"/>
  <c r="I150" i="1"/>
  <c r="J150" i="1" s="1"/>
  <c r="Q150" i="1"/>
  <c r="M149" i="1"/>
  <c r="N149" i="1" s="1"/>
  <c r="C150" i="1" s="1"/>
  <c r="P150" i="1"/>
  <c r="K150" i="1" l="1"/>
  <c r="B150" i="1" s="1"/>
  <c r="I151" i="1"/>
  <c r="J151" i="1" s="1"/>
  <c r="Q151" i="1"/>
  <c r="M150" i="1"/>
  <c r="N150" i="1" s="1"/>
  <c r="C151" i="1" s="1"/>
  <c r="P151" i="1"/>
  <c r="O149" i="1"/>
  <c r="D151" i="1"/>
  <c r="E151" i="1" s="1"/>
  <c r="G151" i="1" s="1"/>
  <c r="H152" i="1" s="1"/>
  <c r="A152" i="1"/>
  <c r="L151" i="1"/>
  <c r="K151" i="1" l="1"/>
  <c r="B151" i="1" s="1"/>
  <c r="D152" i="1"/>
  <c r="E152" i="1" s="1"/>
  <c r="G152" i="1" s="1"/>
  <c r="H153" i="1" s="1"/>
  <c r="L152" i="1"/>
  <c r="A153" i="1"/>
  <c r="O150" i="1"/>
  <c r="P152" i="1"/>
  <c r="I152" i="1"/>
  <c r="J152" i="1" s="1"/>
  <c r="M151" i="1"/>
  <c r="N151" i="1" s="1"/>
  <c r="C152" i="1" s="1"/>
  <c r="Q152" i="1"/>
  <c r="K152" i="1" l="1"/>
  <c r="B152" i="1" s="1"/>
  <c r="D153" i="1"/>
  <c r="E153" i="1" s="1"/>
  <c r="G153" i="1" s="1"/>
  <c r="H154" i="1" s="1"/>
  <c r="L153" i="1"/>
  <c r="A154" i="1"/>
  <c r="O151" i="1"/>
  <c r="I153" i="1"/>
  <c r="J153" i="1" s="1"/>
  <c r="Q153" i="1"/>
  <c r="M152" i="1"/>
  <c r="N152" i="1" s="1"/>
  <c r="C153" i="1" s="1"/>
  <c r="P153" i="1"/>
  <c r="K153" i="1" l="1"/>
  <c r="B153" i="1" s="1"/>
  <c r="P154" i="1"/>
  <c r="I154" i="1"/>
  <c r="J154" i="1" s="1"/>
  <c r="M153" i="1"/>
  <c r="N153" i="1" s="1"/>
  <c r="C154" i="1" s="1"/>
  <c r="Q154" i="1"/>
  <c r="O152" i="1"/>
  <c r="D154" i="1"/>
  <c r="E154" i="1" s="1"/>
  <c r="G154" i="1" s="1"/>
  <c r="H155" i="1" s="1"/>
  <c r="L154" i="1"/>
  <c r="A155" i="1"/>
  <c r="K154" i="1" l="1"/>
  <c r="B154" i="1" s="1"/>
  <c r="D155" i="1"/>
  <c r="E155" i="1" s="1"/>
  <c r="G155" i="1" s="1"/>
  <c r="H156" i="1" s="1"/>
  <c r="L155" i="1"/>
  <c r="A156" i="1"/>
  <c r="O153" i="1"/>
  <c r="I155" i="1"/>
  <c r="J155" i="1" s="1"/>
  <c r="Q155" i="1"/>
  <c r="M154" i="1"/>
  <c r="N154" i="1" s="1"/>
  <c r="C155" i="1" s="1"/>
  <c r="P155" i="1"/>
  <c r="K155" i="1" l="1"/>
  <c r="B155" i="1" s="1"/>
  <c r="D156" i="1"/>
  <c r="E156" i="1" s="1"/>
  <c r="G156" i="1" s="1"/>
  <c r="H157" i="1" s="1"/>
  <c r="L156" i="1"/>
  <c r="A157" i="1"/>
  <c r="I156" i="1"/>
  <c r="J156" i="1" s="1"/>
  <c r="M155" i="1"/>
  <c r="N155" i="1" s="1"/>
  <c r="C156" i="1" s="1"/>
  <c r="Q156" i="1"/>
  <c r="P156" i="1"/>
  <c r="O154" i="1"/>
  <c r="K156" i="1" l="1"/>
  <c r="B156" i="1" s="1"/>
  <c r="D157" i="1"/>
  <c r="E157" i="1" s="1"/>
  <c r="G157" i="1" s="1"/>
  <c r="H158" i="1" s="1"/>
  <c r="L157" i="1"/>
  <c r="A158" i="1"/>
  <c r="O155" i="1"/>
  <c r="Q157" i="1"/>
  <c r="I157" i="1"/>
  <c r="J157" i="1" s="1"/>
  <c r="P157" i="1"/>
  <c r="M156" i="1"/>
  <c r="N156" i="1" s="1"/>
  <c r="C157" i="1" s="1"/>
  <c r="K157" i="1" l="1"/>
  <c r="B157" i="1" s="1"/>
  <c r="Q158" i="1"/>
  <c r="I158" i="1"/>
  <c r="J158" i="1" s="1"/>
  <c r="P158" i="1"/>
  <c r="M157" i="1"/>
  <c r="N157" i="1" s="1"/>
  <c r="C158" i="1" s="1"/>
  <c r="O156" i="1"/>
  <c r="D158" i="1"/>
  <c r="E158" i="1" s="1"/>
  <c r="G158" i="1" s="1"/>
  <c r="H159" i="1" s="1"/>
  <c r="L158" i="1"/>
  <c r="A159" i="1"/>
  <c r="K158" i="1" l="1"/>
  <c r="B158" i="1" s="1"/>
  <c r="I159" i="1"/>
  <c r="J159" i="1" s="1"/>
  <c r="P159" i="1"/>
  <c r="M158" i="1"/>
  <c r="N158" i="1" s="1"/>
  <c r="C159" i="1" s="1"/>
  <c r="Q159" i="1"/>
  <c r="O157" i="1"/>
  <c r="D159" i="1"/>
  <c r="E159" i="1" s="1"/>
  <c r="G159" i="1" s="1"/>
  <c r="H160" i="1" s="1"/>
  <c r="L159" i="1"/>
  <c r="A160" i="1"/>
  <c r="K159" i="1" l="1"/>
  <c r="B159" i="1" s="1"/>
  <c r="D160" i="1"/>
  <c r="E160" i="1" s="1"/>
  <c r="G160" i="1" s="1"/>
  <c r="H161" i="1" s="1"/>
  <c r="L160" i="1"/>
  <c r="A161" i="1"/>
  <c r="O158" i="1"/>
  <c r="P160" i="1"/>
  <c r="I160" i="1"/>
  <c r="J160" i="1" s="1"/>
  <c r="M159" i="1"/>
  <c r="N159" i="1" s="1"/>
  <c r="C160" i="1" s="1"/>
  <c r="Q160" i="1"/>
  <c r="K160" i="1" l="1"/>
  <c r="B160" i="1" s="1"/>
  <c r="Q161" i="1"/>
  <c r="I161" i="1"/>
  <c r="J161" i="1" s="1"/>
  <c r="M160" i="1"/>
  <c r="N160" i="1" s="1"/>
  <c r="C161" i="1" s="1"/>
  <c r="P161" i="1"/>
  <c r="O159" i="1"/>
  <c r="D161" i="1"/>
  <c r="E161" i="1" s="1"/>
  <c r="G161" i="1" s="1"/>
  <c r="H162" i="1" s="1"/>
  <c r="L161" i="1"/>
  <c r="A162" i="1"/>
  <c r="K161" i="1" l="1"/>
  <c r="B161" i="1" s="1"/>
  <c r="D162" i="1"/>
  <c r="E162" i="1" s="1"/>
  <c r="G162" i="1" s="1"/>
  <c r="H163" i="1" s="1"/>
  <c r="A163" i="1"/>
  <c r="L162" i="1"/>
  <c r="O160" i="1"/>
  <c r="I162" i="1"/>
  <c r="J162" i="1" s="1"/>
  <c r="Q162" i="1"/>
  <c r="M161" i="1"/>
  <c r="N161" i="1" s="1"/>
  <c r="C162" i="1" s="1"/>
  <c r="P162" i="1"/>
  <c r="K162" i="1" l="1"/>
  <c r="B162" i="1" s="1"/>
  <c r="I163" i="1"/>
  <c r="J163" i="1" s="1"/>
  <c r="P163" i="1"/>
  <c r="M162" i="1"/>
  <c r="N162" i="1" s="1"/>
  <c r="C163" i="1" s="1"/>
  <c r="Q163" i="1"/>
  <c r="D163" i="1"/>
  <c r="E163" i="1" s="1"/>
  <c r="G163" i="1" s="1"/>
  <c r="H164" i="1" s="1"/>
  <c r="L163" i="1"/>
  <c r="A164" i="1"/>
  <c r="O161" i="1"/>
  <c r="K163" i="1" l="1"/>
  <c r="B163" i="1" s="1"/>
  <c r="D164" i="1"/>
  <c r="E164" i="1" s="1"/>
  <c r="G164" i="1" s="1"/>
  <c r="H165" i="1" s="1"/>
  <c r="L164" i="1"/>
  <c r="A165" i="1"/>
  <c r="O162" i="1"/>
  <c r="Q164" i="1"/>
  <c r="I164" i="1"/>
  <c r="J164" i="1" s="1"/>
  <c r="P164" i="1"/>
  <c r="M163" i="1"/>
  <c r="N163" i="1" s="1"/>
  <c r="C164" i="1" s="1"/>
  <c r="K164" i="1" l="1"/>
  <c r="B164" i="1" s="1"/>
  <c r="I165" i="1"/>
  <c r="J165" i="1" s="1"/>
  <c r="P165" i="1"/>
  <c r="M164" i="1"/>
  <c r="N164" i="1" s="1"/>
  <c r="C165" i="1" s="1"/>
  <c r="Q165" i="1"/>
  <c r="O163" i="1"/>
  <c r="D165" i="1"/>
  <c r="E165" i="1" s="1"/>
  <c r="G165" i="1" s="1"/>
  <c r="H166" i="1" s="1"/>
  <c r="L165" i="1"/>
  <c r="A166" i="1"/>
  <c r="K165" i="1" l="1"/>
  <c r="I166" i="1"/>
  <c r="J166" i="1" s="1"/>
  <c r="M165" i="1"/>
  <c r="N165" i="1" s="1"/>
  <c r="C166" i="1" s="1"/>
  <c r="Q166" i="1"/>
  <c r="P166" i="1"/>
  <c r="O164" i="1"/>
  <c r="D166" i="1"/>
  <c r="E166" i="1" s="1"/>
  <c r="G166" i="1" s="1"/>
  <c r="H167" i="1" s="1"/>
  <c r="L166" i="1"/>
  <c r="A167" i="1"/>
  <c r="O165" i="1" l="1"/>
  <c r="B165" i="1"/>
  <c r="K166" i="1"/>
  <c r="B166" i="1" s="1"/>
  <c r="D167" i="1"/>
  <c r="E167" i="1" s="1"/>
  <c r="G167" i="1" s="1"/>
  <c r="H168" i="1" s="1"/>
  <c r="L167" i="1"/>
  <c r="A168" i="1"/>
  <c r="I167" i="1"/>
  <c r="J167" i="1" s="1"/>
  <c r="P167" i="1"/>
  <c r="M166" i="1"/>
  <c r="N166" i="1" s="1"/>
  <c r="C167" i="1" s="1"/>
  <c r="Q167" i="1"/>
  <c r="K167" i="1" l="1"/>
  <c r="B167" i="1" s="1"/>
  <c r="I168" i="1"/>
  <c r="J168" i="1" s="1"/>
  <c r="Q168" i="1"/>
  <c r="M167" i="1"/>
  <c r="N167" i="1" s="1"/>
  <c r="C168" i="1" s="1"/>
  <c r="P168" i="1"/>
  <c r="O166" i="1"/>
  <c r="D168" i="1"/>
  <c r="E168" i="1" s="1"/>
  <c r="G168" i="1" s="1"/>
  <c r="H169" i="1" s="1"/>
  <c r="L168" i="1"/>
  <c r="A169" i="1"/>
  <c r="K168" i="1" l="1"/>
  <c r="B168" i="1" s="1"/>
  <c r="I169" i="1"/>
  <c r="J169" i="1" s="1"/>
  <c r="P169" i="1"/>
  <c r="M168" i="1"/>
  <c r="N168" i="1" s="1"/>
  <c r="C169" i="1" s="1"/>
  <c r="Q169" i="1"/>
  <c r="O167" i="1"/>
  <c r="D169" i="1"/>
  <c r="E169" i="1" s="1"/>
  <c r="G169" i="1" s="1"/>
  <c r="H170" i="1" s="1"/>
  <c r="A170" i="1"/>
  <c r="L169" i="1"/>
  <c r="K169" i="1" l="1"/>
  <c r="B169" i="1" s="1"/>
  <c r="I170" i="1"/>
  <c r="J170" i="1" s="1"/>
  <c r="Q170" i="1"/>
  <c r="M169" i="1"/>
  <c r="N169" i="1" s="1"/>
  <c r="C170" i="1" s="1"/>
  <c r="P170" i="1"/>
  <c r="O168" i="1"/>
  <c r="D170" i="1"/>
  <c r="E170" i="1" s="1"/>
  <c r="G170" i="1" s="1"/>
  <c r="H171" i="1" s="1"/>
  <c r="A171" i="1"/>
  <c r="L170" i="1"/>
  <c r="K170" i="1" l="1"/>
  <c r="B170" i="1" s="1"/>
  <c r="O169" i="1"/>
  <c r="I171" i="1"/>
  <c r="J171" i="1" s="1"/>
  <c r="P171" i="1"/>
  <c r="M170" i="1"/>
  <c r="N170" i="1" s="1"/>
  <c r="C171" i="1" s="1"/>
  <c r="Q171" i="1"/>
  <c r="D171" i="1"/>
  <c r="E171" i="1" s="1"/>
  <c r="G171" i="1" s="1"/>
  <c r="H172" i="1" s="1"/>
  <c r="L171" i="1"/>
  <c r="A172" i="1"/>
  <c r="O170" i="1" l="1"/>
  <c r="K171" i="1"/>
  <c r="B171" i="1" s="1"/>
  <c r="P172" i="1"/>
  <c r="I172" i="1"/>
  <c r="J172" i="1" s="1"/>
  <c r="M171" i="1"/>
  <c r="N171" i="1" s="1"/>
  <c r="C172" i="1" s="1"/>
  <c r="Q172" i="1"/>
  <c r="D172" i="1"/>
  <c r="E172" i="1" s="1"/>
  <c r="G172" i="1" s="1"/>
  <c r="H173" i="1" s="1"/>
  <c r="L172" i="1"/>
  <c r="A173" i="1"/>
  <c r="K172" i="1" l="1"/>
  <c r="B172" i="1" s="1"/>
  <c r="I173" i="1"/>
  <c r="J173" i="1" s="1"/>
  <c r="P173" i="1"/>
  <c r="M172" i="1"/>
  <c r="N172" i="1" s="1"/>
  <c r="C173" i="1" s="1"/>
  <c r="Q173" i="1"/>
  <c r="O171" i="1"/>
  <c r="D173" i="1"/>
  <c r="E173" i="1" s="1"/>
  <c r="G173" i="1" s="1"/>
  <c r="H174" i="1" s="1"/>
  <c r="L173" i="1"/>
  <c r="A174" i="1"/>
  <c r="K173" i="1" l="1"/>
  <c r="B173" i="1" s="1"/>
  <c r="D174" i="1"/>
  <c r="E174" i="1" s="1"/>
  <c r="G174" i="1" s="1"/>
  <c r="H175" i="1" s="1"/>
  <c r="L174" i="1"/>
  <c r="A175" i="1"/>
  <c r="O172" i="1"/>
  <c r="Q174" i="1"/>
  <c r="I174" i="1"/>
  <c r="J174" i="1" s="1"/>
  <c r="P174" i="1"/>
  <c r="M173" i="1"/>
  <c r="N173" i="1" s="1"/>
  <c r="C174" i="1" s="1"/>
  <c r="K174" i="1" l="1"/>
  <c r="B174" i="1" s="1"/>
  <c r="D175" i="1"/>
  <c r="E175" i="1" s="1"/>
  <c r="G175" i="1" s="1"/>
  <c r="H176" i="1" s="1"/>
  <c r="L175" i="1"/>
  <c r="A176" i="1"/>
  <c r="Q175" i="1"/>
  <c r="I175" i="1"/>
  <c r="J175" i="1" s="1"/>
  <c r="M174" i="1"/>
  <c r="N174" i="1" s="1"/>
  <c r="C175" i="1" s="1"/>
  <c r="P175" i="1"/>
  <c r="O173" i="1"/>
  <c r="K175" i="1" l="1"/>
  <c r="B175" i="1" s="1"/>
  <c r="D176" i="1"/>
  <c r="E176" i="1" s="1"/>
  <c r="G176" i="1" s="1"/>
  <c r="H177" i="1" s="1"/>
  <c r="L176" i="1"/>
  <c r="A177" i="1"/>
  <c r="O174" i="1"/>
  <c r="I176" i="1"/>
  <c r="J176" i="1" s="1"/>
  <c r="M175" i="1"/>
  <c r="N175" i="1" s="1"/>
  <c r="C176" i="1" s="1"/>
  <c r="Q176" i="1"/>
  <c r="P176" i="1"/>
  <c r="K176" i="1" l="1"/>
  <c r="B176" i="1" s="1"/>
  <c r="I177" i="1"/>
  <c r="J177" i="1" s="1"/>
  <c r="P177" i="1"/>
  <c r="M176" i="1"/>
  <c r="N176" i="1" s="1"/>
  <c r="C177" i="1" s="1"/>
  <c r="Q177" i="1"/>
  <c r="O175" i="1"/>
  <c r="D177" i="1"/>
  <c r="E177" i="1" s="1"/>
  <c r="G177" i="1" s="1"/>
  <c r="H178" i="1" s="1"/>
  <c r="L177" i="1"/>
  <c r="A178" i="1"/>
  <c r="K177" i="1" l="1"/>
  <c r="B177" i="1" s="1"/>
  <c r="D178" i="1"/>
  <c r="E178" i="1" s="1"/>
  <c r="G178" i="1" s="1"/>
  <c r="H179" i="1" s="1"/>
  <c r="L178" i="1"/>
  <c r="A179" i="1"/>
  <c r="O176" i="1"/>
  <c r="I178" i="1"/>
  <c r="J178" i="1" s="1"/>
  <c r="M177" i="1"/>
  <c r="N177" i="1" s="1"/>
  <c r="C178" i="1" s="1"/>
  <c r="Q178" i="1"/>
  <c r="P178" i="1"/>
  <c r="K178" i="1" l="1"/>
  <c r="B178" i="1" s="1"/>
  <c r="D179" i="1"/>
  <c r="E179" i="1" s="1"/>
  <c r="G179" i="1" s="1"/>
  <c r="H180" i="1" s="1"/>
  <c r="L179" i="1"/>
  <c r="A180" i="1"/>
  <c r="M178" i="1"/>
  <c r="N178" i="1" s="1"/>
  <c r="C179" i="1" s="1"/>
  <c r="P179" i="1"/>
  <c r="Q179" i="1"/>
  <c r="I179" i="1"/>
  <c r="J179" i="1" s="1"/>
  <c r="O177" i="1"/>
  <c r="K179" i="1" l="1"/>
  <c r="B179" i="1" s="1"/>
  <c r="D180" i="1"/>
  <c r="E180" i="1" s="1"/>
  <c r="G180" i="1" s="1"/>
  <c r="H181" i="1" s="1"/>
  <c r="L180" i="1"/>
  <c r="A181" i="1"/>
  <c r="O178" i="1"/>
  <c r="P180" i="1"/>
  <c r="M179" i="1"/>
  <c r="N179" i="1" s="1"/>
  <c r="C180" i="1" s="1"/>
  <c r="I180" i="1"/>
  <c r="J180" i="1" s="1"/>
  <c r="Q180" i="1"/>
  <c r="K180" i="1" l="1"/>
  <c r="B180" i="1" s="1"/>
  <c r="Q181" i="1"/>
  <c r="M180" i="1"/>
  <c r="N180" i="1" s="1"/>
  <c r="C181" i="1" s="1"/>
  <c r="P181" i="1"/>
  <c r="I181" i="1"/>
  <c r="J181" i="1" s="1"/>
  <c r="O179" i="1"/>
  <c r="D181" i="1"/>
  <c r="E181" i="1" s="1"/>
  <c r="G181" i="1" s="1"/>
  <c r="H182" i="1" s="1"/>
  <c r="L181" i="1"/>
  <c r="A182" i="1"/>
  <c r="O180" i="1" l="1"/>
  <c r="K181" i="1"/>
  <c r="B181" i="1" s="1"/>
  <c r="Q182" i="1"/>
  <c r="M181" i="1"/>
  <c r="N181" i="1" s="1"/>
  <c r="C182" i="1" s="1"/>
  <c r="P182" i="1"/>
  <c r="I182" i="1"/>
  <c r="J182" i="1" s="1"/>
  <c r="D182" i="1"/>
  <c r="E182" i="1" s="1"/>
  <c r="G182" i="1" s="1"/>
  <c r="H183" i="1" s="1"/>
  <c r="L182" i="1"/>
  <c r="A183" i="1"/>
  <c r="O181" i="1" l="1"/>
  <c r="K182" i="1"/>
  <c r="B182" i="1" s="1"/>
  <c r="M182" i="1"/>
  <c r="N182" i="1" s="1"/>
  <c r="C183" i="1" s="1"/>
  <c r="P183" i="1"/>
  <c r="I183" i="1"/>
  <c r="J183" i="1" s="1"/>
  <c r="Q183" i="1"/>
  <c r="D183" i="1"/>
  <c r="E183" i="1" s="1"/>
  <c r="G183" i="1" s="1"/>
  <c r="H184" i="1" s="1"/>
  <c r="A184" i="1"/>
  <c r="L183" i="1"/>
  <c r="K183" i="1" l="1"/>
  <c r="B183" i="1" s="1"/>
  <c r="D184" i="1"/>
  <c r="E184" i="1" s="1"/>
  <c r="G184" i="1" s="1"/>
  <c r="H185" i="1" s="1"/>
  <c r="L184" i="1"/>
  <c r="A185" i="1"/>
  <c r="O182" i="1"/>
  <c r="M183" i="1"/>
  <c r="N183" i="1" s="1"/>
  <c r="C184" i="1" s="1"/>
  <c r="P184" i="1"/>
  <c r="Q184" i="1"/>
  <c r="I184" i="1"/>
  <c r="J184" i="1" s="1"/>
  <c r="K184" i="1" l="1"/>
  <c r="B184" i="1" s="1"/>
  <c r="A186" i="1"/>
  <c r="D185" i="1"/>
  <c r="E185" i="1" s="1"/>
  <c r="G185" i="1" s="1"/>
  <c r="H186" i="1" s="1"/>
  <c r="L185" i="1"/>
  <c r="O183" i="1"/>
  <c r="M184" i="1"/>
  <c r="N184" i="1" s="1"/>
  <c r="C185" i="1" s="1"/>
  <c r="Q185" i="1"/>
  <c r="I185" i="1"/>
  <c r="J185" i="1" s="1"/>
  <c r="P185" i="1"/>
  <c r="K185" i="1" l="1"/>
  <c r="B185" i="1" s="1"/>
  <c r="L186" i="1"/>
  <c r="A187" i="1"/>
  <c r="D186" i="1"/>
  <c r="E186" i="1" s="1"/>
  <c r="G186" i="1" s="1"/>
  <c r="H187" i="1" s="1"/>
  <c r="O184" i="1"/>
  <c r="M185" i="1"/>
  <c r="N185" i="1" s="1"/>
  <c r="C186" i="1" s="1"/>
  <c r="Q186" i="1"/>
  <c r="I186" i="1"/>
  <c r="J186" i="1" s="1"/>
  <c r="P186" i="1"/>
  <c r="K186" i="1" l="1"/>
  <c r="B186" i="1" s="1"/>
  <c r="D187" i="1"/>
  <c r="E187" i="1" s="1"/>
  <c r="G187" i="1" s="1"/>
  <c r="H188" i="1" s="1"/>
  <c r="L187" i="1"/>
  <c r="A188" i="1"/>
  <c r="O185" i="1"/>
  <c r="Q187" i="1"/>
  <c r="M186" i="1"/>
  <c r="N186" i="1" s="1"/>
  <c r="C187" i="1" s="1"/>
  <c r="I187" i="1"/>
  <c r="J187" i="1" s="1"/>
  <c r="P187" i="1"/>
  <c r="K187" i="1" l="1"/>
  <c r="B187" i="1" s="1"/>
  <c r="A189" i="1"/>
  <c r="D188" i="1"/>
  <c r="E188" i="1" s="1"/>
  <c r="G188" i="1" s="1"/>
  <c r="H189" i="1" s="1"/>
  <c r="L188" i="1"/>
  <c r="P188" i="1"/>
  <c r="I188" i="1"/>
  <c r="J188" i="1" s="1"/>
  <c r="M187" i="1"/>
  <c r="N187" i="1" s="1"/>
  <c r="C188" i="1" s="1"/>
  <c r="Q188" i="1"/>
  <c r="O186" i="1"/>
  <c r="K188" i="1" l="1"/>
  <c r="B188" i="1" s="1"/>
  <c r="D189" i="1"/>
  <c r="E189" i="1" s="1"/>
  <c r="G189" i="1" s="1"/>
  <c r="H190" i="1" s="1"/>
  <c r="L189" i="1"/>
  <c r="A190" i="1"/>
  <c r="Q189" i="1"/>
  <c r="I189" i="1"/>
  <c r="J189" i="1" s="1"/>
  <c r="P189" i="1"/>
  <c r="M188" i="1"/>
  <c r="N188" i="1" s="1"/>
  <c r="C189" i="1" s="1"/>
  <c r="O187" i="1"/>
  <c r="K189" i="1" l="1"/>
  <c r="B189" i="1" s="1"/>
  <c r="D190" i="1"/>
  <c r="E190" i="1" s="1"/>
  <c r="G190" i="1" s="1"/>
  <c r="H191" i="1" s="1"/>
  <c r="A191" i="1"/>
  <c r="L190" i="1"/>
  <c r="I190" i="1"/>
  <c r="J190" i="1" s="1"/>
  <c r="P190" i="1"/>
  <c r="M189" i="1"/>
  <c r="N189" i="1" s="1"/>
  <c r="C190" i="1" s="1"/>
  <c r="Q190" i="1"/>
  <c r="O188" i="1"/>
  <c r="K190" i="1" l="1"/>
  <c r="B190" i="1" s="1"/>
  <c r="I191" i="1"/>
  <c r="J191" i="1" s="1"/>
  <c r="P191" i="1"/>
  <c r="M190" i="1"/>
  <c r="N190" i="1" s="1"/>
  <c r="C191" i="1" s="1"/>
  <c r="Q191" i="1"/>
  <c r="O189" i="1"/>
  <c r="A192" i="1"/>
  <c r="D191" i="1"/>
  <c r="E191" i="1" s="1"/>
  <c r="G191" i="1" s="1"/>
  <c r="H192" i="1" s="1"/>
  <c r="L191" i="1"/>
  <c r="K191" i="1" l="1"/>
  <c r="B191" i="1" s="1"/>
  <c r="D192" i="1"/>
  <c r="E192" i="1" s="1"/>
  <c r="G192" i="1" s="1"/>
  <c r="H193" i="1" s="1"/>
  <c r="L192" i="1"/>
  <c r="A193" i="1"/>
  <c r="P192" i="1"/>
  <c r="I192" i="1"/>
  <c r="J192" i="1" s="1"/>
  <c r="M191" i="1"/>
  <c r="N191" i="1" s="1"/>
  <c r="C192" i="1" s="1"/>
  <c r="Q192" i="1"/>
  <c r="O190" i="1"/>
  <c r="K192" i="1" l="1"/>
  <c r="B192" i="1" s="1"/>
  <c r="D193" i="1"/>
  <c r="E193" i="1" s="1"/>
  <c r="G193" i="1" s="1"/>
  <c r="H194" i="1" s="1"/>
  <c r="L193" i="1"/>
  <c r="A194" i="1"/>
  <c r="O191" i="1"/>
  <c r="I193" i="1"/>
  <c r="J193" i="1" s="1"/>
  <c r="Q193" i="1"/>
  <c r="M192" i="1"/>
  <c r="N192" i="1" s="1"/>
  <c r="C193" i="1" s="1"/>
  <c r="P193" i="1"/>
  <c r="K193" i="1" l="1"/>
  <c r="B193" i="1" s="1"/>
  <c r="D194" i="1"/>
  <c r="E194" i="1" s="1"/>
  <c r="G194" i="1" s="1"/>
  <c r="H195" i="1" s="1"/>
  <c r="L194" i="1"/>
  <c r="A195" i="1"/>
  <c r="Q194" i="1"/>
  <c r="P194" i="1"/>
  <c r="M193" i="1"/>
  <c r="N193" i="1" s="1"/>
  <c r="C194" i="1" s="1"/>
  <c r="I194" i="1"/>
  <c r="O192" i="1"/>
  <c r="I195" i="1" l="1"/>
  <c r="J195" i="1" s="1"/>
  <c r="J194" i="1"/>
  <c r="K194" i="1" s="1"/>
  <c r="D195" i="1"/>
  <c r="E195" i="1" s="1"/>
  <c r="G195" i="1" s="1"/>
  <c r="H196" i="1" s="1"/>
  <c r="L195" i="1"/>
  <c r="A196" i="1"/>
  <c r="O193" i="1"/>
  <c r="P195" i="1"/>
  <c r="M194" i="1"/>
  <c r="N194" i="1" s="1"/>
  <c r="C195" i="1" s="1"/>
  <c r="Q195" i="1"/>
  <c r="I196" i="1" l="1"/>
  <c r="J196" i="1" s="1"/>
  <c r="K195" i="1"/>
  <c r="B195" i="1" s="1"/>
  <c r="O194" i="1"/>
  <c r="B194" i="1"/>
  <c r="Q196" i="1"/>
  <c r="M195" i="1"/>
  <c r="N195" i="1" s="1"/>
  <c r="C196" i="1" s="1"/>
  <c r="P196" i="1"/>
  <c r="A197" i="1"/>
  <c r="D196" i="1"/>
  <c r="E196" i="1" s="1"/>
  <c r="G196" i="1" s="1"/>
  <c r="H197" i="1" s="1"/>
  <c r="L196" i="1"/>
  <c r="K196" i="1" l="1"/>
  <c r="B196" i="1" s="1"/>
  <c r="Q197" i="1"/>
  <c r="P197" i="1"/>
  <c r="M196" i="1"/>
  <c r="N196" i="1" s="1"/>
  <c r="C197" i="1" s="1"/>
  <c r="I197" i="1"/>
  <c r="J197" i="1" s="1"/>
  <c r="D197" i="1"/>
  <c r="E197" i="1" s="1"/>
  <c r="G197" i="1" s="1"/>
  <c r="H198" i="1" s="1"/>
  <c r="A198" i="1"/>
  <c r="L197" i="1"/>
  <c r="O195" i="1"/>
  <c r="K197" i="1" l="1"/>
  <c r="B197" i="1" s="1"/>
  <c r="Q198" i="1"/>
  <c r="P198" i="1"/>
  <c r="M197" i="1"/>
  <c r="N197" i="1" s="1"/>
  <c r="C198" i="1" s="1"/>
  <c r="I198" i="1"/>
  <c r="J198" i="1" s="1"/>
  <c r="D198" i="1"/>
  <c r="E198" i="1" s="1"/>
  <c r="G198" i="1" s="1"/>
  <c r="H199" i="1" s="1"/>
  <c r="L198" i="1"/>
  <c r="A199" i="1"/>
  <c r="O196" i="1"/>
  <c r="K198" i="1" l="1"/>
  <c r="B198" i="1" s="1"/>
  <c r="D199" i="1"/>
  <c r="E199" i="1" s="1"/>
  <c r="G199" i="1" s="1"/>
  <c r="H200" i="1" s="1"/>
  <c r="A200" i="1"/>
  <c r="L199" i="1"/>
  <c r="Q199" i="1"/>
  <c r="P199" i="1"/>
  <c r="M198" i="1"/>
  <c r="N198" i="1" s="1"/>
  <c r="C199" i="1" s="1"/>
  <c r="I199" i="1"/>
  <c r="J199" i="1" s="1"/>
  <c r="O197" i="1"/>
  <c r="K199" i="1" l="1"/>
  <c r="B199" i="1" s="1"/>
  <c r="P200" i="1"/>
  <c r="M199" i="1"/>
  <c r="N199" i="1" s="1"/>
  <c r="C200" i="1" s="1"/>
  <c r="Q200" i="1"/>
  <c r="I200" i="1"/>
  <c r="J200" i="1" s="1"/>
  <c r="O198" i="1"/>
  <c r="L200" i="1"/>
  <c r="A201" i="1"/>
  <c r="D200" i="1"/>
  <c r="E200" i="1" s="1"/>
  <c r="G200" i="1" s="1"/>
  <c r="H201" i="1" s="1"/>
  <c r="K200" i="1" l="1"/>
  <c r="B200" i="1" s="1"/>
  <c r="P201" i="1"/>
  <c r="M200" i="1"/>
  <c r="N200" i="1" s="1"/>
  <c r="C201" i="1" s="1"/>
  <c r="Q201" i="1"/>
  <c r="I201" i="1"/>
  <c r="J201" i="1" s="1"/>
  <c r="O199" i="1"/>
  <c r="D201" i="1"/>
  <c r="E201" i="1" s="1"/>
  <c r="G201" i="1" s="1"/>
  <c r="H202" i="1" s="1"/>
  <c r="A202" i="1"/>
  <c r="L201" i="1"/>
  <c r="O200" i="1" l="1"/>
  <c r="K201" i="1"/>
  <c r="B201" i="1" s="1"/>
  <c r="M201" i="1"/>
  <c r="N201" i="1" s="1"/>
  <c r="C202" i="1" s="1"/>
  <c r="Q202" i="1"/>
  <c r="P202" i="1"/>
  <c r="I202" i="1"/>
  <c r="J202" i="1" s="1"/>
  <c r="D202" i="1"/>
  <c r="E202" i="1" s="1"/>
  <c r="G202" i="1" s="1"/>
  <c r="H203" i="1" s="1"/>
  <c r="L202" i="1"/>
  <c r="A203" i="1"/>
  <c r="K202" i="1" l="1"/>
  <c r="B202" i="1" s="1"/>
  <c r="D203" i="1"/>
  <c r="E203" i="1" s="1"/>
  <c r="G203" i="1" s="1"/>
  <c r="H204" i="1" s="1"/>
  <c r="A204" i="1"/>
  <c r="L203" i="1"/>
  <c r="Q203" i="1"/>
  <c r="P203" i="1"/>
  <c r="M202" i="1"/>
  <c r="N202" i="1" s="1"/>
  <c r="C203" i="1" s="1"/>
  <c r="I203" i="1"/>
  <c r="J203" i="1" s="1"/>
  <c r="O201" i="1"/>
  <c r="K203" i="1" l="1"/>
  <c r="B203" i="1" s="1"/>
  <c r="P204" i="1"/>
  <c r="M203" i="1"/>
  <c r="N203" i="1" s="1"/>
  <c r="C204" i="1" s="1"/>
  <c r="Q204" i="1"/>
  <c r="I204" i="1"/>
  <c r="J204" i="1" s="1"/>
  <c r="O202" i="1"/>
  <c r="L204" i="1"/>
  <c r="D204" i="1"/>
  <c r="E204" i="1" s="1"/>
  <c r="G204" i="1" s="1"/>
  <c r="H205" i="1" s="1"/>
  <c r="A205" i="1"/>
  <c r="K204" i="1" l="1"/>
  <c r="B204" i="1" s="1"/>
  <c r="P205" i="1"/>
  <c r="M204" i="1"/>
  <c r="N204" i="1" s="1"/>
  <c r="C205" i="1" s="1"/>
  <c r="Q205" i="1"/>
  <c r="I205" i="1"/>
  <c r="J205" i="1" s="1"/>
  <c r="D205" i="1"/>
  <c r="E205" i="1" s="1"/>
  <c r="G205" i="1" s="1"/>
  <c r="H206" i="1" s="1"/>
  <c r="L205" i="1"/>
  <c r="A206" i="1"/>
  <c r="O203" i="1"/>
  <c r="O204" i="1" l="1"/>
  <c r="K205" i="1"/>
  <c r="B205" i="1" s="1"/>
  <c r="A207" i="1"/>
  <c r="D206" i="1"/>
  <c r="E206" i="1" s="1"/>
  <c r="G206" i="1" s="1"/>
  <c r="H207" i="1" s="1"/>
  <c r="L206" i="1"/>
  <c r="M205" i="1"/>
  <c r="N205" i="1" s="1"/>
  <c r="C206" i="1" s="1"/>
  <c r="Q206" i="1"/>
  <c r="P206" i="1"/>
  <c r="I206" i="1"/>
  <c r="J206" i="1" s="1"/>
  <c r="K206" i="1" l="1"/>
  <c r="B206" i="1" s="1"/>
  <c r="M206" i="1"/>
  <c r="N206" i="1" s="1"/>
  <c r="C207" i="1" s="1"/>
  <c r="Q207" i="1"/>
  <c r="P207" i="1"/>
  <c r="I207" i="1"/>
  <c r="J207" i="1" s="1"/>
  <c r="O205" i="1"/>
  <c r="D207" i="1"/>
  <c r="E207" i="1" s="1"/>
  <c r="G207" i="1" s="1"/>
  <c r="H208" i="1" s="1"/>
  <c r="A208" i="1"/>
  <c r="L207" i="1"/>
  <c r="K207" i="1" l="1"/>
  <c r="B207" i="1" s="1"/>
  <c r="O206" i="1"/>
  <c r="M207" i="1"/>
  <c r="N207" i="1" s="1"/>
  <c r="C208" i="1" s="1"/>
  <c r="Q208" i="1"/>
  <c r="P208" i="1"/>
  <c r="I208" i="1"/>
  <c r="J208" i="1" s="1"/>
  <c r="D208" i="1"/>
  <c r="E208" i="1" s="1"/>
  <c r="G208" i="1" s="1"/>
  <c r="H209" i="1" s="1"/>
  <c r="L208" i="1"/>
  <c r="A209" i="1"/>
  <c r="K208" i="1" l="1"/>
  <c r="B208" i="1" s="1"/>
  <c r="M208" i="1"/>
  <c r="N208" i="1" s="1"/>
  <c r="C209" i="1" s="1"/>
  <c r="Q209" i="1"/>
  <c r="P209" i="1"/>
  <c r="I209" i="1"/>
  <c r="J209" i="1" s="1"/>
  <c r="O207" i="1"/>
  <c r="D209" i="1"/>
  <c r="E209" i="1" s="1"/>
  <c r="G209" i="1" s="1"/>
  <c r="H210" i="1" s="1"/>
  <c r="L209" i="1"/>
  <c r="A210" i="1"/>
  <c r="K209" i="1" l="1"/>
  <c r="B209" i="1" s="1"/>
  <c r="D210" i="1"/>
  <c r="E210" i="1" s="1"/>
  <c r="G210" i="1" s="1"/>
  <c r="H211" i="1" s="1"/>
  <c r="A211" i="1"/>
  <c r="L210" i="1"/>
  <c r="O208" i="1"/>
  <c r="Q210" i="1"/>
  <c r="M209" i="1"/>
  <c r="N209" i="1" s="1"/>
  <c r="C210" i="1" s="1"/>
  <c r="P210" i="1"/>
  <c r="I210" i="1"/>
  <c r="J210" i="1" s="1"/>
  <c r="K210" i="1" l="1"/>
  <c r="B210" i="1" s="1"/>
  <c r="L211" i="1"/>
  <c r="A212" i="1"/>
  <c r="D211" i="1"/>
  <c r="E211" i="1" s="1"/>
  <c r="G211" i="1" s="1"/>
  <c r="H212" i="1" s="1"/>
  <c r="O209" i="1"/>
  <c r="P211" i="1"/>
  <c r="M210" i="1"/>
  <c r="N210" i="1" s="1"/>
  <c r="C211" i="1" s="1"/>
  <c r="Q211" i="1"/>
  <c r="I211" i="1"/>
  <c r="J211" i="1" s="1"/>
  <c r="K211" i="1" l="1"/>
  <c r="B211" i="1" s="1"/>
  <c r="P212" i="1"/>
  <c r="M211" i="1"/>
  <c r="N211" i="1" s="1"/>
  <c r="C212" i="1" s="1"/>
  <c r="Q212" i="1"/>
  <c r="I212" i="1"/>
  <c r="J212" i="1" s="1"/>
  <c r="O210" i="1"/>
  <c r="D212" i="1"/>
  <c r="E212" i="1" s="1"/>
  <c r="G212" i="1" s="1"/>
  <c r="H213" i="1" s="1"/>
  <c r="L212" i="1"/>
  <c r="A213" i="1"/>
  <c r="O211" i="1" l="1"/>
  <c r="K212" i="1"/>
  <c r="B212" i="1" s="1"/>
  <c r="D213" i="1"/>
  <c r="E213" i="1" s="1"/>
  <c r="G213" i="1" s="1"/>
  <c r="H214" i="1" s="1"/>
  <c r="L213" i="1"/>
  <c r="A214" i="1"/>
  <c r="M212" i="1"/>
  <c r="N212" i="1" s="1"/>
  <c r="C213" i="1" s="1"/>
  <c r="P213" i="1"/>
  <c r="Q213" i="1"/>
  <c r="I213" i="1"/>
  <c r="J213" i="1" s="1"/>
  <c r="K213" i="1" l="1"/>
  <c r="B213" i="1" s="1"/>
  <c r="Q214" i="1"/>
  <c r="P214" i="1"/>
  <c r="M213" i="1"/>
  <c r="N213" i="1" s="1"/>
  <c r="C214" i="1" s="1"/>
  <c r="I214" i="1"/>
  <c r="J214" i="1" s="1"/>
  <c r="O212" i="1"/>
  <c r="D214" i="1"/>
  <c r="E214" i="1" s="1"/>
  <c r="G214" i="1" s="1"/>
  <c r="H215" i="1" s="1"/>
  <c r="A215" i="1"/>
  <c r="L214" i="1"/>
  <c r="K214" i="1" l="1"/>
  <c r="B214" i="1" s="1"/>
  <c r="L215" i="1"/>
  <c r="A216" i="1"/>
  <c r="D215" i="1"/>
  <c r="E215" i="1" s="1"/>
  <c r="G215" i="1" s="1"/>
  <c r="H216" i="1" s="1"/>
  <c r="O213" i="1"/>
  <c r="P215" i="1"/>
  <c r="M214" i="1"/>
  <c r="N214" i="1" s="1"/>
  <c r="C215" i="1" s="1"/>
  <c r="Q215" i="1"/>
  <c r="I215" i="1"/>
  <c r="J215" i="1" s="1"/>
  <c r="K215" i="1" l="1"/>
  <c r="B215" i="1" s="1"/>
  <c r="M215" i="1"/>
  <c r="N215" i="1" s="1"/>
  <c r="C216" i="1" s="1"/>
  <c r="Q216" i="1"/>
  <c r="P216" i="1"/>
  <c r="I216" i="1"/>
  <c r="J216" i="1" s="1"/>
  <c r="O214" i="1"/>
  <c r="D216" i="1"/>
  <c r="E216" i="1" s="1"/>
  <c r="G216" i="1" s="1"/>
  <c r="H217" i="1" s="1"/>
  <c r="A217" i="1"/>
  <c r="L216" i="1"/>
  <c r="K216" i="1" l="1"/>
  <c r="B216" i="1" s="1"/>
  <c r="O215" i="1"/>
  <c r="M216" i="1"/>
  <c r="N216" i="1" s="1"/>
  <c r="C217" i="1" s="1"/>
  <c r="P217" i="1"/>
  <c r="Q217" i="1"/>
  <c r="I217" i="1"/>
  <c r="J217" i="1" s="1"/>
  <c r="D217" i="1"/>
  <c r="E217" i="1" s="1"/>
  <c r="G217" i="1" s="1"/>
  <c r="H218" i="1" s="1"/>
  <c r="L217" i="1"/>
  <c r="A218" i="1"/>
  <c r="K217" i="1" l="1"/>
  <c r="B217" i="1" s="1"/>
  <c r="D218" i="1"/>
  <c r="E218" i="1" s="1"/>
  <c r="G218" i="1" s="1"/>
  <c r="H219" i="1" s="1"/>
  <c r="L218" i="1"/>
  <c r="A219" i="1"/>
  <c r="O216" i="1"/>
  <c r="Q218" i="1"/>
  <c r="M217" i="1"/>
  <c r="N217" i="1" s="1"/>
  <c r="C218" i="1" s="1"/>
  <c r="P218" i="1"/>
  <c r="I218" i="1"/>
  <c r="J218" i="1" s="1"/>
  <c r="K218" i="1" l="1"/>
  <c r="B218" i="1" s="1"/>
  <c r="A220" i="1"/>
  <c r="L219" i="1"/>
  <c r="D219" i="1"/>
  <c r="E219" i="1" s="1"/>
  <c r="G219" i="1" s="1"/>
  <c r="H220" i="1" s="1"/>
  <c r="Q219" i="1"/>
  <c r="M218" i="1"/>
  <c r="N218" i="1" s="1"/>
  <c r="C219" i="1" s="1"/>
  <c r="P219" i="1"/>
  <c r="I219" i="1"/>
  <c r="J219" i="1" s="1"/>
  <c r="O217" i="1"/>
  <c r="K219" i="1" l="1"/>
  <c r="B219" i="1" s="1"/>
  <c r="L220" i="1"/>
  <c r="D220" i="1"/>
  <c r="E220" i="1" s="1"/>
  <c r="G220" i="1" s="1"/>
  <c r="H221" i="1" s="1"/>
  <c r="A221" i="1"/>
  <c r="O218" i="1"/>
  <c r="Q220" i="1"/>
  <c r="M219" i="1"/>
  <c r="N219" i="1" s="1"/>
  <c r="C220" i="1" s="1"/>
  <c r="P220" i="1"/>
  <c r="I220" i="1"/>
  <c r="J220" i="1" s="1"/>
  <c r="K220" i="1" l="1"/>
  <c r="B220" i="1" s="1"/>
  <c r="A222" i="1"/>
  <c r="D221" i="1"/>
  <c r="E221" i="1" s="1"/>
  <c r="G221" i="1" s="1"/>
  <c r="H222" i="1" s="1"/>
  <c r="L221" i="1"/>
  <c r="O219" i="1"/>
  <c r="M220" i="1"/>
  <c r="N220" i="1" s="1"/>
  <c r="C221" i="1" s="1"/>
  <c r="P221" i="1"/>
  <c r="Q221" i="1"/>
  <c r="I221" i="1"/>
  <c r="J221" i="1" s="1"/>
  <c r="K221" i="1" l="1"/>
  <c r="B221" i="1" s="1"/>
  <c r="M221" i="1"/>
  <c r="N221" i="1" s="1"/>
  <c r="C222" i="1" s="1"/>
  <c r="Q222" i="1"/>
  <c r="P222" i="1"/>
  <c r="I222" i="1"/>
  <c r="J222" i="1" s="1"/>
  <c r="O220" i="1"/>
  <c r="A223" i="1"/>
  <c r="D222" i="1"/>
  <c r="E222" i="1" s="1"/>
  <c r="G222" i="1" s="1"/>
  <c r="H223" i="1" s="1"/>
  <c r="L222" i="1"/>
  <c r="K222" i="1" l="1"/>
  <c r="B222" i="1" s="1"/>
  <c r="D223" i="1"/>
  <c r="E223" i="1" s="1"/>
  <c r="G223" i="1" s="1"/>
  <c r="H224" i="1" s="1"/>
  <c r="L223" i="1"/>
  <c r="A224" i="1"/>
  <c r="O221" i="1"/>
  <c r="P223" i="1"/>
  <c r="Q223" i="1"/>
  <c r="M222" i="1"/>
  <c r="N222" i="1" s="1"/>
  <c r="C223" i="1" s="1"/>
  <c r="I223" i="1"/>
  <c r="J223" i="1" s="1"/>
  <c r="K223" i="1" l="1"/>
  <c r="B223" i="1" s="1"/>
  <c r="L224" i="1"/>
  <c r="D224" i="1"/>
  <c r="E224" i="1" s="1"/>
  <c r="G224" i="1" s="1"/>
  <c r="H225" i="1" s="1"/>
  <c r="A225" i="1"/>
  <c r="M223" i="1"/>
  <c r="N223" i="1" s="1"/>
  <c r="C224" i="1" s="1"/>
  <c r="Q224" i="1"/>
  <c r="P224" i="1"/>
  <c r="I224" i="1"/>
  <c r="J224" i="1" s="1"/>
  <c r="O222" i="1"/>
  <c r="K224" i="1" l="1"/>
  <c r="B224" i="1" s="1"/>
  <c r="P225" i="1"/>
  <c r="M224" i="1"/>
  <c r="N224" i="1" s="1"/>
  <c r="C225" i="1" s="1"/>
  <c r="Q225" i="1"/>
  <c r="I225" i="1"/>
  <c r="J225" i="1" s="1"/>
  <c r="A226" i="1"/>
  <c r="D225" i="1"/>
  <c r="E225" i="1" s="1"/>
  <c r="G225" i="1" s="1"/>
  <c r="H226" i="1" s="1"/>
  <c r="L225" i="1"/>
  <c r="O223" i="1"/>
  <c r="O224" i="1" l="1"/>
  <c r="K225" i="1"/>
  <c r="B225" i="1" s="1"/>
  <c r="M225" i="1"/>
  <c r="N225" i="1" s="1"/>
  <c r="C226" i="1" s="1"/>
  <c r="Q226" i="1"/>
  <c r="P226" i="1"/>
  <c r="I226" i="1"/>
  <c r="J226" i="1" s="1"/>
  <c r="D226" i="1"/>
  <c r="E226" i="1" s="1"/>
  <c r="G226" i="1" s="1"/>
  <c r="H227" i="1" s="1"/>
  <c r="L226" i="1"/>
  <c r="A227" i="1"/>
  <c r="K226" i="1" l="1"/>
  <c r="B226" i="1" s="1"/>
  <c r="Q227" i="1"/>
  <c r="P227" i="1"/>
  <c r="M226" i="1"/>
  <c r="N226" i="1" s="1"/>
  <c r="C227" i="1" s="1"/>
  <c r="I227" i="1"/>
  <c r="J227" i="1" s="1"/>
  <c r="O225" i="1"/>
  <c r="D227" i="1"/>
  <c r="E227" i="1" s="1"/>
  <c r="G227" i="1" s="1"/>
  <c r="H228" i="1" s="1"/>
  <c r="A228" i="1"/>
  <c r="L227" i="1"/>
  <c r="K227" i="1" l="1"/>
  <c r="B227" i="1" s="1"/>
  <c r="P228" i="1"/>
  <c r="M227" i="1"/>
  <c r="N227" i="1" s="1"/>
  <c r="C228" i="1" s="1"/>
  <c r="Q228" i="1"/>
  <c r="I228" i="1"/>
  <c r="J228" i="1" s="1"/>
  <c r="O226" i="1"/>
  <c r="L228" i="1"/>
  <c r="D228" i="1"/>
  <c r="E228" i="1" s="1"/>
  <c r="G228" i="1" s="1"/>
  <c r="H229" i="1" s="1"/>
  <c r="A229" i="1"/>
  <c r="K228" i="1" l="1"/>
  <c r="B228" i="1" s="1"/>
  <c r="P229" i="1"/>
  <c r="M228" i="1"/>
  <c r="N228" i="1" s="1"/>
  <c r="C229" i="1" s="1"/>
  <c r="Q229" i="1"/>
  <c r="I229" i="1"/>
  <c r="J229" i="1" s="1"/>
  <c r="D229" i="1"/>
  <c r="E229" i="1" s="1"/>
  <c r="G229" i="1" s="1"/>
  <c r="H230" i="1" s="1"/>
  <c r="A230" i="1"/>
  <c r="L229" i="1"/>
  <c r="O227" i="1"/>
  <c r="O228" i="1" l="1"/>
  <c r="K229" i="1"/>
  <c r="B229" i="1" s="1"/>
  <c r="M229" i="1"/>
  <c r="N229" i="1" s="1"/>
  <c r="C230" i="1" s="1"/>
  <c r="P230" i="1"/>
  <c r="Q230" i="1"/>
  <c r="I230" i="1"/>
  <c r="J230" i="1" s="1"/>
  <c r="D230" i="1"/>
  <c r="E230" i="1" s="1"/>
  <c r="G230" i="1" s="1"/>
  <c r="H231" i="1" s="1"/>
  <c r="L230" i="1"/>
  <c r="A231" i="1"/>
  <c r="K230" i="1" l="1"/>
  <c r="B230" i="1" s="1"/>
  <c r="D231" i="1"/>
  <c r="E231" i="1" s="1"/>
  <c r="G231" i="1" s="1"/>
  <c r="H232" i="1" s="1"/>
  <c r="L231" i="1"/>
  <c r="A232" i="1"/>
  <c r="P231" i="1"/>
  <c r="Q231" i="1"/>
  <c r="M230" i="1"/>
  <c r="N230" i="1" s="1"/>
  <c r="C231" i="1" s="1"/>
  <c r="I231" i="1"/>
  <c r="J231" i="1" s="1"/>
  <c r="O229" i="1"/>
  <c r="K231" i="1" l="1"/>
  <c r="B231" i="1" s="1"/>
  <c r="A233" i="1"/>
  <c r="L232" i="1"/>
  <c r="D232" i="1"/>
  <c r="E232" i="1" s="1"/>
  <c r="G232" i="1" s="1"/>
  <c r="H233" i="1" s="1"/>
  <c r="O230" i="1"/>
  <c r="Q232" i="1"/>
  <c r="M231" i="1"/>
  <c r="N231" i="1" s="1"/>
  <c r="C232" i="1" s="1"/>
  <c r="P232" i="1"/>
  <c r="I232" i="1"/>
  <c r="J232" i="1" s="1"/>
  <c r="K232" i="1" l="1"/>
  <c r="B232" i="1" s="1"/>
  <c r="P233" i="1"/>
  <c r="M232" i="1"/>
  <c r="N232" i="1" s="1"/>
  <c r="C233" i="1" s="1"/>
  <c r="Q233" i="1"/>
  <c r="I233" i="1"/>
  <c r="J233" i="1" s="1"/>
  <c r="L233" i="1"/>
  <c r="A234" i="1"/>
  <c r="D233" i="1"/>
  <c r="E233" i="1" s="1"/>
  <c r="G233" i="1" s="1"/>
  <c r="H234" i="1" s="1"/>
  <c r="O231" i="1"/>
  <c r="O232" i="1" l="1"/>
  <c r="K233" i="1"/>
  <c r="B233" i="1" s="1"/>
  <c r="M233" i="1"/>
  <c r="N233" i="1" s="1"/>
  <c r="C234" i="1" s="1"/>
  <c r="P234" i="1"/>
  <c r="Q234" i="1"/>
  <c r="I234" i="1"/>
  <c r="J234" i="1" s="1"/>
  <c r="D234" i="1"/>
  <c r="E234" i="1" s="1"/>
  <c r="G234" i="1" s="1"/>
  <c r="H235" i="1" s="1"/>
  <c r="L234" i="1"/>
  <c r="A235" i="1"/>
  <c r="K234" i="1" l="1"/>
  <c r="B234" i="1" s="1"/>
  <c r="M234" i="1"/>
  <c r="N234" i="1" s="1"/>
  <c r="C235" i="1" s="1"/>
  <c r="Q235" i="1"/>
  <c r="P235" i="1"/>
  <c r="I235" i="1"/>
  <c r="J235" i="1" s="1"/>
  <c r="O233" i="1"/>
  <c r="D235" i="1"/>
  <c r="E235" i="1" s="1"/>
  <c r="G235" i="1" s="1"/>
  <c r="H236" i="1" s="1"/>
  <c r="L235" i="1"/>
  <c r="A236" i="1"/>
  <c r="K235" i="1" l="1"/>
  <c r="B235" i="1" s="1"/>
  <c r="D236" i="1"/>
  <c r="E236" i="1" s="1"/>
  <c r="G236" i="1" s="1"/>
  <c r="H237" i="1" s="1"/>
  <c r="L236" i="1"/>
  <c r="A237" i="1"/>
  <c r="O234" i="1"/>
  <c r="P236" i="1"/>
  <c r="M235" i="1"/>
  <c r="N235" i="1" s="1"/>
  <c r="C236" i="1" s="1"/>
  <c r="Q236" i="1"/>
  <c r="I236" i="1"/>
  <c r="J236" i="1" s="1"/>
  <c r="K236" i="1" l="1"/>
  <c r="B236" i="1" s="1"/>
  <c r="Q237" i="1"/>
  <c r="P237" i="1"/>
  <c r="M236" i="1"/>
  <c r="N236" i="1" s="1"/>
  <c r="C237" i="1" s="1"/>
  <c r="I237" i="1"/>
  <c r="J237" i="1" s="1"/>
  <c r="O235" i="1"/>
  <c r="L237" i="1"/>
  <c r="D237" i="1"/>
  <c r="E237" i="1" s="1"/>
  <c r="G237" i="1" s="1"/>
  <c r="H238" i="1" s="1"/>
  <c r="A238" i="1"/>
  <c r="K237" i="1" l="1"/>
  <c r="B237" i="1" s="1"/>
  <c r="Q238" i="1"/>
  <c r="M237" i="1"/>
  <c r="N237" i="1" s="1"/>
  <c r="C238" i="1" s="1"/>
  <c r="P238" i="1"/>
  <c r="I238" i="1"/>
  <c r="J238" i="1" s="1"/>
  <c r="O236" i="1"/>
  <c r="D238" i="1"/>
  <c r="E238" i="1" s="1"/>
  <c r="G238" i="1" s="1"/>
  <c r="H239" i="1" s="1"/>
  <c r="A239" i="1"/>
  <c r="L238" i="1"/>
  <c r="K238" i="1" l="1"/>
  <c r="B238" i="1" s="1"/>
  <c r="O237" i="1"/>
  <c r="M238" i="1"/>
  <c r="N238" i="1" s="1"/>
  <c r="C239" i="1" s="1"/>
  <c r="Q239" i="1"/>
  <c r="P239" i="1"/>
  <c r="I239" i="1"/>
  <c r="J239" i="1" s="1"/>
  <c r="D239" i="1"/>
  <c r="E239" i="1" s="1"/>
  <c r="G239" i="1" s="1"/>
  <c r="H240" i="1" s="1"/>
  <c r="A240" i="1"/>
  <c r="L239" i="1"/>
  <c r="K239" i="1" l="1"/>
  <c r="B239" i="1" s="1"/>
  <c r="O238" i="1"/>
  <c r="M239" i="1"/>
  <c r="N239" i="1" s="1"/>
  <c r="C240" i="1" s="1"/>
  <c r="P240" i="1"/>
  <c r="Q240" i="1"/>
  <c r="I240" i="1"/>
  <c r="J240" i="1" s="1"/>
  <c r="A241" i="1"/>
  <c r="D240" i="1"/>
  <c r="E240" i="1" s="1"/>
  <c r="G240" i="1" s="1"/>
  <c r="H241" i="1" s="1"/>
  <c r="L240" i="1"/>
  <c r="K240" i="1" l="1"/>
  <c r="B240" i="1" s="1"/>
  <c r="D241" i="1"/>
  <c r="E241" i="1" s="1"/>
  <c r="G241" i="1" s="1"/>
  <c r="H242" i="1" s="1"/>
  <c r="L241" i="1"/>
  <c r="A242" i="1"/>
  <c r="O239" i="1"/>
  <c r="Q241" i="1"/>
  <c r="P241" i="1"/>
  <c r="M240" i="1"/>
  <c r="N240" i="1" s="1"/>
  <c r="C241" i="1" s="1"/>
  <c r="I241" i="1"/>
  <c r="J241" i="1" s="1"/>
  <c r="K241" i="1" l="1"/>
  <c r="B241" i="1" s="1"/>
  <c r="L242" i="1"/>
  <c r="A243" i="1"/>
  <c r="D242" i="1"/>
  <c r="E242" i="1" s="1"/>
  <c r="G242" i="1" s="1"/>
  <c r="H243" i="1" s="1"/>
  <c r="M241" i="1"/>
  <c r="N241" i="1" s="1"/>
  <c r="C242" i="1" s="1"/>
  <c r="P242" i="1"/>
  <c r="Q242" i="1"/>
  <c r="I242" i="1"/>
  <c r="J242" i="1" s="1"/>
  <c r="O240" i="1"/>
  <c r="K242" i="1" l="1"/>
  <c r="B242" i="1" s="1"/>
  <c r="M242" i="1"/>
  <c r="N242" i="1" s="1"/>
  <c r="C243" i="1" s="1"/>
  <c r="Q243" i="1"/>
  <c r="P243" i="1"/>
  <c r="I243" i="1"/>
  <c r="J243" i="1" s="1"/>
  <c r="O241" i="1"/>
  <c r="D243" i="1"/>
  <c r="E243" i="1" s="1"/>
  <c r="G243" i="1" s="1"/>
  <c r="H244" i="1" s="1"/>
  <c r="A244" i="1"/>
  <c r="L243" i="1"/>
  <c r="K243" i="1" l="1"/>
  <c r="B243" i="1" s="1"/>
  <c r="O242" i="1"/>
  <c r="M243" i="1"/>
  <c r="N243" i="1" s="1"/>
  <c r="C244" i="1" s="1"/>
  <c r="P244" i="1"/>
  <c r="Q244" i="1"/>
  <c r="I244" i="1"/>
  <c r="J244" i="1" s="1"/>
  <c r="D244" i="1"/>
  <c r="E244" i="1" s="1"/>
  <c r="G244" i="1" s="1"/>
  <c r="H245" i="1" s="1"/>
  <c r="L244" i="1"/>
  <c r="A245" i="1"/>
  <c r="K244" i="1" l="1"/>
  <c r="B244" i="1" s="1"/>
  <c r="Q245" i="1"/>
  <c r="P245" i="1"/>
  <c r="M244" i="1"/>
  <c r="N244" i="1" s="1"/>
  <c r="C245" i="1" s="1"/>
  <c r="I245" i="1"/>
  <c r="J245" i="1" s="1"/>
  <c r="O243" i="1"/>
  <c r="D245" i="1"/>
  <c r="E245" i="1" s="1"/>
  <c r="G245" i="1" s="1"/>
  <c r="H246" i="1" s="1"/>
  <c r="L245" i="1"/>
  <c r="A246" i="1"/>
  <c r="K245" i="1" l="1"/>
  <c r="B245" i="1" s="1"/>
  <c r="L246" i="1"/>
  <c r="A247" i="1"/>
  <c r="D246" i="1"/>
  <c r="E246" i="1" s="1"/>
  <c r="G246" i="1" s="1"/>
  <c r="H247" i="1" s="1"/>
  <c r="O244" i="1"/>
  <c r="Q246" i="1"/>
  <c r="M245" i="1"/>
  <c r="N245" i="1" s="1"/>
  <c r="C246" i="1" s="1"/>
  <c r="P246" i="1"/>
  <c r="I246" i="1"/>
  <c r="J246" i="1" s="1"/>
  <c r="K246" i="1" l="1"/>
  <c r="B246" i="1" s="1"/>
  <c r="D247" i="1"/>
  <c r="E247" i="1" s="1"/>
  <c r="G247" i="1" s="1"/>
  <c r="H248" i="1" s="1"/>
  <c r="L247" i="1"/>
  <c r="A248" i="1"/>
  <c r="P247" i="1"/>
  <c r="M246" i="1"/>
  <c r="N246" i="1" s="1"/>
  <c r="C247" i="1" s="1"/>
  <c r="Q247" i="1"/>
  <c r="I247" i="1"/>
  <c r="J247" i="1" s="1"/>
  <c r="O245" i="1"/>
  <c r="K247" i="1" l="1"/>
  <c r="B247" i="1" s="1"/>
  <c r="D248" i="1"/>
  <c r="E248" i="1" s="1"/>
  <c r="G248" i="1" s="1"/>
  <c r="H249" i="1" s="1"/>
  <c r="L248" i="1"/>
  <c r="A249" i="1"/>
  <c r="O246" i="1"/>
  <c r="M247" i="1"/>
  <c r="N247" i="1" s="1"/>
  <c r="C248" i="1" s="1"/>
  <c r="Q248" i="1"/>
  <c r="P248" i="1"/>
  <c r="I248" i="1"/>
  <c r="J248" i="1" s="1"/>
  <c r="K248" i="1" l="1"/>
  <c r="B248" i="1" s="1"/>
  <c r="Q249" i="1"/>
  <c r="M248" i="1"/>
  <c r="N248" i="1" s="1"/>
  <c r="C249" i="1" s="1"/>
  <c r="P249" i="1"/>
  <c r="I249" i="1"/>
  <c r="J249" i="1" s="1"/>
  <c r="O247" i="1"/>
  <c r="D249" i="1"/>
  <c r="E249" i="1" s="1"/>
  <c r="G249" i="1" s="1"/>
  <c r="H250" i="1" s="1"/>
  <c r="L249" i="1"/>
  <c r="A250" i="1"/>
  <c r="O248" i="1" l="1"/>
  <c r="K249" i="1"/>
  <c r="P250" i="1"/>
  <c r="M249" i="1"/>
  <c r="N249" i="1" s="1"/>
  <c r="C250" i="1" s="1"/>
  <c r="Q250" i="1"/>
  <c r="I250" i="1"/>
  <c r="J250" i="1" s="1"/>
  <c r="L250" i="1"/>
  <c r="D250" i="1"/>
  <c r="E250" i="1" s="1"/>
  <c r="G250" i="1" s="1"/>
  <c r="H251" i="1" s="1"/>
  <c r="A251" i="1"/>
  <c r="O249" i="1" l="1"/>
  <c r="B249" i="1"/>
  <c r="K250" i="1"/>
  <c r="B250" i="1" s="1"/>
  <c r="P251" i="1"/>
  <c r="M250" i="1"/>
  <c r="N250" i="1" s="1"/>
  <c r="C251" i="1" s="1"/>
  <c r="Q251" i="1"/>
  <c r="I251" i="1"/>
  <c r="J251" i="1" s="1"/>
  <c r="A252" i="1"/>
  <c r="D251" i="1"/>
  <c r="E251" i="1" s="1"/>
  <c r="G251" i="1" s="1"/>
  <c r="H252" i="1" s="1"/>
  <c r="L251" i="1"/>
  <c r="K251" i="1" l="1"/>
  <c r="B251" i="1" s="1"/>
  <c r="D252" i="1"/>
  <c r="E252" i="1" s="1"/>
  <c r="G252" i="1" s="1"/>
  <c r="H253" i="1" s="1"/>
  <c r="A253" i="1"/>
  <c r="L252" i="1"/>
  <c r="O250" i="1"/>
  <c r="M251" i="1"/>
  <c r="N251" i="1" s="1"/>
  <c r="C252" i="1" s="1"/>
  <c r="P252" i="1"/>
  <c r="Q252" i="1"/>
  <c r="I252" i="1"/>
  <c r="J252" i="1" s="1"/>
  <c r="K252" i="1" l="1"/>
  <c r="B252" i="1" s="1"/>
  <c r="P253" i="1"/>
  <c r="M252" i="1"/>
  <c r="N252" i="1" s="1"/>
  <c r="C253" i="1" s="1"/>
  <c r="Q253" i="1"/>
  <c r="I253" i="1"/>
  <c r="J253" i="1" s="1"/>
  <c r="D253" i="1"/>
  <c r="E253" i="1" s="1"/>
  <c r="G253" i="1" s="1"/>
  <c r="H254" i="1" s="1"/>
  <c r="L253" i="1"/>
  <c r="A254" i="1"/>
  <c r="O251" i="1"/>
  <c r="O252" i="1" l="1"/>
  <c r="K253" i="1"/>
  <c r="B253" i="1" s="1"/>
  <c r="L254" i="1"/>
  <c r="A255" i="1"/>
  <c r="D254" i="1"/>
  <c r="E254" i="1" s="1"/>
  <c r="G254" i="1" s="1"/>
  <c r="H255" i="1" s="1"/>
  <c r="Q254" i="1"/>
  <c r="M253" i="1"/>
  <c r="N253" i="1" s="1"/>
  <c r="C254" i="1" s="1"/>
  <c r="P254" i="1"/>
  <c r="I254" i="1"/>
  <c r="J254" i="1" s="1"/>
  <c r="K254" i="1" l="1"/>
  <c r="B254" i="1" s="1"/>
  <c r="M254" i="1"/>
  <c r="N254" i="1" s="1"/>
  <c r="C255" i="1" s="1"/>
  <c r="Q255" i="1"/>
  <c r="P255" i="1"/>
  <c r="I255" i="1"/>
  <c r="J255" i="1" s="1"/>
  <c r="O253" i="1"/>
  <c r="A256" i="1"/>
  <c r="D255" i="1"/>
  <c r="E255" i="1" s="1"/>
  <c r="G255" i="1" s="1"/>
  <c r="H256" i="1" s="1"/>
  <c r="L255" i="1"/>
  <c r="K255" i="1" l="1"/>
  <c r="B255" i="1" s="1"/>
  <c r="D256" i="1"/>
  <c r="E256" i="1" s="1"/>
  <c r="G256" i="1" s="1"/>
  <c r="H257" i="1" s="1"/>
  <c r="A257" i="1"/>
  <c r="L256" i="1"/>
  <c r="M255" i="1"/>
  <c r="N255" i="1" s="1"/>
  <c r="C256" i="1" s="1"/>
  <c r="Q256" i="1"/>
  <c r="P256" i="1"/>
  <c r="I256" i="1"/>
  <c r="J256" i="1" s="1"/>
  <c r="O254" i="1"/>
  <c r="K256" i="1" l="1"/>
  <c r="B256" i="1" s="1"/>
  <c r="P257" i="1"/>
  <c r="M256" i="1"/>
  <c r="N256" i="1" s="1"/>
  <c r="C257" i="1" s="1"/>
  <c r="Q257" i="1"/>
  <c r="I257" i="1"/>
  <c r="J257" i="1" s="1"/>
  <c r="O255" i="1"/>
  <c r="D257" i="1"/>
  <c r="E257" i="1" s="1"/>
  <c r="G257" i="1" s="1"/>
  <c r="H258" i="1" s="1"/>
  <c r="L257" i="1"/>
  <c r="A258" i="1"/>
  <c r="K257" i="1" l="1"/>
  <c r="B257" i="1" s="1"/>
  <c r="L258" i="1"/>
  <c r="A259" i="1"/>
  <c r="D258" i="1"/>
  <c r="E258" i="1" s="1"/>
  <c r="G258" i="1" s="1"/>
  <c r="H259" i="1" s="1"/>
  <c r="O256" i="1"/>
  <c r="P258" i="1"/>
  <c r="M257" i="1"/>
  <c r="N257" i="1" s="1"/>
  <c r="C258" i="1" s="1"/>
  <c r="Q258" i="1"/>
  <c r="I258" i="1"/>
  <c r="J258" i="1" s="1"/>
  <c r="K258" i="1" l="1"/>
  <c r="B258" i="1" s="1"/>
  <c r="A260" i="1"/>
  <c r="D259" i="1"/>
  <c r="E259" i="1" s="1"/>
  <c r="G259" i="1" s="1"/>
  <c r="H260" i="1" s="1"/>
  <c r="L259" i="1"/>
  <c r="M258" i="1"/>
  <c r="N258" i="1" s="1"/>
  <c r="C259" i="1" s="1"/>
  <c r="Q259" i="1"/>
  <c r="P259" i="1"/>
  <c r="I259" i="1"/>
  <c r="J259" i="1" s="1"/>
  <c r="O257" i="1"/>
  <c r="K259" i="1" l="1"/>
  <c r="B259" i="1" s="1"/>
  <c r="A261" i="1"/>
  <c r="D260" i="1"/>
  <c r="E260" i="1" s="1"/>
  <c r="G260" i="1" s="1"/>
  <c r="H261" i="1" s="1"/>
  <c r="L260" i="1"/>
  <c r="M259" i="1"/>
  <c r="N259" i="1" s="1"/>
  <c r="C260" i="1" s="1"/>
  <c r="P260" i="1"/>
  <c r="Q260" i="1"/>
  <c r="I260" i="1"/>
  <c r="J260" i="1" s="1"/>
  <c r="O258" i="1"/>
  <c r="K260" i="1" l="1"/>
  <c r="B260" i="1" s="1"/>
  <c r="Q261" i="1"/>
  <c r="P261" i="1"/>
  <c r="M260" i="1"/>
  <c r="N260" i="1" s="1"/>
  <c r="C261" i="1" s="1"/>
  <c r="I261" i="1"/>
  <c r="J261" i="1" s="1"/>
  <c r="O259" i="1"/>
  <c r="D261" i="1"/>
  <c r="E261" i="1" s="1"/>
  <c r="G261" i="1" s="1"/>
  <c r="H262" i="1" s="1"/>
  <c r="A262" i="1"/>
  <c r="L261" i="1"/>
  <c r="K261" i="1" l="1"/>
  <c r="B261" i="1" s="1"/>
  <c r="L262" i="1"/>
  <c r="A263" i="1"/>
  <c r="D262" i="1"/>
  <c r="E262" i="1" s="1"/>
  <c r="G262" i="1" s="1"/>
  <c r="H263" i="1" s="1"/>
  <c r="O260" i="1"/>
  <c r="P262" i="1"/>
  <c r="M261" i="1"/>
  <c r="N261" i="1" s="1"/>
  <c r="C262" i="1" s="1"/>
  <c r="Q262" i="1"/>
  <c r="I262" i="1"/>
  <c r="J262" i="1" s="1"/>
  <c r="K262" i="1" l="1"/>
  <c r="B262" i="1" s="1"/>
  <c r="Q263" i="1"/>
  <c r="M262" i="1"/>
  <c r="N262" i="1" s="1"/>
  <c r="C263" i="1" s="1"/>
  <c r="P263" i="1"/>
  <c r="I263" i="1"/>
  <c r="J263" i="1" s="1"/>
  <c r="O261" i="1"/>
  <c r="L263" i="1"/>
  <c r="A264" i="1"/>
  <c r="D263" i="1"/>
  <c r="E263" i="1" s="1"/>
  <c r="G263" i="1" s="1"/>
  <c r="H264" i="1" s="1"/>
  <c r="O262" i="1" l="1"/>
  <c r="K263" i="1"/>
  <c r="B263" i="1" s="1"/>
  <c r="M263" i="1"/>
  <c r="N263" i="1" s="1"/>
  <c r="C264" i="1" s="1"/>
  <c r="Q264" i="1"/>
  <c r="P264" i="1"/>
  <c r="I264" i="1"/>
  <c r="J264" i="1" s="1"/>
  <c r="A265" i="1"/>
  <c r="D264" i="1"/>
  <c r="E264" i="1" s="1"/>
  <c r="G264" i="1" s="1"/>
  <c r="H265" i="1" s="1"/>
  <c r="L264" i="1"/>
  <c r="K264" i="1" l="1"/>
  <c r="B264" i="1" s="1"/>
  <c r="A266" i="1"/>
  <c r="D265" i="1"/>
  <c r="E265" i="1" s="1"/>
  <c r="G265" i="1" s="1"/>
  <c r="H266" i="1" s="1"/>
  <c r="L265" i="1"/>
  <c r="O263" i="1"/>
  <c r="M264" i="1"/>
  <c r="N264" i="1" s="1"/>
  <c r="C265" i="1" s="1"/>
  <c r="Q265" i="1"/>
  <c r="P265" i="1"/>
  <c r="I265" i="1"/>
  <c r="J265" i="1" s="1"/>
  <c r="K265" i="1" l="1"/>
  <c r="B265" i="1" s="1"/>
  <c r="Q266" i="1"/>
  <c r="P266" i="1"/>
  <c r="M265" i="1"/>
  <c r="N265" i="1" s="1"/>
  <c r="C266" i="1" s="1"/>
  <c r="I266" i="1"/>
  <c r="J266" i="1" s="1"/>
  <c r="D266" i="1"/>
  <c r="E266" i="1" s="1"/>
  <c r="G266" i="1" s="1"/>
  <c r="H267" i="1" s="1"/>
  <c r="L266" i="1"/>
  <c r="A267" i="1"/>
  <c r="O264" i="1"/>
  <c r="K266" i="1" l="1"/>
  <c r="B266" i="1" s="1"/>
  <c r="L267" i="1"/>
  <c r="A268" i="1"/>
  <c r="D267" i="1"/>
  <c r="E267" i="1" s="1"/>
  <c r="G267" i="1" s="1"/>
  <c r="H268" i="1" s="1"/>
  <c r="P267" i="1"/>
  <c r="M266" i="1"/>
  <c r="N266" i="1" s="1"/>
  <c r="C267" i="1" s="1"/>
  <c r="Q267" i="1"/>
  <c r="I267" i="1"/>
  <c r="J267" i="1" s="1"/>
  <c r="O265" i="1"/>
  <c r="K267" i="1" l="1"/>
  <c r="B267" i="1" s="1"/>
  <c r="D268" i="1"/>
  <c r="E268" i="1" s="1"/>
  <c r="G268" i="1" s="1"/>
  <c r="H269" i="1" s="1"/>
  <c r="A269" i="1"/>
  <c r="L268" i="1"/>
  <c r="O266" i="1"/>
  <c r="M267" i="1"/>
  <c r="N267" i="1" s="1"/>
  <c r="C268" i="1" s="1"/>
  <c r="Q268" i="1"/>
  <c r="P268" i="1"/>
  <c r="I268" i="1"/>
  <c r="J268" i="1" s="1"/>
  <c r="K268" i="1" l="1"/>
  <c r="B268" i="1" s="1"/>
  <c r="A270" i="1"/>
  <c r="D269" i="1"/>
  <c r="E269" i="1" s="1"/>
  <c r="G269" i="1" s="1"/>
  <c r="H270" i="1" s="1"/>
  <c r="L269" i="1"/>
  <c r="O267" i="1"/>
  <c r="M268" i="1"/>
  <c r="N268" i="1" s="1"/>
  <c r="C269" i="1" s="1"/>
  <c r="Q269" i="1"/>
  <c r="P269" i="1"/>
  <c r="I269" i="1"/>
  <c r="J269" i="1" s="1"/>
  <c r="K269" i="1" l="1"/>
  <c r="B269" i="1" s="1"/>
  <c r="D270" i="1"/>
  <c r="E270" i="1" s="1"/>
  <c r="G270" i="1" s="1"/>
  <c r="H271" i="1" s="1"/>
  <c r="L270" i="1"/>
  <c r="A271" i="1"/>
  <c r="Q270" i="1"/>
  <c r="P270" i="1"/>
  <c r="M269" i="1"/>
  <c r="N269" i="1" s="1"/>
  <c r="C270" i="1" s="1"/>
  <c r="I270" i="1"/>
  <c r="J270" i="1" s="1"/>
  <c r="O268" i="1"/>
  <c r="K270" i="1" l="1"/>
  <c r="B270" i="1" s="1"/>
  <c r="L271" i="1"/>
  <c r="A272" i="1"/>
  <c r="D271" i="1"/>
  <c r="E271" i="1" s="1"/>
  <c r="G271" i="1" s="1"/>
  <c r="H272" i="1" s="1"/>
  <c r="O269" i="1"/>
  <c r="Q271" i="1"/>
  <c r="P271" i="1"/>
  <c r="M270" i="1"/>
  <c r="N270" i="1" s="1"/>
  <c r="C271" i="1" s="1"/>
  <c r="I271" i="1"/>
  <c r="J271" i="1" s="1"/>
  <c r="K271" i="1" l="1"/>
  <c r="B271" i="1" s="1"/>
  <c r="D272" i="1"/>
  <c r="E272" i="1" s="1"/>
  <c r="G272" i="1" s="1"/>
  <c r="H273" i="1" s="1"/>
  <c r="A273" i="1"/>
  <c r="L272" i="1"/>
  <c r="M271" i="1"/>
  <c r="N271" i="1" s="1"/>
  <c r="C272" i="1" s="1"/>
  <c r="P272" i="1"/>
  <c r="Q272" i="1"/>
  <c r="I272" i="1"/>
  <c r="J272" i="1" s="1"/>
  <c r="O270" i="1"/>
  <c r="K272" i="1" l="1"/>
  <c r="B272" i="1" s="1"/>
  <c r="M272" i="1"/>
  <c r="N272" i="1" s="1"/>
  <c r="C273" i="1" s="1"/>
  <c r="Q273" i="1"/>
  <c r="P273" i="1"/>
  <c r="I273" i="1"/>
  <c r="J273" i="1" s="1"/>
  <c r="O271" i="1"/>
  <c r="D273" i="1"/>
  <c r="E273" i="1" s="1"/>
  <c r="G273" i="1" s="1"/>
  <c r="H274" i="1" s="1"/>
  <c r="A274" i="1"/>
  <c r="L273" i="1"/>
  <c r="K273" i="1" l="1"/>
  <c r="B273" i="1" s="1"/>
  <c r="P274" i="1"/>
  <c r="Q274" i="1"/>
  <c r="M273" i="1"/>
  <c r="N273" i="1" s="1"/>
  <c r="C274" i="1" s="1"/>
  <c r="I274" i="1"/>
  <c r="J274" i="1" s="1"/>
  <c r="O272" i="1"/>
  <c r="D274" i="1"/>
  <c r="E274" i="1" s="1"/>
  <c r="G274" i="1" s="1"/>
  <c r="H275" i="1" s="1"/>
  <c r="L274" i="1"/>
  <c r="A275" i="1"/>
  <c r="K274" i="1" l="1"/>
  <c r="B274" i="1" s="1"/>
  <c r="L275" i="1"/>
  <c r="A276" i="1"/>
  <c r="D275" i="1"/>
  <c r="E275" i="1" s="1"/>
  <c r="G275" i="1" s="1"/>
  <c r="H276" i="1" s="1"/>
  <c r="O273" i="1"/>
  <c r="Q275" i="1"/>
  <c r="P275" i="1"/>
  <c r="M274" i="1"/>
  <c r="N274" i="1" s="1"/>
  <c r="C275" i="1" s="1"/>
  <c r="I275" i="1"/>
  <c r="J275" i="1" s="1"/>
  <c r="K275" i="1" l="1"/>
  <c r="B275" i="1" s="1"/>
  <c r="A277" i="1"/>
  <c r="D276" i="1"/>
  <c r="E276" i="1" s="1"/>
  <c r="G276" i="1" s="1"/>
  <c r="H277" i="1" s="1"/>
  <c r="L276" i="1"/>
  <c r="M275" i="1"/>
  <c r="N275" i="1" s="1"/>
  <c r="C276" i="1" s="1"/>
  <c r="P276" i="1"/>
  <c r="Q276" i="1"/>
  <c r="I276" i="1"/>
  <c r="J276" i="1" s="1"/>
  <c r="O274" i="1"/>
  <c r="K276" i="1" l="1"/>
  <c r="B276" i="1" s="1"/>
  <c r="M276" i="1"/>
  <c r="N276" i="1" s="1"/>
  <c r="C277" i="1" s="1"/>
  <c r="Q277" i="1"/>
  <c r="P277" i="1"/>
  <c r="I277" i="1"/>
  <c r="J277" i="1" s="1"/>
  <c r="O275" i="1"/>
  <c r="D277" i="1"/>
  <c r="E277" i="1" s="1"/>
  <c r="G277" i="1" s="1"/>
  <c r="H278" i="1" s="1"/>
  <c r="L277" i="1"/>
  <c r="A278" i="1"/>
  <c r="K277" i="1" l="1"/>
  <c r="B277" i="1" s="1"/>
  <c r="D278" i="1"/>
  <c r="E278" i="1" s="1"/>
  <c r="G278" i="1" s="1"/>
  <c r="H279" i="1" s="1"/>
  <c r="L278" i="1"/>
  <c r="A279" i="1"/>
  <c r="O276" i="1"/>
  <c r="P278" i="1"/>
  <c r="Q278" i="1"/>
  <c r="M277" i="1"/>
  <c r="N277" i="1" s="1"/>
  <c r="C278" i="1" s="1"/>
  <c r="I278" i="1"/>
  <c r="J278" i="1" s="1"/>
  <c r="K278" i="1" l="1"/>
  <c r="B278" i="1" s="1"/>
  <c r="P279" i="1"/>
  <c r="M278" i="1"/>
  <c r="N278" i="1" s="1"/>
  <c r="C279" i="1" s="1"/>
  <c r="Q279" i="1"/>
  <c r="I279" i="1"/>
  <c r="J279" i="1" s="1"/>
  <c r="O277" i="1"/>
  <c r="L279" i="1"/>
  <c r="A280" i="1"/>
  <c r="D279" i="1"/>
  <c r="E279" i="1" s="1"/>
  <c r="G279" i="1" s="1"/>
  <c r="H280" i="1" s="1"/>
  <c r="O278" i="1" l="1"/>
  <c r="K279" i="1"/>
  <c r="B279" i="1" s="1"/>
  <c r="D280" i="1"/>
  <c r="E280" i="1" s="1"/>
  <c r="G280" i="1" s="1"/>
  <c r="H281" i="1" s="1"/>
  <c r="A281" i="1"/>
  <c r="L280" i="1"/>
  <c r="M279" i="1"/>
  <c r="N279" i="1" s="1"/>
  <c r="C280" i="1" s="1"/>
  <c r="P280" i="1"/>
  <c r="Q280" i="1"/>
  <c r="I280" i="1"/>
  <c r="J280" i="1" s="1"/>
  <c r="K280" i="1" l="1"/>
  <c r="B280" i="1" s="1"/>
  <c r="M280" i="1"/>
  <c r="N280" i="1" s="1"/>
  <c r="C281" i="1" s="1"/>
  <c r="Q281" i="1"/>
  <c r="P281" i="1"/>
  <c r="I281" i="1"/>
  <c r="J281" i="1" s="1"/>
  <c r="O279" i="1"/>
  <c r="D281" i="1"/>
  <c r="E281" i="1" s="1"/>
  <c r="G281" i="1" s="1"/>
  <c r="H282" i="1" s="1"/>
  <c r="L281" i="1"/>
  <c r="A282" i="1"/>
  <c r="K281" i="1" l="1"/>
  <c r="B281" i="1" s="1"/>
  <c r="D282" i="1"/>
  <c r="E282" i="1" s="1"/>
  <c r="G282" i="1" s="1"/>
  <c r="H283" i="1" s="1"/>
  <c r="L282" i="1"/>
  <c r="A283" i="1"/>
  <c r="O280" i="1"/>
  <c r="Q282" i="1"/>
  <c r="P282" i="1"/>
  <c r="M281" i="1"/>
  <c r="N281" i="1" s="1"/>
  <c r="C282" i="1" s="1"/>
  <c r="I282" i="1"/>
  <c r="J282" i="1" s="1"/>
  <c r="K282" i="1" l="1"/>
  <c r="B282" i="1" s="1"/>
  <c r="Q283" i="1"/>
  <c r="M282" i="1"/>
  <c r="N282" i="1" s="1"/>
  <c r="C283" i="1" s="1"/>
  <c r="P283" i="1"/>
  <c r="I283" i="1"/>
  <c r="J283" i="1" s="1"/>
  <c r="O281" i="1"/>
  <c r="L283" i="1"/>
  <c r="D283" i="1"/>
  <c r="E283" i="1" s="1"/>
  <c r="G283" i="1" s="1"/>
  <c r="H284" i="1" s="1"/>
  <c r="A284" i="1"/>
  <c r="O282" i="1" l="1"/>
  <c r="K283" i="1"/>
  <c r="B283" i="1" s="1"/>
  <c r="Q284" i="1"/>
  <c r="M283" i="1"/>
  <c r="N283" i="1" s="1"/>
  <c r="C284" i="1" s="1"/>
  <c r="P284" i="1"/>
  <c r="I284" i="1"/>
  <c r="J284" i="1" s="1"/>
  <c r="A285" i="1"/>
  <c r="D284" i="1"/>
  <c r="E284" i="1" s="1"/>
  <c r="G284" i="1" s="1"/>
  <c r="H285" i="1" s="1"/>
  <c r="L284" i="1"/>
  <c r="O283" i="1" l="1"/>
  <c r="K284" i="1"/>
  <c r="B284" i="1" s="1"/>
  <c r="M284" i="1"/>
  <c r="N284" i="1" s="1"/>
  <c r="C285" i="1" s="1"/>
  <c r="Q285" i="1"/>
  <c r="P285" i="1"/>
  <c r="I285" i="1"/>
  <c r="J285" i="1" s="1"/>
  <c r="D285" i="1"/>
  <c r="E285" i="1" s="1"/>
  <c r="G285" i="1" s="1"/>
  <c r="H286" i="1" s="1"/>
  <c r="A286" i="1"/>
  <c r="L285" i="1"/>
  <c r="K285" i="1" l="1"/>
  <c r="B285" i="1" s="1"/>
  <c r="D286" i="1"/>
  <c r="E286" i="1" s="1"/>
  <c r="G286" i="1" s="1"/>
  <c r="H287" i="1" s="1"/>
  <c r="L286" i="1"/>
  <c r="A287" i="1"/>
  <c r="O284" i="1"/>
  <c r="Q286" i="1"/>
  <c r="M285" i="1"/>
  <c r="N285" i="1" s="1"/>
  <c r="C286" i="1" s="1"/>
  <c r="P286" i="1"/>
  <c r="I286" i="1"/>
  <c r="J286" i="1" s="1"/>
  <c r="K286" i="1" l="1"/>
  <c r="B286" i="1" s="1"/>
  <c r="L287" i="1"/>
  <c r="A288" i="1"/>
  <c r="D287" i="1"/>
  <c r="E287" i="1" s="1"/>
  <c r="G287" i="1" s="1"/>
  <c r="H288" i="1" s="1"/>
  <c r="O285" i="1"/>
  <c r="M286" i="1"/>
  <c r="N286" i="1" s="1"/>
  <c r="C287" i="1" s="1"/>
  <c r="Q287" i="1"/>
  <c r="P287" i="1"/>
  <c r="I287" i="1"/>
  <c r="J287" i="1" s="1"/>
  <c r="K287" i="1" l="1"/>
  <c r="B287" i="1" s="1"/>
  <c r="A289" i="1"/>
  <c r="D288" i="1"/>
  <c r="E288" i="1" s="1"/>
  <c r="G288" i="1" s="1"/>
  <c r="H289" i="1" s="1"/>
  <c r="L288" i="1"/>
  <c r="M287" i="1"/>
  <c r="N287" i="1" s="1"/>
  <c r="C288" i="1" s="1"/>
  <c r="P288" i="1"/>
  <c r="Q288" i="1"/>
  <c r="I288" i="1"/>
  <c r="J288" i="1" s="1"/>
  <c r="O286" i="1"/>
  <c r="K288" i="1" l="1"/>
  <c r="B288" i="1" s="1"/>
  <c r="M288" i="1"/>
  <c r="N288" i="1" s="1"/>
  <c r="C289" i="1" s="1"/>
  <c r="Q289" i="1"/>
  <c r="P289" i="1"/>
  <c r="I289" i="1"/>
  <c r="J289" i="1" s="1"/>
  <c r="D289" i="1"/>
  <c r="E289" i="1" s="1"/>
  <c r="G289" i="1" s="1"/>
  <c r="H290" i="1" s="1"/>
  <c r="L289" i="1"/>
  <c r="A290" i="1"/>
  <c r="O287" i="1"/>
  <c r="K289" i="1" l="1"/>
  <c r="B289" i="1" s="1"/>
  <c r="D290" i="1"/>
  <c r="E290" i="1" s="1"/>
  <c r="G290" i="1" s="1"/>
  <c r="H291" i="1" s="1"/>
  <c r="L290" i="1"/>
  <c r="A291" i="1"/>
  <c r="Q290" i="1"/>
  <c r="M289" i="1"/>
  <c r="N289" i="1" s="1"/>
  <c r="C290" i="1" s="1"/>
  <c r="P290" i="1"/>
  <c r="I290" i="1"/>
  <c r="J290" i="1" s="1"/>
  <c r="O288" i="1"/>
  <c r="K290" i="1" l="1"/>
  <c r="B290" i="1" s="1"/>
  <c r="D291" i="1"/>
  <c r="E291" i="1" s="1"/>
  <c r="G291" i="1" s="1"/>
  <c r="H292" i="1" s="1"/>
  <c r="A292" i="1"/>
  <c r="L291" i="1"/>
  <c r="M290" i="1"/>
  <c r="N290" i="1" s="1"/>
  <c r="C291" i="1" s="1"/>
  <c r="P291" i="1"/>
  <c r="Q291" i="1"/>
  <c r="I291" i="1"/>
  <c r="J291" i="1" s="1"/>
  <c r="O289" i="1"/>
  <c r="K291" i="1" l="1"/>
  <c r="B291" i="1" s="1"/>
  <c r="M291" i="1"/>
  <c r="N291" i="1" s="1"/>
  <c r="C292" i="1" s="1"/>
  <c r="P292" i="1"/>
  <c r="Q292" i="1"/>
  <c r="I292" i="1"/>
  <c r="J292" i="1" s="1"/>
  <c r="L292" i="1"/>
  <c r="A293" i="1"/>
  <c r="D292" i="1"/>
  <c r="E292" i="1" s="1"/>
  <c r="G292" i="1" s="1"/>
  <c r="H293" i="1" s="1"/>
  <c r="O290" i="1"/>
  <c r="K292" i="1" l="1"/>
  <c r="B292" i="1" s="1"/>
  <c r="D293" i="1"/>
  <c r="E293" i="1" s="1"/>
  <c r="G293" i="1" s="1"/>
  <c r="H294" i="1" s="1"/>
  <c r="A294" i="1"/>
  <c r="L293" i="1"/>
  <c r="O291" i="1"/>
  <c r="M292" i="1"/>
  <c r="N292" i="1" s="1"/>
  <c r="C293" i="1" s="1"/>
  <c r="Q293" i="1"/>
  <c r="P293" i="1"/>
  <c r="I293" i="1"/>
  <c r="J293" i="1" s="1"/>
  <c r="K293" i="1" l="1"/>
  <c r="B293" i="1" s="1"/>
  <c r="M293" i="1"/>
  <c r="N293" i="1" s="1"/>
  <c r="C294" i="1" s="1"/>
  <c r="Q294" i="1"/>
  <c r="P294" i="1"/>
  <c r="I294" i="1"/>
  <c r="J294" i="1" s="1"/>
  <c r="D294" i="1"/>
  <c r="E294" i="1" s="1"/>
  <c r="G294" i="1" s="1"/>
  <c r="H295" i="1" s="1"/>
  <c r="L294" i="1"/>
  <c r="A295" i="1"/>
  <c r="O292" i="1"/>
  <c r="K294" i="1" l="1"/>
  <c r="B294" i="1" s="1"/>
  <c r="D295" i="1"/>
  <c r="E295" i="1" s="1"/>
  <c r="G295" i="1" s="1"/>
  <c r="H296" i="1" s="1"/>
  <c r="A296" i="1"/>
  <c r="L295" i="1"/>
  <c r="P295" i="1"/>
  <c r="M294" i="1"/>
  <c r="N294" i="1" s="1"/>
  <c r="C295" i="1" s="1"/>
  <c r="Q295" i="1"/>
  <c r="I295" i="1"/>
  <c r="J295" i="1" s="1"/>
  <c r="O293" i="1"/>
  <c r="K295" i="1" l="1"/>
  <c r="B295" i="1" s="1"/>
  <c r="Q296" i="1"/>
  <c r="M295" i="1"/>
  <c r="N295" i="1" s="1"/>
  <c r="C296" i="1" s="1"/>
  <c r="P296" i="1"/>
  <c r="I296" i="1"/>
  <c r="J296" i="1" s="1"/>
  <c r="L296" i="1"/>
  <c r="A297" i="1"/>
  <c r="D296" i="1"/>
  <c r="E296" i="1" s="1"/>
  <c r="G296" i="1" s="1"/>
  <c r="H297" i="1" s="1"/>
  <c r="O294" i="1"/>
  <c r="K296" i="1" l="1"/>
  <c r="B296" i="1" s="1"/>
  <c r="Q297" i="1"/>
  <c r="M296" i="1"/>
  <c r="N296" i="1" s="1"/>
  <c r="C297" i="1" s="1"/>
  <c r="P297" i="1"/>
  <c r="I297" i="1"/>
  <c r="J297" i="1" s="1"/>
  <c r="O295" i="1"/>
  <c r="A298" i="1"/>
  <c r="D297" i="1"/>
  <c r="E297" i="1" s="1"/>
  <c r="G297" i="1" s="1"/>
  <c r="H298" i="1" s="1"/>
  <c r="L297" i="1"/>
  <c r="K297" i="1" l="1"/>
  <c r="B297" i="1" s="1"/>
  <c r="D298" i="1"/>
  <c r="E298" i="1" s="1"/>
  <c r="G298" i="1" s="1"/>
  <c r="H299" i="1" s="1"/>
  <c r="A299" i="1"/>
  <c r="L298" i="1"/>
  <c r="M297" i="1"/>
  <c r="N297" i="1" s="1"/>
  <c r="C298" i="1" s="1"/>
  <c r="P298" i="1"/>
  <c r="Q298" i="1"/>
  <c r="I298" i="1"/>
  <c r="J298" i="1" s="1"/>
  <c r="O296" i="1"/>
  <c r="K298" i="1" l="1"/>
  <c r="B298" i="1" s="1"/>
  <c r="Q299" i="1"/>
  <c r="M298" i="1"/>
  <c r="N298" i="1" s="1"/>
  <c r="C299" i="1" s="1"/>
  <c r="P299" i="1"/>
  <c r="I299" i="1"/>
  <c r="J299" i="1" s="1"/>
  <c r="O297" i="1"/>
  <c r="D299" i="1"/>
  <c r="E299" i="1" s="1"/>
  <c r="G299" i="1" s="1"/>
  <c r="H300" i="1" s="1"/>
  <c r="L299" i="1"/>
  <c r="A300" i="1"/>
  <c r="K299" i="1" l="1"/>
  <c r="B299" i="1" s="1"/>
  <c r="L300" i="1"/>
  <c r="A301" i="1"/>
  <c r="D300" i="1"/>
  <c r="E300" i="1" s="1"/>
  <c r="G300" i="1" s="1"/>
  <c r="H301" i="1" s="1"/>
  <c r="O298" i="1"/>
  <c r="M299" i="1"/>
  <c r="N299" i="1" s="1"/>
  <c r="C300" i="1" s="1"/>
  <c r="Q300" i="1"/>
  <c r="P300" i="1"/>
  <c r="I300" i="1"/>
  <c r="J300" i="1" s="1"/>
  <c r="K300" i="1" l="1"/>
  <c r="B300" i="1" s="1"/>
  <c r="A302" i="1"/>
  <c r="D301" i="1"/>
  <c r="E301" i="1" s="1"/>
  <c r="G301" i="1" s="1"/>
  <c r="H302" i="1" s="1"/>
  <c r="L301" i="1"/>
  <c r="M300" i="1"/>
  <c r="N300" i="1" s="1"/>
  <c r="C301" i="1" s="1"/>
  <c r="P301" i="1"/>
  <c r="Q301" i="1"/>
  <c r="I301" i="1"/>
  <c r="J301" i="1" s="1"/>
  <c r="O299" i="1"/>
  <c r="K301" i="1" l="1"/>
  <c r="B301" i="1" s="1"/>
  <c r="D302" i="1"/>
  <c r="E302" i="1" s="1"/>
  <c r="G302" i="1" s="1"/>
  <c r="H303" i="1" s="1"/>
  <c r="L302" i="1"/>
  <c r="A303" i="1"/>
  <c r="M301" i="1"/>
  <c r="N301" i="1" s="1"/>
  <c r="C302" i="1" s="1"/>
  <c r="P302" i="1"/>
  <c r="Q302" i="1"/>
  <c r="I302" i="1"/>
  <c r="J302" i="1" s="1"/>
  <c r="O300" i="1"/>
  <c r="K302" i="1" l="1"/>
  <c r="B302" i="1" s="1"/>
  <c r="D303" i="1"/>
  <c r="E303" i="1" s="1"/>
  <c r="G303" i="1" s="1"/>
  <c r="H304" i="1" s="1"/>
  <c r="L303" i="1"/>
  <c r="A304" i="1"/>
  <c r="O301" i="1"/>
  <c r="Q303" i="1"/>
  <c r="P303" i="1"/>
  <c r="M302" i="1"/>
  <c r="N302" i="1" s="1"/>
  <c r="C303" i="1" s="1"/>
  <c r="I303" i="1"/>
  <c r="J303" i="1" s="1"/>
  <c r="K303" i="1" l="1"/>
  <c r="B303" i="1" s="1"/>
  <c r="Q304" i="1"/>
  <c r="M303" i="1"/>
  <c r="N303" i="1" s="1"/>
  <c r="C304" i="1" s="1"/>
  <c r="P304" i="1"/>
  <c r="I304" i="1"/>
  <c r="J304" i="1" s="1"/>
  <c r="O302" i="1"/>
  <c r="L304" i="1"/>
  <c r="D304" i="1"/>
  <c r="E304" i="1" s="1"/>
  <c r="G304" i="1" s="1"/>
  <c r="H305" i="1" s="1"/>
  <c r="A305" i="1"/>
  <c r="O303" i="1" l="1"/>
  <c r="K304" i="1"/>
  <c r="B304" i="1" s="1"/>
  <c r="Q305" i="1"/>
  <c r="M304" i="1"/>
  <c r="N304" i="1" s="1"/>
  <c r="C305" i="1" s="1"/>
  <c r="P305" i="1"/>
  <c r="I305" i="1"/>
  <c r="J305" i="1" s="1"/>
  <c r="A306" i="1"/>
  <c r="D305" i="1"/>
  <c r="E305" i="1" s="1"/>
  <c r="G305" i="1" s="1"/>
  <c r="H306" i="1" s="1"/>
  <c r="L305" i="1"/>
  <c r="O304" i="1" l="1"/>
  <c r="K305" i="1"/>
  <c r="B305" i="1" s="1"/>
  <c r="M305" i="1"/>
  <c r="N305" i="1" s="1"/>
  <c r="C306" i="1" s="1"/>
  <c r="P306" i="1"/>
  <c r="Q306" i="1"/>
  <c r="I306" i="1"/>
  <c r="J306" i="1" s="1"/>
  <c r="D306" i="1"/>
  <c r="E306" i="1" s="1"/>
  <c r="G306" i="1" s="1"/>
  <c r="H307" i="1" s="1"/>
  <c r="A307" i="1"/>
  <c r="L306" i="1"/>
  <c r="K306" i="1" l="1"/>
  <c r="B306" i="1" s="1"/>
  <c r="D307" i="1"/>
  <c r="E307" i="1" s="1"/>
  <c r="G307" i="1" s="1"/>
  <c r="H308" i="1" s="1"/>
  <c r="L307" i="1"/>
  <c r="A308" i="1"/>
  <c r="O305" i="1"/>
  <c r="M306" i="1"/>
  <c r="N306" i="1" s="1"/>
  <c r="C307" i="1" s="1"/>
  <c r="P307" i="1"/>
  <c r="Q307" i="1"/>
  <c r="I307" i="1"/>
  <c r="J307" i="1" s="1"/>
  <c r="K307" i="1" l="1"/>
  <c r="B307" i="1" s="1"/>
  <c r="D308" i="1"/>
  <c r="E308" i="1" s="1"/>
  <c r="G308" i="1" s="1"/>
  <c r="H309" i="1" s="1"/>
  <c r="L308" i="1"/>
  <c r="A309" i="1"/>
  <c r="O306" i="1"/>
  <c r="P308" i="1"/>
  <c r="Q308" i="1"/>
  <c r="M307" i="1"/>
  <c r="N307" i="1" s="1"/>
  <c r="C308" i="1" s="1"/>
  <c r="I308" i="1"/>
  <c r="J308" i="1" s="1"/>
  <c r="K308" i="1" l="1"/>
  <c r="B308" i="1" s="1"/>
  <c r="P309" i="1"/>
  <c r="Q309" i="1"/>
  <c r="M308" i="1"/>
  <c r="N308" i="1" s="1"/>
  <c r="C309" i="1" s="1"/>
  <c r="I309" i="1"/>
  <c r="J309" i="1" s="1"/>
  <c r="O307" i="1"/>
  <c r="L309" i="1"/>
  <c r="A310" i="1"/>
  <c r="D309" i="1"/>
  <c r="E309" i="1" s="1"/>
  <c r="G309" i="1" s="1"/>
  <c r="H310" i="1" s="1"/>
  <c r="K309" i="1" l="1"/>
  <c r="B309" i="1" s="1"/>
  <c r="Q310" i="1"/>
  <c r="M309" i="1"/>
  <c r="N309" i="1" s="1"/>
  <c r="C310" i="1" s="1"/>
  <c r="P310" i="1"/>
  <c r="I310" i="1"/>
  <c r="J310" i="1" s="1"/>
  <c r="O308" i="1"/>
  <c r="D310" i="1"/>
  <c r="E310" i="1" s="1"/>
  <c r="G310" i="1" s="1"/>
  <c r="H311" i="1" s="1"/>
  <c r="A311" i="1"/>
  <c r="L310" i="1"/>
  <c r="O309" i="1" l="1"/>
  <c r="K310" i="1"/>
  <c r="B310" i="1" s="1"/>
  <c r="D311" i="1"/>
  <c r="E311" i="1" s="1"/>
  <c r="G311" i="1" s="1"/>
  <c r="H312" i="1" s="1"/>
  <c r="L311" i="1"/>
  <c r="A312" i="1"/>
  <c r="M310" i="1"/>
  <c r="N310" i="1" s="1"/>
  <c r="C311" i="1" s="1"/>
  <c r="Q311" i="1"/>
  <c r="P311" i="1"/>
  <c r="I311" i="1"/>
  <c r="J311" i="1" s="1"/>
  <c r="K311" i="1" l="1"/>
  <c r="B311" i="1" s="1"/>
  <c r="D312" i="1"/>
  <c r="E312" i="1" s="1"/>
  <c r="G312" i="1" s="1"/>
  <c r="H313" i="1" s="1"/>
  <c r="L312" i="1"/>
  <c r="A313" i="1"/>
  <c r="P312" i="1"/>
  <c r="Q312" i="1"/>
  <c r="M311" i="1"/>
  <c r="N311" i="1" s="1"/>
  <c r="C312" i="1" s="1"/>
  <c r="I312" i="1"/>
  <c r="J312" i="1" s="1"/>
  <c r="O310" i="1"/>
  <c r="K312" i="1" l="1"/>
  <c r="B312" i="1" s="1"/>
  <c r="L313" i="1"/>
  <c r="A314" i="1"/>
  <c r="D313" i="1"/>
  <c r="E313" i="1" s="1"/>
  <c r="G313" i="1" s="1"/>
  <c r="H314" i="1" s="1"/>
  <c r="O311" i="1"/>
  <c r="Q313" i="1"/>
  <c r="M312" i="1"/>
  <c r="N312" i="1" s="1"/>
  <c r="C313" i="1" s="1"/>
  <c r="P313" i="1"/>
  <c r="I313" i="1"/>
  <c r="J313" i="1" s="1"/>
  <c r="K313" i="1" l="1"/>
  <c r="B313" i="1" s="1"/>
  <c r="D314" i="1"/>
  <c r="E314" i="1" s="1"/>
  <c r="G314" i="1" s="1"/>
  <c r="H315" i="1" s="1"/>
  <c r="A315" i="1"/>
  <c r="L314" i="1"/>
  <c r="M313" i="1"/>
  <c r="N313" i="1" s="1"/>
  <c r="C314" i="1" s="1"/>
  <c r="P314" i="1"/>
  <c r="Q314" i="1"/>
  <c r="I314" i="1"/>
  <c r="J314" i="1" s="1"/>
  <c r="O312" i="1"/>
  <c r="K314" i="1" l="1"/>
  <c r="B314" i="1" s="1"/>
  <c r="M314" i="1"/>
  <c r="N314" i="1" s="1"/>
  <c r="C315" i="1" s="1"/>
  <c r="Q315" i="1"/>
  <c r="P315" i="1"/>
  <c r="I315" i="1"/>
  <c r="J315" i="1" s="1"/>
  <c r="O313" i="1"/>
  <c r="D315" i="1"/>
  <c r="E315" i="1" s="1"/>
  <c r="G315" i="1" s="1"/>
  <c r="H316" i="1" s="1"/>
  <c r="A316" i="1"/>
  <c r="L315" i="1"/>
  <c r="K315" i="1" l="1"/>
  <c r="B315" i="1" s="1"/>
  <c r="O314" i="1"/>
  <c r="Q316" i="1"/>
  <c r="M315" i="1"/>
  <c r="N315" i="1" s="1"/>
  <c r="C316" i="1" s="1"/>
  <c r="P316" i="1"/>
  <c r="I316" i="1"/>
  <c r="J316" i="1" s="1"/>
  <c r="D316" i="1"/>
  <c r="E316" i="1" s="1"/>
  <c r="G316" i="1" s="1"/>
  <c r="H317" i="1" s="1"/>
  <c r="L316" i="1"/>
  <c r="A317" i="1"/>
  <c r="K316" i="1" l="1"/>
  <c r="B316" i="1" s="1"/>
  <c r="L317" i="1"/>
  <c r="D317" i="1"/>
  <c r="E317" i="1" s="1"/>
  <c r="G317" i="1" s="1"/>
  <c r="H318" i="1" s="1"/>
  <c r="A318" i="1"/>
  <c r="O315" i="1"/>
  <c r="Q317" i="1"/>
  <c r="P317" i="1"/>
  <c r="M316" i="1"/>
  <c r="N316" i="1" s="1"/>
  <c r="C317" i="1" s="1"/>
  <c r="I317" i="1"/>
  <c r="J317" i="1" s="1"/>
  <c r="K317" i="1" l="1"/>
  <c r="B317" i="1" s="1"/>
  <c r="A319" i="1"/>
  <c r="D318" i="1"/>
  <c r="E318" i="1" s="1"/>
  <c r="G318" i="1" s="1"/>
  <c r="H319" i="1" s="1"/>
  <c r="L318" i="1"/>
  <c r="P318" i="1"/>
  <c r="M317" i="1"/>
  <c r="N317" i="1" s="1"/>
  <c r="C318" i="1" s="1"/>
  <c r="Q318" i="1"/>
  <c r="I318" i="1"/>
  <c r="J318" i="1" s="1"/>
  <c r="O316" i="1"/>
  <c r="K318" i="1" l="1"/>
  <c r="B318" i="1" s="1"/>
  <c r="M318" i="1"/>
  <c r="N318" i="1" s="1"/>
  <c r="C319" i="1" s="1"/>
  <c r="P319" i="1"/>
  <c r="Q319" i="1"/>
  <c r="I319" i="1"/>
  <c r="J319" i="1" s="1"/>
  <c r="O317" i="1"/>
  <c r="D319" i="1"/>
  <c r="E319" i="1" s="1"/>
  <c r="G319" i="1" s="1"/>
  <c r="H320" i="1" s="1"/>
  <c r="A320" i="1"/>
  <c r="L319" i="1"/>
  <c r="K319" i="1" l="1"/>
  <c r="B319" i="1" s="1"/>
  <c r="P320" i="1"/>
  <c r="M319" i="1"/>
  <c r="N319" i="1" s="1"/>
  <c r="C320" i="1" s="1"/>
  <c r="Q320" i="1"/>
  <c r="I320" i="1"/>
  <c r="J320" i="1" s="1"/>
  <c r="O318" i="1"/>
  <c r="D320" i="1"/>
  <c r="E320" i="1" s="1"/>
  <c r="G320" i="1" s="1"/>
  <c r="H321" i="1" s="1"/>
  <c r="L320" i="1"/>
  <c r="A321" i="1"/>
  <c r="K320" i="1" l="1"/>
  <c r="B320" i="1" s="1"/>
  <c r="Q321" i="1"/>
  <c r="M320" i="1"/>
  <c r="N320" i="1" s="1"/>
  <c r="C321" i="1" s="1"/>
  <c r="P321" i="1"/>
  <c r="I321" i="1"/>
  <c r="J321" i="1" s="1"/>
  <c r="O319" i="1"/>
  <c r="L321" i="1"/>
  <c r="D321" i="1"/>
  <c r="E321" i="1" s="1"/>
  <c r="G321" i="1" s="1"/>
  <c r="H322" i="1" s="1"/>
  <c r="A322" i="1"/>
  <c r="O320" i="1" l="1"/>
  <c r="K321" i="1"/>
  <c r="Q322" i="1"/>
  <c r="M321" i="1"/>
  <c r="N321" i="1" s="1"/>
  <c r="C322" i="1" s="1"/>
  <c r="P322" i="1"/>
  <c r="I322" i="1"/>
  <c r="J322" i="1" s="1"/>
  <c r="A323" i="1"/>
  <c r="D322" i="1"/>
  <c r="E322" i="1" s="1"/>
  <c r="G322" i="1" s="1"/>
  <c r="H323" i="1" s="1"/>
  <c r="L322" i="1"/>
  <c r="O321" i="1" l="1"/>
  <c r="B321" i="1"/>
  <c r="K322" i="1"/>
  <c r="B322" i="1" s="1"/>
  <c r="M322" i="1"/>
  <c r="N322" i="1" s="1"/>
  <c r="C323" i="1" s="1"/>
  <c r="P323" i="1"/>
  <c r="Q323" i="1"/>
  <c r="I323" i="1"/>
  <c r="J323" i="1" s="1"/>
  <c r="D323" i="1"/>
  <c r="E323" i="1" s="1"/>
  <c r="G323" i="1" s="1"/>
  <c r="H324" i="1" s="1"/>
  <c r="A324" i="1"/>
  <c r="L323" i="1"/>
  <c r="K323" i="1" l="1"/>
  <c r="B323" i="1" s="1"/>
  <c r="D324" i="1"/>
  <c r="E324" i="1" s="1"/>
  <c r="G324" i="1" s="1"/>
  <c r="H325" i="1" s="1"/>
  <c r="L324" i="1"/>
  <c r="A325" i="1"/>
  <c r="O322" i="1"/>
  <c r="P324" i="1"/>
  <c r="M323" i="1"/>
  <c r="N323" i="1" s="1"/>
  <c r="C324" i="1" s="1"/>
  <c r="Q324" i="1"/>
  <c r="I324" i="1"/>
  <c r="J324" i="1" s="1"/>
  <c r="K324" i="1" l="1"/>
  <c r="B324" i="1" s="1"/>
  <c r="L325" i="1"/>
  <c r="D325" i="1"/>
  <c r="E325" i="1" s="1"/>
  <c r="G325" i="1" s="1"/>
  <c r="H326" i="1" s="1"/>
  <c r="A326" i="1"/>
  <c r="O323" i="1"/>
  <c r="Q325" i="1"/>
  <c r="P325" i="1"/>
  <c r="M324" i="1"/>
  <c r="N324" i="1" s="1"/>
  <c r="C325" i="1" s="1"/>
  <c r="I325" i="1"/>
  <c r="J325" i="1" s="1"/>
  <c r="K325" i="1" l="1"/>
  <c r="B325" i="1" s="1"/>
  <c r="O324" i="1"/>
  <c r="Q326" i="1"/>
  <c r="M325" i="1"/>
  <c r="N325" i="1" s="1"/>
  <c r="C326" i="1" s="1"/>
  <c r="P326" i="1"/>
  <c r="I326" i="1"/>
  <c r="J326" i="1" s="1"/>
  <c r="A327" i="1"/>
  <c r="D326" i="1"/>
  <c r="E326" i="1" s="1"/>
  <c r="G326" i="1" s="1"/>
  <c r="H327" i="1" s="1"/>
  <c r="L326" i="1"/>
  <c r="K326" i="1" l="1"/>
  <c r="B326" i="1" s="1"/>
  <c r="D327" i="1"/>
  <c r="E327" i="1" s="1"/>
  <c r="G327" i="1" s="1"/>
  <c r="H328" i="1" s="1"/>
  <c r="L327" i="1"/>
  <c r="A328" i="1"/>
  <c r="M326" i="1"/>
  <c r="N326" i="1" s="1"/>
  <c r="C327" i="1" s="1"/>
  <c r="Q327" i="1"/>
  <c r="P327" i="1"/>
  <c r="I327" i="1"/>
  <c r="J327" i="1" s="1"/>
  <c r="O325" i="1"/>
  <c r="K327" i="1" l="1"/>
  <c r="B327" i="1" s="1"/>
  <c r="D328" i="1"/>
  <c r="E328" i="1" s="1"/>
  <c r="G328" i="1" s="1"/>
  <c r="H329" i="1" s="1"/>
  <c r="L328" i="1"/>
  <c r="A329" i="1"/>
  <c r="O326" i="1"/>
  <c r="P328" i="1"/>
  <c r="Q328" i="1"/>
  <c r="M327" i="1"/>
  <c r="N327" i="1" s="1"/>
  <c r="C328" i="1" s="1"/>
  <c r="I328" i="1"/>
  <c r="J328" i="1" s="1"/>
  <c r="K328" i="1" l="1"/>
  <c r="B328" i="1" s="1"/>
  <c r="Q329" i="1"/>
  <c r="P329" i="1"/>
  <c r="M328" i="1"/>
  <c r="N328" i="1" s="1"/>
  <c r="C329" i="1" s="1"/>
  <c r="I329" i="1"/>
  <c r="J329" i="1" s="1"/>
  <c r="O327" i="1"/>
  <c r="L329" i="1"/>
  <c r="A330" i="1"/>
  <c r="D329" i="1"/>
  <c r="E329" i="1" s="1"/>
  <c r="G329" i="1" s="1"/>
  <c r="H330" i="1" s="1"/>
  <c r="K329" i="1" l="1"/>
  <c r="B329" i="1" s="1"/>
  <c r="Q330" i="1"/>
  <c r="M329" i="1"/>
  <c r="N329" i="1" s="1"/>
  <c r="C330" i="1" s="1"/>
  <c r="P330" i="1"/>
  <c r="I330" i="1"/>
  <c r="J330" i="1" s="1"/>
  <c r="O328" i="1"/>
  <c r="D330" i="1"/>
  <c r="E330" i="1" s="1"/>
  <c r="G330" i="1" s="1"/>
  <c r="H331" i="1" s="1"/>
  <c r="A331" i="1"/>
  <c r="L330" i="1"/>
  <c r="O329" i="1" l="1"/>
  <c r="K330" i="1"/>
  <c r="B330" i="1" s="1"/>
  <c r="M330" i="1"/>
  <c r="N330" i="1" s="1"/>
  <c r="C331" i="1" s="1"/>
  <c r="P331" i="1"/>
  <c r="Q331" i="1"/>
  <c r="I331" i="1"/>
  <c r="J331" i="1" s="1"/>
  <c r="D331" i="1"/>
  <c r="E331" i="1" s="1"/>
  <c r="G331" i="1" s="1"/>
  <c r="H332" i="1" s="1"/>
  <c r="L331" i="1"/>
  <c r="A332" i="1"/>
  <c r="K331" i="1" l="1"/>
  <c r="P332" i="1"/>
  <c r="M331" i="1"/>
  <c r="N331" i="1" s="1"/>
  <c r="C332" i="1" s="1"/>
  <c r="Q332" i="1"/>
  <c r="I332" i="1"/>
  <c r="J332" i="1" s="1"/>
  <c r="O330" i="1"/>
  <c r="D332" i="1"/>
  <c r="E332" i="1" s="1"/>
  <c r="G332" i="1" s="1"/>
  <c r="H333" i="1" s="1"/>
  <c r="L332" i="1"/>
  <c r="A333" i="1"/>
  <c r="O331" i="1" l="1"/>
  <c r="B331" i="1"/>
  <c r="K332" i="1"/>
  <c r="B332" i="1" s="1"/>
  <c r="L333" i="1"/>
  <c r="D333" i="1"/>
  <c r="E333" i="1" s="1"/>
  <c r="G333" i="1" s="1"/>
  <c r="H334" i="1" s="1"/>
  <c r="A334" i="1"/>
  <c r="Q333" i="1"/>
  <c r="P333" i="1"/>
  <c r="M332" i="1"/>
  <c r="N332" i="1" s="1"/>
  <c r="C333" i="1" s="1"/>
  <c r="I333" i="1"/>
  <c r="J333" i="1" s="1"/>
  <c r="K333" i="1" l="1"/>
  <c r="B333" i="1" s="1"/>
  <c r="A335" i="1"/>
  <c r="D334" i="1"/>
  <c r="E334" i="1" s="1"/>
  <c r="G334" i="1" s="1"/>
  <c r="H335" i="1" s="1"/>
  <c r="L334" i="1"/>
  <c r="M333" i="1"/>
  <c r="N333" i="1" s="1"/>
  <c r="C334" i="1" s="1"/>
  <c r="P334" i="1"/>
  <c r="Q334" i="1"/>
  <c r="I334" i="1"/>
  <c r="J334" i="1" s="1"/>
  <c r="O332" i="1"/>
  <c r="K334" i="1" l="1"/>
  <c r="B334" i="1" s="1"/>
  <c r="D335" i="1"/>
  <c r="E335" i="1" s="1"/>
  <c r="G335" i="1" s="1"/>
  <c r="H336" i="1" s="1"/>
  <c r="L335" i="1"/>
  <c r="A336" i="1"/>
  <c r="O333" i="1"/>
  <c r="M334" i="1"/>
  <c r="N334" i="1" s="1"/>
  <c r="C335" i="1" s="1"/>
  <c r="Q335" i="1"/>
  <c r="P335" i="1"/>
  <c r="I335" i="1"/>
  <c r="J335" i="1" s="1"/>
  <c r="K335" i="1" l="1"/>
  <c r="B335" i="1" s="1"/>
  <c r="P336" i="1"/>
  <c r="Q336" i="1"/>
  <c r="M335" i="1"/>
  <c r="N335" i="1" s="1"/>
  <c r="C336" i="1" s="1"/>
  <c r="I336" i="1"/>
  <c r="J336" i="1" s="1"/>
  <c r="O334" i="1"/>
  <c r="D336" i="1"/>
  <c r="E336" i="1" s="1"/>
  <c r="G336" i="1" s="1"/>
  <c r="H337" i="1" s="1"/>
  <c r="L336" i="1"/>
  <c r="A337" i="1"/>
  <c r="K336" i="1" l="1"/>
  <c r="B336" i="1" s="1"/>
  <c r="L337" i="1"/>
  <c r="A338" i="1"/>
  <c r="D337" i="1"/>
  <c r="E337" i="1" s="1"/>
  <c r="G337" i="1" s="1"/>
  <c r="H338" i="1" s="1"/>
  <c r="O335" i="1"/>
  <c r="Q337" i="1"/>
  <c r="M336" i="1"/>
  <c r="N336" i="1" s="1"/>
  <c r="C337" i="1" s="1"/>
  <c r="P337" i="1"/>
  <c r="I337" i="1"/>
  <c r="J337" i="1" s="1"/>
  <c r="K337" i="1" l="1"/>
  <c r="B337" i="1" s="1"/>
  <c r="M337" i="1"/>
  <c r="N337" i="1" s="1"/>
  <c r="C338" i="1" s="1"/>
  <c r="Q338" i="1"/>
  <c r="P338" i="1"/>
  <c r="I338" i="1"/>
  <c r="J338" i="1" s="1"/>
  <c r="A339" i="1"/>
  <c r="D338" i="1"/>
  <c r="E338" i="1" s="1"/>
  <c r="G338" i="1" s="1"/>
  <c r="H339" i="1" s="1"/>
  <c r="L338" i="1"/>
  <c r="O336" i="1"/>
  <c r="K338" i="1" l="1"/>
  <c r="B338" i="1" s="1"/>
  <c r="O337" i="1"/>
  <c r="M338" i="1"/>
  <c r="N338" i="1" s="1"/>
  <c r="C339" i="1" s="1"/>
  <c r="Q339" i="1"/>
  <c r="P339" i="1"/>
  <c r="I339" i="1"/>
  <c r="J339" i="1" s="1"/>
  <c r="D339" i="1"/>
  <c r="E339" i="1" s="1"/>
  <c r="G339" i="1" s="1"/>
  <c r="H340" i="1" s="1"/>
  <c r="A340" i="1"/>
  <c r="L339" i="1"/>
  <c r="K339" i="1" l="1"/>
  <c r="B339" i="1" s="1"/>
  <c r="O338" i="1"/>
  <c r="M339" i="1"/>
  <c r="N339" i="1" s="1"/>
  <c r="C340" i="1" s="1"/>
  <c r="Q340" i="1"/>
  <c r="P340" i="1"/>
  <c r="I340" i="1"/>
  <c r="J340" i="1" s="1"/>
  <c r="D340" i="1"/>
  <c r="E340" i="1" s="1"/>
  <c r="G340" i="1" s="1"/>
  <c r="H341" i="1" s="1"/>
  <c r="A341" i="1"/>
  <c r="L340" i="1"/>
  <c r="K340" i="1" l="1"/>
  <c r="B340" i="1" s="1"/>
  <c r="M340" i="1"/>
  <c r="N340" i="1" s="1"/>
  <c r="C341" i="1" s="1"/>
  <c r="Q341" i="1"/>
  <c r="P341" i="1"/>
  <c r="I341" i="1"/>
  <c r="J341" i="1" s="1"/>
  <c r="O339" i="1"/>
  <c r="A342" i="1"/>
  <c r="D341" i="1"/>
  <c r="E341" i="1" s="1"/>
  <c r="G341" i="1" s="1"/>
  <c r="H342" i="1" s="1"/>
  <c r="L341" i="1"/>
  <c r="K341" i="1" l="1"/>
  <c r="B341" i="1" s="1"/>
  <c r="D342" i="1"/>
  <c r="E342" i="1" s="1"/>
  <c r="G342" i="1" s="1"/>
  <c r="H343" i="1" s="1"/>
  <c r="A343" i="1"/>
  <c r="L342" i="1"/>
  <c r="M341" i="1"/>
  <c r="N341" i="1" s="1"/>
  <c r="C342" i="1" s="1"/>
  <c r="Q342" i="1"/>
  <c r="P342" i="1"/>
  <c r="I342" i="1"/>
  <c r="J342" i="1" s="1"/>
  <c r="O340" i="1"/>
  <c r="O341" i="1" l="1"/>
  <c r="K342" i="1"/>
  <c r="B342" i="1" s="1"/>
  <c r="Q343" i="1"/>
  <c r="P343" i="1"/>
  <c r="M342" i="1"/>
  <c r="N342" i="1" s="1"/>
  <c r="C343" i="1" s="1"/>
  <c r="I343" i="1"/>
  <c r="J343" i="1" s="1"/>
  <c r="D343" i="1"/>
  <c r="E343" i="1" s="1"/>
  <c r="G343" i="1" s="1"/>
  <c r="H344" i="1" s="1"/>
  <c r="A344" i="1"/>
  <c r="L343" i="1"/>
  <c r="K343" i="1" l="1"/>
  <c r="B343" i="1" s="1"/>
  <c r="O342" i="1"/>
  <c r="L344" i="1"/>
  <c r="A345" i="1"/>
  <c r="D344" i="1"/>
  <c r="E344" i="1" s="1"/>
  <c r="G344" i="1" s="1"/>
  <c r="H345" i="1" s="1"/>
  <c r="M343" i="1"/>
  <c r="N343" i="1" s="1"/>
  <c r="C344" i="1" s="1"/>
  <c r="Q344" i="1"/>
  <c r="P344" i="1"/>
  <c r="I344" i="1"/>
  <c r="J344" i="1" s="1"/>
  <c r="K344" i="1" l="1"/>
  <c r="B344" i="1" s="1"/>
  <c r="M344" i="1"/>
  <c r="N344" i="1" s="1"/>
  <c r="C345" i="1" s="1"/>
  <c r="Q345" i="1"/>
  <c r="P345" i="1"/>
  <c r="I345" i="1"/>
  <c r="J345" i="1" s="1"/>
  <c r="O343" i="1"/>
  <c r="D345" i="1"/>
  <c r="E345" i="1" s="1"/>
  <c r="G345" i="1" s="1"/>
  <c r="H346" i="1" s="1"/>
  <c r="A346" i="1"/>
  <c r="L345" i="1"/>
  <c r="K345" i="1" l="1"/>
  <c r="B345" i="1" s="1"/>
  <c r="O344" i="1"/>
  <c r="M345" i="1"/>
  <c r="N345" i="1" s="1"/>
  <c r="C346" i="1" s="1"/>
  <c r="Q346" i="1"/>
  <c r="P346" i="1"/>
  <c r="I346" i="1"/>
  <c r="J346" i="1" s="1"/>
  <c r="D346" i="1"/>
  <c r="E346" i="1" s="1"/>
  <c r="G346" i="1" s="1"/>
  <c r="H347" i="1" s="1"/>
  <c r="L346" i="1"/>
  <c r="A347" i="1"/>
  <c r="K346" i="1" l="1"/>
  <c r="B346" i="1" s="1"/>
  <c r="D347" i="1"/>
  <c r="E347" i="1" s="1"/>
  <c r="G347" i="1" s="1"/>
  <c r="H348" i="1" s="1"/>
  <c r="L347" i="1"/>
  <c r="A348" i="1"/>
  <c r="O345" i="1"/>
  <c r="P347" i="1"/>
  <c r="M346" i="1"/>
  <c r="N346" i="1" s="1"/>
  <c r="C347" i="1" s="1"/>
  <c r="Q347" i="1"/>
  <c r="I347" i="1"/>
  <c r="J347" i="1" s="1"/>
  <c r="K347" i="1" l="1"/>
  <c r="B347" i="1" s="1"/>
  <c r="L348" i="1"/>
  <c r="A349" i="1"/>
  <c r="D348" i="1"/>
  <c r="E348" i="1" s="1"/>
  <c r="G348" i="1" s="1"/>
  <c r="H349" i="1" s="1"/>
  <c r="Q348" i="1"/>
  <c r="P348" i="1"/>
  <c r="M347" i="1"/>
  <c r="N347" i="1" s="1"/>
  <c r="C348" i="1" s="1"/>
  <c r="I348" i="1"/>
  <c r="J348" i="1" s="1"/>
  <c r="O346" i="1"/>
  <c r="K348" i="1" l="1"/>
  <c r="B348" i="1" s="1"/>
  <c r="O347" i="1"/>
  <c r="M348" i="1"/>
  <c r="N348" i="1" s="1"/>
  <c r="C349" i="1" s="1"/>
  <c r="Q349" i="1"/>
  <c r="P349" i="1"/>
  <c r="I349" i="1"/>
  <c r="J349" i="1" s="1"/>
  <c r="D349" i="1"/>
  <c r="E349" i="1" s="1"/>
  <c r="G349" i="1" s="1"/>
  <c r="H350" i="1" s="1"/>
  <c r="A350" i="1"/>
  <c r="L349" i="1"/>
  <c r="K349" i="1" l="1"/>
  <c r="B349" i="1" s="1"/>
  <c r="M349" i="1"/>
  <c r="N349" i="1" s="1"/>
  <c r="C350" i="1" s="1"/>
  <c r="Q350" i="1"/>
  <c r="P350" i="1"/>
  <c r="I350" i="1"/>
  <c r="J350" i="1" s="1"/>
  <c r="O348" i="1"/>
  <c r="D350" i="1"/>
  <c r="E350" i="1" s="1"/>
  <c r="G350" i="1" s="1"/>
  <c r="H351" i="1" s="1"/>
  <c r="L350" i="1"/>
  <c r="A351" i="1"/>
  <c r="K350" i="1" l="1"/>
  <c r="B350" i="1" s="1"/>
  <c r="D351" i="1"/>
  <c r="E351" i="1" s="1"/>
  <c r="G351" i="1" s="1"/>
  <c r="H352" i="1" s="1"/>
  <c r="L351" i="1"/>
  <c r="A352" i="1"/>
  <c r="O349" i="1"/>
  <c r="Q351" i="1"/>
  <c r="P351" i="1"/>
  <c r="M350" i="1"/>
  <c r="N350" i="1" s="1"/>
  <c r="C351" i="1" s="1"/>
  <c r="I351" i="1"/>
  <c r="J351" i="1" s="1"/>
  <c r="K351" i="1" l="1"/>
  <c r="B351" i="1" s="1"/>
  <c r="L352" i="1"/>
  <c r="A353" i="1"/>
  <c r="D352" i="1"/>
  <c r="E352" i="1" s="1"/>
  <c r="G352" i="1" s="1"/>
  <c r="H353" i="1" s="1"/>
  <c r="P352" i="1"/>
  <c r="M351" i="1"/>
  <c r="N351" i="1" s="1"/>
  <c r="C352" i="1" s="1"/>
  <c r="Q352" i="1"/>
  <c r="I352" i="1"/>
  <c r="J352" i="1" s="1"/>
  <c r="O350" i="1"/>
  <c r="K352" i="1" l="1"/>
  <c r="B352" i="1" s="1"/>
  <c r="D353" i="1"/>
  <c r="E353" i="1" s="1"/>
  <c r="G353" i="1" s="1"/>
  <c r="H354" i="1" s="1"/>
  <c r="A354" i="1"/>
  <c r="L353" i="1"/>
  <c r="O351" i="1"/>
  <c r="P353" i="1"/>
  <c r="M352" i="1"/>
  <c r="N352" i="1" s="1"/>
  <c r="C353" i="1" s="1"/>
  <c r="Q353" i="1"/>
  <c r="I353" i="1"/>
  <c r="J353" i="1" s="1"/>
  <c r="K353" i="1" l="1"/>
  <c r="B353" i="1" s="1"/>
  <c r="D354" i="1"/>
  <c r="E354" i="1" s="1"/>
  <c r="G354" i="1" s="1"/>
  <c r="H355" i="1" s="1"/>
  <c r="L354" i="1"/>
  <c r="A355" i="1"/>
  <c r="O352" i="1"/>
  <c r="M353" i="1"/>
  <c r="N353" i="1" s="1"/>
  <c r="C354" i="1" s="1"/>
  <c r="Q354" i="1"/>
  <c r="P354" i="1"/>
  <c r="I354" i="1"/>
  <c r="J354" i="1" s="1"/>
  <c r="K354" i="1" l="1"/>
  <c r="B354" i="1" s="1"/>
  <c r="D355" i="1"/>
  <c r="E355" i="1" s="1"/>
  <c r="G355" i="1" s="1"/>
  <c r="H356" i="1" s="1"/>
  <c r="L355" i="1"/>
  <c r="A356" i="1"/>
  <c r="O353" i="1"/>
  <c r="Q355" i="1"/>
  <c r="P355" i="1"/>
  <c r="M354" i="1"/>
  <c r="N354" i="1" s="1"/>
  <c r="C355" i="1" s="1"/>
  <c r="I355" i="1"/>
  <c r="J355" i="1" s="1"/>
  <c r="K355" i="1" l="1"/>
  <c r="B355" i="1" s="1"/>
  <c r="L356" i="1"/>
  <c r="D356" i="1"/>
  <c r="E356" i="1" s="1"/>
  <c r="G356" i="1" s="1"/>
  <c r="H357" i="1" s="1"/>
  <c r="A357" i="1"/>
  <c r="Q356" i="1"/>
  <c r="M355" i="1"/>
  <c r="N355" i="1" s="1"/>
  <c r="C356" i="1" s="1"/>
  <c r="P356" i="1"/>
  <c r="I356" i="1"/>
  <c r="J356" i="1" s="1"/>
  <c r="O354" i="1"/>
  <c r="K356" i="1" l="1"/>
  <c r="B356" i="1" s="1"/>
  <c r="D357" i="1"/>
  <c r="E357" i="1" s="1"/>
  <c r="G357" i="1" s="1"/>
  <c r="H358" i="1" s="1"/>
  <c r="L357" i="1"/>
  <c r="A358" i="1"/>
  <c r="O355" i="1"/>
  <c r="M356" i="1"/>
  <c r="N356" i="1" s="1"/>
  <c r="C357" i="1" s="1"/>
  <c r="Q357" i="1"/>
  <c r="P357" i="1"/>
  <c r="I357" i="1"/>
  <c r="J357" i="1" s="1"/>
  <c r="K357" i="1" l="1"/>
  <c r="B357" i="1" s="1"/>
  <c r="D358" i="1"/>
  <c r="E358" i="1" s="1"/>
  <c r="G358" i="1" s="1"/>
  <c r="H359" i="1" s="1"/>
  <c r="L358" i="1"/>
  <c r="A359" i="1"/>
  <c r="O356" i="1"/>
  <c r="M357" i="1"/>
  <c r="N357" i="1" s="1"/>
  <c r="C358" i="1" s="1"/>
  <c r="Q358" i="1"/>
  <c r="P358" i="1"/>
  <c r="I358" i="1"/>
  <c r="J358" i="1" s="1"/>
  <c r="K358" i="1" l="1"/>
  <c r="B358" i="1" s="1"/>
  <c r="Q359" i="1"/>
  <c r="P359" i="1"/>
  <c r="M358" i="1"/>
  <c r="N358" i="1" s="1"/>
  <c r="C359" i="1" s="1"/>
  <c r="I359" i="1"/>
  <c r="J359" i="1" s="1"/>
  <c r="O357" i="1"/>
  <c r="D359" i="1"/>
  <c r="E359" i="1" s="1"/>
  <c r="G359" i="1" s="1"/>
  <c r="H360" i="1" s="1"/>
  <c r="L359" i="1"/>
  <c r="A360" i="1"/>
  <c r="K359" i="1" l="1"/>
  <c r="B359" i="1" s="1"/>
  <c r="L360" i="1"/>
  <c r="A361" i="1"/>
  <c r="D360" i="1"/>
  <c r="E360" i="1" s="1"/>
  <c r="G360" i="1" s="1"/>
  <c r="H361" i="1" s="1"/>
  <c r="O358" i="1"/>
  <c r="Q360" i="1"/>
  <c r="M359" i="1"/>
  <c r="N359" i="1" s="1"/>
  <c r="C360" i="1" s="1"/>
  <c r="P360" i="1"/>
  <c r="I360" i="1"/>
  <c r="J360" i="1" s="1"/>
  <c r="K360" i="1" l="1"/>
  <c r="B360" i="1" s="1"/>
  <c r="D361" i="1"/>
  <c r="E361" i="1" s="1"/>
  <c r="G361" i="1" s="1"/>
  <c r="H362" i="1" s="1"/>
  <c r="A362" i="1"/>
  <c r="L361" i="1"/>
  <c r="P361" i="1"/>
  <c r="M360" i="1"/>
  <c r="N360" i="1" s="1"/>
  <c r="C361" i="1" s="1"/>
  <c r="Q361" i="1"/>
  <c r="I361" i="1"/>
  <c r="J361" i="1" s="1"/>
  <c r="O359" i="1"/>
  <c r="K361" i="1" l="1"/>
  <c r="B361" i="1" s="1"/>
  <c r="M361" i="1"/>
  <c r="N361" i="1" s="1"/>
  <c r="C362" i="1" s="1"/>
  <c r="Q362" i="1"/>
  <c r="P362" i="1"/>
  <c r="I362" i="1"/>
  <c r="J362" i="1" s="1"/>
  <c r="A363" i="1"/>
  <c r="D362" i="1"/>
  <c r="E362" i="1" s="1"/>
  <c r="G362" i="1" s="1"/>
  <c r="H363" i="1" s="1"/>
  <c r="L362" i="1"/>
  <c r="O360" i="1"/>
  <c r="K362" i="1" l="1"/>
  <c r="B362" i="1" s="1"/>
  <c r="D363" i="1"/>
  <c r="E363" i="1" s="1"/>
  <c r="G363" i="1" s="1"/>
  <c r="H364" i="1" s="1"/>
  <c r="L363" i="1"/>
  <c r="A364" i="1"/>
  <c r="Q363" i="1"/>
  <c r="P363" i="1"/>
  <c r="M362" i="1"/>
  <c r="N362" i="1" s="1"/>
  <c r="C363" i="1" s="1"/>
  <c r="I363" i="1"/>
  <c r="J363" i="1" s="1"/>
  <c r="O361" i="1"/>
  <c r="K363" i="1" l="1"/>
  <c r="B363" i="1" s="1"/>
  <c r="L364" i="1"/>
  <c r="A365" i="1"/>
  <c r="D364" i="1"/>
  <c r="E364" i="1" s="1"/>
  <c r="G364" i="1" s="1"/>
  <c r="H365" i="1" s="1"/>
  <c r="O362" i="1"/>
  <c r="Q364" i="1"/>
  <c r="M363" i="1"/>
  <c r="N363" i="1" s="1"/>
  <c r="C364" i="1" s="1"/>
  <c r="P364" i="1"/>
  <c r="I364" i="1"/>
  <c r="J364" i="1" s="1"/>
  <c r="K364" i="1" l="1"/>
  <c r="B364" i="1" s="1"/>
  <c r="D365" i="1"/>
  <c r="E365" i="1" s="1"/>
  <c r="G365" i="1" s="1"/>
  <c r="H366" i="1" s="1"/>
  <c r="A366" i="1"/>
  <c r="L365" i="1"/>
  <c r="M364" i="1"/>
  <c r="N364" i="1" s="1"/>
  <c r="C365" i="1" s="1"/>
  <c r="Q365" i="1"/>
  <c r="P365" i="1"/>
  <c r="I365" i="1"/>
  <c r="J365" i="1" s="1"/>
  <c r="O363" i="1"/>
  <c r="K365" i="1" l="1"/>
  <c r="B365" i="1" s="1"/>
  <c r="M365" i="1"/>
  <c r="N365" i="1" s="1"/>
  <c r="C366" i="1" s="1"/>
  <c r="Q366" i="1"/>
  <c r="P366" i="1"/>
  <c r="I366" i="1"/>
  <c r="J366" i="1" s="1"/>
  <c r="D366" i="1"/>
  <c r="E366" i="1" s="1"/>
  <c r="G366" i="1" s="1"/>
  <c r="H367" i="1" s="1"/>
  <c r="A367" i="1"/>
  <c r="L366" i="1"/>
  <c r="O364" i="1"/>
  <c r="K366" i="1" l="1"/>
  <c r="B366" i="1" s="1"/>
  <c r="P367" i="1"/>
  <c r="M366" i="1"/>
  <c r="N366" i="1" s="1"/>
  <c r="C367" i="1" s="1"/>
  <c r="Q367" i="1"/>
  <c r="I367" i="1"/>
  <c r="J367" i="1" s="1"/>
  <c r="D367" i="1"/>
  <c r="E367" i="1" s="1"/>
  <c r="G367" i="1" s="1"/>
  <c r="H368" i="1" s="1"/>
  <c r="L367" i="1"/>
  <c r="A368" i="1"/>
  <c r="O365" i="1"/>
  <c r="O366" i="1" l="1"/>
  <c r="K367" i="1"/>
  <c r="B367" i="1" s="1"/>
  <c r="L368" i="1"/>
  <c r="A369" i="1"/>
  <c r="D368" i="1"/>
  <c r="E368" i="1" s="1"/>
  <c r="G368" i="1" s="1"/>
  <c r="H369" i="1" s="1"/>
  <c r="Q368" i="1"/>
  <c r="P368" i="1"/>
  <c r="M367" i="1"/>
  <c r="N367" i="1" s="1"/>
  <c r="C368" i="1" s="1"/>
  <c r="I368" i="1"/>
  <c r="J368" i="1" s="1"/>
  <c r="K368" i="1" l="1"/>
  <c r="B368" i="1" s="1"/>
  <c r="D369" i="1"/>
  <c r="E369" i="1" s="1"/>
  <c r="G369" i="1" s="1"/>
  <c r="H370" i="1" s="1"/>
  <c r="A370" i="1"/>
  <c r="L369" i="1"/>
  <c r="M368" i="1"/>
  <c r="N368" i="1" s="1"/>
  <c r="C369" i="1" s="1"/>
  <c r="Q369" i="1"/>
  <c r="P369" i="1"/>
  <c r="I369" i="1"/>
  <c r="J369" i="1" s="1"/>
  <c r="O367" i="1"/>
  <c r="K369" i="1" l="1"/>
  <c r="B369" i="1" s="1"/>
  <c r="M369" i="1"/>
  <c r="N369" i="1" s="1"/>
  <c r="C370" i="1" s="1"/>
  <c r="Q370" i="1"/>
  <c r="P370" i="1"/>
  <c r="I370" i="1"/>
  <c r="J370" i="1" s="1"/>
  <c r="O368" i="1"/>
  <c r="D370" i="1"/>
  <c r="E370" i="1" s="1"/>
  <c r="G370" i="1" s="1"/>
  <c r="H371" i="1" s="1"/>
  <c r="A371" i="1"/>
  <c r="L370" i="1"/>
  <c r="K370" i="1" l="1"/>
  <c r="B370" i="1" s="1"/>
  <c r="O369" i="1"/>
  <c r="Q371" i="1"/>
  <c r="P371" i="1"/>
  <c r="M370" i="1"/>
  <c r="N370" i="1" s="1"/>
  <c r="C371" i="1" s="1"/>
  <c r="I371" i="1"/>
  <c r="J371" i="1" s="1"/>
  <c r="D371" i="1"/>
  <c r="E371" i="1" s="1"/>
  <c r="G371" i="1" s="1"/>
  <c r="H372" i="1" s="1"/>
  <c r="L371" i="1"/>
  <c r="A372" i="1"/>
  <c r="K371" i="1" l="1"/>
  <c r="B371" i="1" s="1"/>
  <c r="L372" i="1"/>
  <c r="D372" i="1"/>
  <c r="E372" i="1" s="1"/>
  <c r="G372" i="1" s="1"/>
  <c r="H373" i="1" s="1"/>
  <c r="A373" i="1"/>
  <c r="O370" i="1"/>
  <c r="Q372" i="1"/>
  <c r="P372" i="1"/>
  <c r="M371" i="1"/>
  <c r="N371" i="1" s="1"/>
  <c r="C372" i="1" s="1"/>
  <c r="I372" i="1"/>
  <c r="J372" i="1" s="1"/>
  <c r="K372" i="1" l="1"/>
  <c r="B372" i="1" s="1"/>
  <c r="O371" i="1"/>
  <c r="M372" i="1"/>
  <c r="N372" i="1" s="1"/>
  <c r="C373" i="1" s="1"/>
  <c r="Q373" i="1"/>
  <c r="P373" i="1"/>
  <c r="I373" i="1"/>
  <c r="J373" i="1" s="1"/>
  <c r="A374" i="1"/>
  <c r="D373" i="1"/>
  <c r="E373" i="1" s="1"/>
  <c r="G373" i="1" s="1"/>
  <c r="H374" i="1" s="1"/>
  <c r="L373" i="1"/>
  <c r="K373" i="1" l="1"/>
  <c r="B373" i="1" s="1"/>
  <c r="A375" i="1"/>
  <c r="D374" i="1"/>
  <c r="E374" i="1" s="1"/>
  <c r="G374" i="1" s="1"/>
  <c r="H375" i="1" s="1"/>
  <c r="L374" i="1"/>
  <c r="O372" i="1"/>
  <c r="M373" i="1"/>
  <c r="N373" i="1" s="1"/>
  <c r="C374" i="1" s="1"/>
  <c r="Q374" i="1"/>
  <c r="P374" i="1"/>
  <c r="I374" i="1"/>
  <c r="J374" i="1" s="1"/>
  <c r="K374" i="1" l="1"/>
  <c r="B374" i="1" s="1"/>
  <c r="M374" i="1"/>
  <c r="N374" i="1" s="1"/>
  <c r="C375" i="1" s="1"/>
  <c r="Q375" i="1"/>
  <c r="P375" i="1"/>
  <c r="I375" i="1"/>
  <c r="J375" i="1" s="1"/>
  <c r="D375" i="1"/>
  <c r="E375" i="1" s="1"/>
  <c r="G375" i="1" s="1"/>
  <c r="H376" i="1" s="1"/>
  <c r="L375" i="1"/>
  <c r="A376" i="1"/>
  <c r="O373" i="1"/>
  <c r="K375" i="1" l="1"/>
  <c r="B375" i="1" s="1"/>
  <c r="D376" i="1"/>
  <c r="E376" i="1" s="1"/>
  <c r="G376" i="1" s="1"/>
  <c r="H377" i="1" s="1"/>
  <c r="A377" i="1"/>
  <c r="L376" i="1"/>
  <c r="Q376" i="1"/>
  <c r="P376" i="1"/>
  <c r="M375" i="1"/>
  <c r="N375" i="1" s="1"/>
  <c r="C376" i="1" s="1"/>
  <c r="I376" i="1"/>
  <c r="J376" i="1" s="1"/>
  <c r="O374" i="1"/>
  <c r="K376" i="1" l="1"/>
  <c r="B376" i="1" s="1"/>
  <c r="P377" i="1"/>
  <c r="M376" i="1"/>
  <c r="N376" i="1" s="1"/>
  <c r="C377" i="1" s="1"/>
  <c r="Q377" i="1"/>
  <c r="I377" i="1"/>
  <c r="J377" i="1" s="1"/>
  <c r="O375" i="1"/>
  <c r="L377" i="1"/>
  <c r="A378" i="1"/>
  <c r="D377" i="1"/>
  <c r="E377" i="1" s="1"/>
  <c r="G377" i="1" s="1"/>
  <c r="H378" i="1" s="1"/>
  <c r="K377" i="1" l="1"/>
  <c r="B377" i="1" s="1"/>
  <c r="M377" i="1"/>
  <c r="N377" i="1" s="1"/>
  <c r="C378" i="1" s="1"/>
  <c r="Q378" i="1"/>
  <c r="P378" i="1"/>
  <c r="I378" i="1"/>
  <c r="J378" i="1" s="1"/>
  <c r="O376" i="1"/>
  <c r="A379" i="1"/>
  <c r="D378" i="1"/>
  <c r="E378" i="1" s="1"/>
  <c r="G378" i="1" s="1"/>
  <c r="H379" i="1" s="1"/>
  <c r="L378" i="1"/>
  <c r="K378" i="1" l="1"/>
  <c r="B378" i="1" s="1"/>
  <c r="A380" i="1"/>
  <c r="D379" i="1"/>
  <c r="E379" i="1" s="1"/>
  <c r="G379" i="1" s="1"/>
  <c r="H380" i="1" s="1"/>
  <c r="L379" i="1"/>
  <c r="O377" i="1"/>
  <c r="M378" i="1"/>
  <c r="N378" i="1" s="1"/>
  <c r="C379" i="1" s="1"/>
  <c r="Q379" i="1"/>
  <c r="P379" i="1"/>
  <c r="I379" i="1"/>
  <c r="I380" i="1" l="1"/>
  <c r="J380" i="1" s="1"/>
  <c r="Q380" i="1"/>
  <c r="M379" i="1"/>
  <c r="N379" i="1" s="1"/>
  <c r="C380" i="1" s="1"/>
  <c r="P380" i="1"/>
  <c r="J379" i="1"/>
  <c r="K379" i="1" s="1"/>
  <c r="D380" i="1"/>
  <c r="E380" i="1" s="1"/>
  <c r="G380" i="1" s="1"/>
  <c r="H381" i="1" s="1"/>
  <c r="A381" i="1"/>
  <c r="L380" i="1"/>
  <c r="O378" i="1"/>
  <c r="O379" i="1" l="1"/>
  <c r="B379" i="1"/>
  <c r="K380" i="1"/>
  <c r="L381" i="1"/>
  <c r="A382" i="1"/>
  <c r="D381" i="1"/>
  <c r="E381" i="1" s="1"/>
  <c r="G381" i="1" s="1"/>
  <c r="H382" i="1" s="1"/>
  <c r="Q381" i="1"/>
  <c r="M380" i="1"/>
  <c r="N380" i="1" s="1"/>
  <c r="C381" i="1" s="1"/>
  <c r="P381" i="1"/>
  <c r="I381" i="1"/>
  <c r="J381" i="1" s="1"/>
  <c r="K381" i="1" l="1"/>
  <c r="B381" i="1" s="1"/>
  <c r="O380" i="1"/>
  <c r="D382" i="1"/>
  <c r="E382" i="1" s="1"/>
  <c r="G382" i="1" s="1"/>
  <c r="H383" i="1" s="1"/>
  <c r="L382" i="1"/>
  <c r="A383" i="1"/>
  <c r="P382" i="1"/>
  <c r="M381" i="1"/>
  <c r="N381" i="1" s="1"/>
  <c r="C382" i="1" s="1"/>
  <c r="Q382" i="1"/>
  <c r="I382" i="1"/>
  <c r="J382" i="1" s="1"/>
  <c r="B380" i="1"/>
  <c r="K382" i="1" l="1"/>
  <c r="B382" i="1" s="1"/>
  <c r="M382" i="1"/>
  <c r="N382" i="1" s="1"/>
  <c r="C383" i="1" s="1"/>
  <c r="P383" i="1"/>
  <c r="Q383" i="1"/>
  <c r="O381" i="1"/>
  <c r="I383" i="1"/>
  <c r="J383" i="1" s="1"/>
  <c r="D383" i="1"/>
  <c r="E383" i="1" s="1"/>
  <c r="G383" i="1" s="1"/>
  <c r="H384" i="1" s="1"/>
  <c r="A384" i="1"/>
  <c r="L383" i="1"/>
  <c r="K383" i="1" l="1"/>
  <c r="B383" i="1" s="1"/>
  <c r="Q384" i="1"/>
  <c r="P384" i="1"/>
  <c r="M383" i="1"/>
  <c r="N383" i="1" s="1"/>
  <c r="C384" i="1" s="1"/>
  <c r="I384" i="1"/>
  <c r="J384" i="1" s="1"/>
  <c r="D384" i="1"/>
  <c r="E384" i="1" s="1"/>
  <c r="G384" i="1" s="1"/>
  <c r="H385" i="1" s="1"/>
  <c r="L384" i="1"/>
  <c r="A385" i="1"/>
  <c r="O382" i="1"/>
  <c r="K384" i="1" l="1"/>
  <c r="B384" i="1" s="1"/>
  <c r="L385" i="1"/>
  <c r="A386" i="1"/>
  <c r="D385" i="1"/>
  <c r="E385" i="1" s="1"/>
  <c r="G385" i="1" s="1"/>
  <c r="H386" i="1" s="1"/>
  <c r="P385" i="1"/>
  <c r="Q385" i="1"/>
  <c r="M384" i="1"/>
  <c r="N384" i="1" s="1"/>
  <c r="C385" i="1" s="1"/>
  <c r="I385" i="1"/>
  <c r="J385" i="1" s="1"/>
  <c r="O383" i="1"/>
  <c r="K385" i="1" l="1"/>
  <c r="B385" i="1" s="1"/>
  <c r="M385" i="1"/>
  <c r="N385" i="1" s="1"/>
  <c r="C386" i="1" s="1"/>
  <c r="Q386" i="1"/>
  <c r="P386" i="1"/>
  <c r="I386" i="1"/>
  <c r="J386" i="1" s="1"/>
  <c r="O384" i="1"/>
  <c r="D386" i="1"/>
  <c r="E386" i="1" s="1"/>
  <c r="G386" i="1" s="1"/>
  <c r="H387" i="1" s="1"/>
  <c r="A387" i="1"/>
  <c r="L386" i="1"/>
  <c r="K386" i="1" l="1"/>
  <c r="B386" i="1" s="1"/>
  <c r="O385" i="1"/>
  <c r="M386" i="1"/>
  <c r="N386" i="1" s="1"/>
  <c r="C387" i="1" s="1"/>
  <c r="P387" i="1"/>
  <c r="Q387" i="1"/>
  <c r="I387" i="1"/>
  <c r="J387" i="1" s="1"/>
  <c r="D387" i="1"/>
  <c r="E387" i="1" s="1"/>
  <c r="G387" i="1" s="1"/>
  <c r="H388" i="1" s="1"/>
  <c r="A388" i="1"/>
  <c r="L387" i="1"/>
  <c r="K387" i="1" l="1"/>
  <c r="B387" i="1" s="1"/>
  <c r="O386" i="1"/>
  <c r="Q388" i="1"/>
  <c r="M387" i="1"/>
  <c r="N387" i="1" s="1"/>
  <c r="C388" i="1" s="1"/>
  <c r="P388" i="1"/>
  <c r="I388" i="1"/>
  <c r="J388" i="1" s="1"/>
  <c r="D388" i="1"/>
  <c r="E388" i="1" s="1"/>
  <c r="G388" i="1" s="1"/>
  <c r="H389" i="1" s="1"/>
  <c r="L388" i="1"/>
  <c r="A389" i="1"/>
  <c r="K388" i="1" l="1"/>
  <c r="B388" i="1" s="1"/>
  <c r="P389" i="1"/>
  <c r="Q389" i="1"/>
  <c r="M388" i="1"/>
  <c r="N388" i="1" s="1"/>
  <c r="C389" i="1" s="1"/>
  <c r="I389" i="1"/>
  <c r="J389" i="1" s="1"/>
  <c r="O387" i="1"/>
  <c r="L389" i="1"/>
  <c r="A390" i="1"/>
  <c r="D389" i="1"/>
  <c r="E389" i="1" s="1"/>
  <c r="G389" i="1" s="1"/>
  <c r="H390" i="1" s="1"/>
  <c r="K389" i="1" l="1"/>
  <c r="B389" i="1" s="1"/>
  <c r="M389" i="1"/>
  <c r="N389" i="1" s="1"/>
  <c r="C390" i="1" s="1"/>
  <c r="Q390" i="1"/>
  <c r="P390" i="1"/>
  <c r="I390" i="1"/>
  <c r="J390" i="1" s="1"/>
  <c r="O388" i="1"/>
  <c r="D390" i="1"/>
  <c r="E390" i="1" s="1"/>
  <c r="G390" i="1" s="1"/>
  <c r="H391" i="1" s="1"/>
  <c r="A391" i="1"/>
  <c r="L390" i="1"/>
  <c r="K390" i="1" l="1"/>
  <c r="B390" i="1" s="1"/>
  <c r="M390" i="1"/>
  <c r="N390" i="1" s="1"/>
  <c r="C391" i="1" s="1"/>
  <c r="P391" i="1"/>
  <c r="Q391" i="1"/>
  <c r="I391" i="1"/>
  <c r="J391" i="1" s="1"/>
  <c r="O389" i="1"/>
  <c r="D391" i="1"/>
  <c r="E391" i="1" s="1"/>
  <c r="G391" i="1" s="1"/>
  <c r="H392" i="1" s="1"/>
  <c r="L391" i="1"/>
  <c r="A392" i="1"/>
  <c r="K391" i="1" l="1"/>
  <c r="B391" i="1" s="1"/>
  <c r="D392" i="1"/>
  <c r="E392" i="1" s="1"/>
  <c r="G392" i="1" s="1"/>
  <c r="H393" i="1" s="1"/>
  <c r="L392" i="1"/>
  <c r="A393" i="1"/>
  <c r="O390" i="1"/>
  <c r="Q392" i="1"/>
  <c r="P392" i="1"/>
  <c r="M391" i="1"/>
  <c r="N391" i="1" s="1"/>
  <c r="C392" i="1" s="1"/>
  <c r="I392" i="1"/>
  <c r="J392" i="1" s="1"/>
  <c r="K392" i="1" l="1"/>
  <c r="B392" i="1" s="1"/>
  <c r="L393" i="1"/>
  <c r="A394" i="1"/>
  <c r="D393" i="1"/>
  <c r="E393" i="1" s="1"/>
  <c r="G393" i="1" s="1"/>
  <c r="H394" i="1" s="1"/>
  <c r="P393" i="1"/>
  <c r="Q393" i="1"/>
  <c r="M392" i="1"/>
  <c r="N392" i="1" s="1"/>
  <c r="C393" i="1" s="1"/>
  <c r="I393" i="1"/>
  <c r="J393" i="1" s="1"/>
  <c r="O391" i="1"/>
  <c r="K393" i="1" l="1"/>
  <c r="B393" i="1" s="1"/>
  <c r="D394" i="1"/>
  <c r="E394" i="1" s="1"/>
  <c r="G394" i="1" s="1"/>
  <c r="H395" i="1" s="1"/>
  <c r="A395" i="1"/>
  <c r="L394" i="1"/>
  <c r="O392" i="1"/>
  <c r="P394" i="1"/>
  <c r="M393" i="1"/>
  <c r="N393" i="1" s="1"/>
  <c r="C394" i="1" s="1"/>
  <c r="Q394" i="1"/>
  <c r="I394" i="1"/>
  <c r="J394" i="1" s="1"/>
  <c r="K394" i="1" l="1"/>
  <c r="B394" i="1" s="1"/>
  <c r="M394" i="1"/>
  <c r="N394" i="1" s="1"/>
  <c r="C395" i="1" s="1"/>
  <c r="P395" i="1"/>
  <c r="Q395" i="1"/>
  <c r="I395" i="1"/>
  <c r="J395" i="1" s="1"/>
  <c r="A396" i="1"/>
  <c r="D395" i="1"/>
  <c r="E395" i="1" s="1"/>
  <c r="G395" i="1" s="1"/>
  <c r="H396" i="1" s="1"/>
  <c r="L395" i="1"/>
  <c r="O393" i="1"/>
  <c r="K395" i="1" l="1"/>
  <c r="B395" i="1" s="1"/>
  <c r="M395" i="1"/>
  <c r="N395" i="1" s="1"/>
  <c r="C396" i="1" s="1"/>
  <c r="Q396" i="1"/>
  <c r="P396" i="1"/>
  <c r="I396" i="1"/>
  <c r="J396" i="1" s="1"/>
  <c r="O394" i="1"/>
  <c r="A397" i="1"/>
  <c r="D396" i="1"/>
  <c r="E396" i="1" s="1"/>
  <c r="G396" i="1" s="1"/>
  <c r="H397" i="1" s="1"/>
  <c r="L396" i="1"/>
  <c r="K396" i="1" l="1"/>
  <c r="B396" i="1" s="1"/>
  <c r="D397" i="1"/>
  <c r="E397" i="1" s="1"/>
  <c r="G397" i="1" s="1"/>
  <c r="H398" i="1" s="1"/>
  <c r="L397" i="1"/>
  <c r="A398" i="1"/>
  <c r="M396" i="1"/>
  <c r="N396" i="1" s="1"/>
  <c r="C397" i="1" s="1"/>
  <c r="P397" i="1"/>
  <c r="Q397" i="1"/>
  <c r="I397" i="1"/>
  <c r="J397" i="1" s="1"/>
  <c r="O395" i="1"/>
  <c r="K397" i="1" l="1"/>
  <c r="B397" i="1" s="1"/>
  <c r="D398" i="1"/>
  <c r="E398" i="1" s="1"/>
  <c r="G398" i="1" s="1"/>
  <c r="H399" i="1" s="1"/>
  <c r="L398" i="1"/>
  <c r="A399" i="1"/>
  <c r="O396" i="1"/>
  <c r="Q398" i="1"/>
  <c r="P398" i="1"/>
  <c r="M397" i="1"/>
  <c r="N397" i="1" s="1"/>
  <c r="C398" i="1" s="1"/>
  <c r="I398" i="1"/>
  <c r="J398" i="1" s="1"/>
  <c r="K398" i="1" l="1"/>
  <c r="B398" i="1" s="1"/>
  <c r="Q399" i="1"/>
  <c r="M398" i="1"/>
  <c r="N398" i="1" s="1"/>
  <c r="C399" i="1" s="1"/>
  <c r="P399" i="1"/>
  <c r="I399" i="1"/>
  <c r="J399" i="1" s="1"/>
  <c r="O397" i="1"/>
  <c r="L399" i="1"/>
  <c r="A400" i="1"/>
  <c r="D399" i="1"/>
  <c r="E399" i="1" s="1"/>
  <c r="G399" i="1" s="1"/>
  <c r="H400" i="1" s="1"/>
  <c r="O398" i="1" l="1"/>
  <c r="K399" i="1"/>
  <c r="P400" i="1"/>
  <c r="M399" i="1"/>
  <c r="N399" i="1" s="1"/>
  <c r="C400" i="1" s="1"/>
  <c r="Q400" i="1"/>
  <c r="I400" i="1"/>
  <c r="J400" i="1" s="1"/>
  <c r="A401" i="1"/>
  <c r="D400" i="1"/>
  <c r="E400" i="1" s="1"/>
  <c r="G400" i="1" s="1"/>
  <c r="H401" i="1" s="1"/>
  <c r="L400" i="1"/>
  <c r="O399" i="1" l="1"/>
  <c r="B399" i="1"/>
  <c r="K400" i="1"/>
  <c r="B400" i="1" s="1"/>
  <c r="D401" i="1"/>
  <c r="E401" i="1" s="1"/>
  <c r="G401" i="1" s="1"/>
  <c r="H402" i="1" s="1"/>
  <c r="L401" i="1"/>
  <c r="A402" i="1"/>
  <c r="M400" i="1"/>
  <c r="N400" i="1" s="1"/>
  <c r="C401" i="1" s="1"/>
  <c r="Q401" i="1"/>
  <c r="P401" i="1"/>
  <c r="I401" i="1"/>
  <c r="J401" i="1" s="1"/>
  <c r="K401" i="1" l="1"/>
  <c r="B401" i="1" s="1"/>
  <c r="D402" i="1"/>
  <c r="E402" i="1" s="1"/>
  <c r="G402" i="1" s="1"/>
  <c r="H403" i="1" s="1"/>
  <c r="L402" i="1"/>
  <c r="A403" i="1"/>
  <c r="Q402" i="1"/>
  <c r="P402" i="1"/>
  <c r="M401" i="1"/>
  <c r="N401" i="1" s="1"/>
  <c r="C402" i="1" s="1"/>
  <c r="I402" i="1"/>
  <c r="J402" i="1" s="1"/>
  <c r="O400" i="1"/>
  <c r="K402" i="1" l="1"/>
  <c r="B402" i="1" s="1"/>
  <c r="L403" i="1"/>
  <c r="D403" i="1"/>
  <c r="E403" i="1" s="1"/>
  <c r="G403" i="1" s="1"/>
  <c r="H404" i="1" s="1"/>
  <c r="A404" i="1"/>
  <c r="P403" i="1"/>
  <c r="M402" i="1"/>
  <c r="N402" i="1" s="1"/>
  <c r="C403" i="1" s="1"/>
  <c r="Q403" i="1"/>
  <c r="I403" i="1"/>
  <c r="J403" i="1" s="1"/>
  <c r="O401" i="1"/>
  <c r="K403" i="1" l="1"/>
  <c r="B403" i="1" s="1"/>
  <c r="P404" i="1"/>
  <c r="M403" i="1"/>
  <c r="N403" i="1" s="1"/>
  <c r="C404" i="1" s="1"/>
  <c r="Q404" i="1"/>
  <c r="I404" i="1"/>
  <c r="J404" i="1" s="1"/>
  <c r="L404" i="1"/>
  <c r="A405" i="1"/>
  <c r="D404" i="1"/>
  <c r="E404" i="1" s="1"/>
  <c r="G404" i="1" s="1"/>
  <c r="H405" i="1" s="1"/>
  <c r="O402" i="1"/>
  <c r="O403" i="1" l="1"/>
  <c r="K404" i="1"/>
  <c r="B404" i="1" s="1"/>
  <c r="D405" i="1"/>
  <c r="E405" i="1" s="1"/>
  <c r="G405" i="1" s="1"/>
  <c r="H406" i="1" s="1"/>
  <c r="A406" i="1"/>
  <c r="L405" i="1"/>
  <c r="M404" i="1"/>
  <c r="N404" i="1" s="1"/>
  <c r="C405" i="1" s="1"/>
  <c r="P405" i="1"/>
  <c r="Q405" i="1"/>
  <c r="I405" i="1"/>
  <c r="J405" i="1" s="1"/>
  <c r="K405" i="1" l="1"/>
  <c r="B405" i="1" s="1"/>
  <c r="M405" i="1"/>
  <c r="N405" i="1" s="1"/>
  <c r="C406" i="1" s="1"/>
  <c r="Q406" i="1"/>
  <c r="P406" i="1"/>
  <c r="I406" i="1"/>
  <c r="J406" i="1" s="1"/>
  <c r="D406" i="1"/>
  <c r="E406" i="1" s="1"/>
  <c r="G406" i="1" s="1"/>
  <c r="H407" i="1" s="1"/>
  <c r="L406" i="1"/>
  <c r="A407" i="1"/>
  <c r="O404" i="1"/>
  <c r="K406" i="1" l="1"/>
  <c r="B406" i="1" s="1"/>
  <c r="D407" i="1"/>
  <c r="E407" i="1" s="1"/>
  <c r="G407" i="1" s="1"/>
  <c r="H408" i="1" s="1"/>
  <c r="L407" i="1"/>
  <c r="A408" i="1"/>
  <c r="O405" i="1"/>
  <c r="P407" i="1"/>
  <c r="M406" i="1"/>
  <c r="N406" i="1" s="1"/>
  <c r="C407" i="1" s="1"/>
  <c r="Q407" i="1"/>
  <c r="I407" i="1"/>
  <c r="J407" i="1" s="1"/>
  <c r="K407" i="1" l="1"/>
  <c r="B407" i="1" s="1"/>
  <c r="Q408" i="1"/>
  <c r="P408" i="1"/>
  <c r="M407" i="1"/>
  <c r="N407" i="1" s="1"/>
  <c r="C408" i="1" s="1"/>
  <c r="I408" i="1"/>
  <c r="J408" i="1" s="1"/>
  <c r="O406" i="1"/>
  <c r="L408" i="1"/>
  <c r="A409" i="1"/>
  <c r="D408" i="1"/>
  <c r="E408" i="1" s="1"/>
  <c r="G408" i="1" s="1"/>
  <c r="H409" i="1" s="1"/>
  <c r="K408" i="1" l="1"/>
  <c r="B408" i="1" s="1"/>
  <c r="M408" i="1"/>
  <c r="N408" i="1" s="1"/>
  <c r="C409" i="1" s="1"/>
  <c r="P409" i="1"/>
  <c r="Q409" i="1"/>
  <c r="I409" i="1"/>
  <c r="J409" i="1" s="1"/>
  <c r="O407" i="1"/>
  <c r="A410" i="1"/>
  <c r="D409" i="1"/>
  <c r="E409" i="1" s="1"/>
  <c r="G409" i="1" s="1"/>
  <c r="H410" i="1" s="1"/>
  <c r="L409" i="1"/>
  <c r="K409" i="1" l="1"/>
  <c r="B409" i="1" s="1"/>
  <c r="D410" i="1"/>
  <c r="E410" i="1" s="1"/>
  <c r="G410" i="1" s="1"/>
  <c r="H411" i="1" s="1"/>
  <c r="L410" i="1"/>
  <c r="A411" i="1"/>
  <c r="M409" i="1"/>
  <c r="N409" i="1" s="1"/>
  <c r="C410" i="1" s="1"/>
  <c r="Q410" i="1"/>
  <c r="P410" i="1"/>
  <c r="I410" i="1"/>
  <c r="J410" i="1" s="1"/>
  <c r="O408" i="1"/>
  <c r="K410" i="1" l="1"/>
  <c r="B410" i="1" s="1"/>
  <c r="D411" i="1"/>
  <c r="E411" i="1" s="1"/>
  <c r="G411" i="1" s="1"/>
  <c r="H412" i="1" s="1"/>
  <c r="A412" i="1"/>
  <c r="L411" i="1"/>
  <c r="O409" i="1"/>
  <c r="Q411" i="1"/>
  <c r="P411" i="1"/>
  <c r="M410" i="1"/>
  <c r="N410" i="1" s="1"/>
  <c r="C411" i="1" s="1"/>
  <c r="I411" i="1"/>
  <c r="J411" i="1" s="1"/>
  <c r="K411" i="1" l="1"/>
  <c r="B411" i="1" s="1"/>
  <c r="L412" i="1"/>
  <c r="A413" i="1"/>
  <c r="D412" i="1"/>
  <c r="E412" i="1" s="1"/>
  <c r="G412" i="1" s="1"/>
  <c r="H413" i="1" s="1"/>
  <c r="O410" i="1"/>
  <c r="Q412" i="1"/>
  <c r="M411" i="1"/>
  <c r="N411" i="1" s="1"/>
  <c r="C412" i="1" s="1"/>
  <c r="P412" i="1"/>
  <c r="I412" i="1"/>
  <c r="J412" i="1" s="1"/>
  <c r="K412" i="1" l="1"/>
  <c r="B412" i="1" s="1"/>
  <c r="Q413" i="1"/>
  <c r="M412" i="1"/>
  <c r="N412" i="1" s="1"/>
  <c r="C413" i="1" s="1"/>
  <c r="P413" i="1"/>
  <c r="I413" i="1"/>
  <c r="J413" i="1" s="1"/>
  <c r="O411" i="1"/>
  <c r="L413" i="1"/>
  <c r="A414" i="1"/>
  <c r="D413" i="1"/>
  <c r="E413" i="1" s="1"/>
  <c r="G413" i="1" s="1"/>
  <c r="H414" i="1" s="1"/>
  <c r="O412" i="1" l="1"/>
  <c r="K413" i="1"/>
  <c r="P414" i="1"/>
  <c r="M413" i="1"/>
  <c r="N413" i="1" s="1"/>
  <c r="C414" i="1" s="1"/>
  <c r="Q414" i="1"/>
  <c r="I414" i="1"/>
  <c r="J414" i="1" s="1"/>
  <c r="L414" i="1"/>
  <c r="A415" i="1"/>
  <c r="D414" i="1"/>
  <c r="E414" i="1" s="1"/>
  <c r="G414" i="1" s="1"/>
  <c r="H415" i="1" s="1"/>
  <c r="O413" i="1" l="1"/>
  <c r="B413" i="1"/>
  <c r="K414" i="1"/>
  <c r="B414" i="1" s="1"/>
  <c r="A416" i="1"/>
  <c r="D415" i="1"/>
  <c r="E415" i="1" s="1"/>
  <c r="G415" i="1" s="1"/>
  <c r="H416" i="1" s="1"/>
  <c r="L415" i="1"/>
  <c r="M414" i="1"/>
  <c r="N414" i="1" s="1"/>
  <c r="C415" i="1" s="1"/>
  <c r="Q415" i="1"/>
  <c r="P415" i="1"/>
  <c r="I415" i="1"/>
  <c r="J415" i="1" s="1"/>
  <c r="K415" i="1" l="1"/>
  <c r="B415" i="1" s="1"/>
  <c r="D416" i="1"/>
  <c r="E416" i="1" s="1"/>
  <c r="G416" i="1" s="1"/>
  <c r="H417" i="1" s="1"/>
  <c r="L416" i="1"/>
  <c r="A417" i="1"/>
  <c r="M415" i="1"/>
  <c r="N415" i="1" s="1"/>
  <c r="C416" i="1" s="1"/>
  <c r="Q416" i="1"/>
  <c r="P416" i="1"/>
  <c r="I416" i="1"/>
  <c r="J416" i="1" s="1"/>
  <c r="O414" i="1"/>
  <c r="K416" i="1" l="1"/>
  <c r="B416" i="1" s="1"/>
  <c r="D417" i="1"/>
  <c r="E417" i="1" s="1"/>
  <c r="G417" i="1" s="1"/>
  <c r="H418" i="1" s="1"/>
  <c r="L417" i="1"/>
  <c r="A418" i="1"/>
  <c r="Q417" i="1"/>
  <c r="P417" i="1"/>
  <c r="M416" i="1"/>
  <c r="N416" i="1" s="1"/>
  <c r="C417" i="1" s="1"/>
  <c r="I417" i="1"/>
  <c r="J417" i="1" s="1"/>
  <c r="O415" i="1"/>
  <c r="K417" i="1" l="1"/>
  <c r="B417" i="1" s="1"/>
  <c r="L418" i="1"/>
  <c r="A419" i="1"/>
  <c r="D418" i="1"/>
  <c r="E418" i="1" s="1"/>
  <c r="G418" i="1" s="1"/>
  <c r="H419" i="1" s="1"/>
  <c r="O416" i="1"/>
  <c r="Q418" i="1"/>
  <c r="P418" i="1"/>
  <c r="M417" i="1"/>
  <c r="N417" i="1" s="1"/>
  <c r="C418" i="1" s="1"/>
  <c r="I418" i="1"/>
  <c r="J418" i="1" s="1"/>
  <c r="K418" i="1" l="1"/>
  <c r="B418" i="1" s="1"/>
  <c r="D419" i="1"/>
  <c r="E419" i="1" s="1"/>
  <c r="G419" i="1" s="1"/>
  <c r="H420" i="1" s="1"/>
  <c r="A420" i="1"/>
  <c r="L419" i="1"/>
  <c r="M418" i="1"/>
  <c r="N418" i="1" s="1"/>
  <c r="C419" i="1" s="1"/>
  <c r="Q419" i="1"/>
  <c r="P419" i="1"/>
  <c r="I419" i="1"/>
  <c r="J419" i="1" s="1"/>
  <c r="O417" i="1"/>
  <c r="K419" i="1" l="1"/>
  <c r="B419" i="1" s="1"/>
  <c r="M419" i="1"/>
  <c r="N419" i="1" s="1"/>
  <c r="C420" i="1" s="1"/>
  <c r="Q420" i="1"/>
  <c r="P420" i="1"/>
  <c r="I420" i="1"/>
  <c r="J420" i="1" s="1"/>
  <c r="O418" i="1"/>
  <c r="D420" i="1"/>
  <c r="E420" i="1" s="1"/>
  <c r="G420" i="1" s="1"/>
  <c r="H421" i="1" s="1"/>
  <c r="L420" i="1"/>
  <c r="A421" i="1"/>
  <c r="K420" i="1" l="1"/>
  <c r="B420" i="1" s="1"/>
  <c r="D421" i="1"/>
  <c r="E421" i="1" s="1"/>
  <c r="G421" i="1" s="1"/>
  <c r="H422" i="1" s="1"/>
  <c r="A422" i="1"/>
  <c r="L421" i="1"/>
  <c r="O419" i="1"/>
  <c r="Q421" i="1"/>
  <c r="M420" i="1"/>
  <c r="N420" i="1" s="1"/>
  <c r="C421" i="1" s="1"/>
  <c r="P421" i="1"/>
  <c r="I421" i="1"/>
  <c r="J421" i="1" s="1"/>
  <c r="K421" i="1" l="1"/>
  <c r="P422" i="1"/>
  <c r="M421" i="1"/>
  <c r="N421" i="1" s="1"/>
  <c r="C422" i="1" s="1"/>
  <c r="Q422" i="1"/>
  <c r="I422" i="1"/>
  <c r="J422" i="1" s="1"/>
  <c r="L422" i="1"/>
  <c r="A423" i="1"/>
  <c r="D422" i="1"/>
  <c r="E422" i="1" s="1"/>
  <c r="G422" i="1" s="1"/>
  <c r="H423" i="1" s="1"/>
  <c r="O420" i="1"/>
  <c r="O421" i="1" l="1"/>
  <c r="B421" i="1"/>
  <c r="K422" i="1"/>
  <c r="Q423" i="1"/>
  <c r="M422" i="1"/>
  <c r="N422" i="1" s="1"/>
  <c r="C423" i="1" s="1"/>
  <c r="P423" i="1"/>
  <c r="I423" i="1"/>
  <c r="J423" i="1" s="1"/>
  <c r="D423" i="1"/>
  <c r="E423" i="1" s="1"/>
  <c r="G423" i="1" s="1"/>
  <c r="H424" i="1" s="1"/>
  <c r="L423" i="1"/>
  <c r="A424" i="1"/>
  <c r="O422" i="1" l="1"/>
  <c r="B422" i="1"/>
  <c r="K423" i="1"/>
  <c r="B423" i="1" s="1"/>
  <c r="M423" i="1"/>
  <c r="N423" i="1" s="1"/>
  <c r="C424" i="1" s="1"/>
  <c r="Q424" i="1"/>
  <c r="P424" i="1"/>
  <c r="I424" i="1"/>
  <c r="J424" i="1" s="1"/>
  <c r="D424" i="1"/>
  <c r="E424" i="1" s="1"/>
  <c r="G424" i="1" s="1"/>
  <c r="H425" i="1" s="1"/>
  <c r="L424" i="1"/>
  <c r="A425" i="1"/>
  <c r="K424" i="1" l="1"/>
  <c r="B424" i="1" s="1"/>
  <c r="Q425" i="1"/>
  <c r="P425" i="1"/>
  <c r="M424" i="1"/>
  <c r="N424" i="1" s="1"/>
  <c r="C425" i="1" s="1"/>
  <c r="I425" i="1"/>
  <c r="J425" i="1" s="1"/>
  <c r="O423" i="1"/>
  <c r="D425" i="1"/>
  <c r="E425" i="1" s="1"/>
  <c r="G425" i="1" s="1"/>
  <c r="H426" i="1" s="1"/>
  <c r="L425" i="1"/>
  <c r="A426" i="1"/>
  <c r="K425" i="1" l="1"/>
  <c r="B425" i="1" s="1"/>
  <c r="Q426" i="1"/>
  <c r="P426" i="1"/>
  <c r="M425" i="1"/>
  <c r="N425" i="1" s="1"/>
  <c r="C426" i="1" s="1"/>
  <c r="I426" i="1"/>
  <c r="J426" i="1" s="1"/>
  <c r="O424" i="1"/>
  <c r="D426" i="1"/>
  <c r="E426" i="1" s="1"/>
  <c r="G426" i="1" s="1"/>
  <c r="H427" i="1" s="1"/>
  <c r="L426" i="1"/>
  <c r="A427" i="1"/>
  <c r="K426" i="1" l="1"/>
  <c r="B426" i="1" s="1"/>
  <c r="L427" i="1"/>
  <c r="A428" i="1"/>
  <c r="D427" i="1"/>
  <c r="E427" i="1" s="1"/>
  <c r="G427" i="1" s="1"/>
  <c r="H428" i="1" s="1"/>
  <c r="O425" i="1"/>
  <c r="Q427" i="1"/>
  <c r="P427" i="1"/>
  <c r="M426" i="1"/>
  <c r="N426" i="1" s="1"/>
  <c r="C427" i="1" s="1"/>
  <c r="I427" i="1"/>
  <c r="J427" i="1" s="1"/>
  <c r="K427" i="1" l="1"/>
  <c r="B427" i="1" s="1"/>
  <c r="A429" i="1"/>
  <c r="D428" i="1"/>
  <c r="E428" i="1" s="1"/>
  <c r="G428" i="1" s="1"/>
  <c r="H429" i="1" s="1"/>
  <c r="L428" i="1"/>
  <c r="M427" i="1"/>
  <c r="N427" i="1" s="1"/>
  <c r="C428" i="1" s="1"/>
  <c r="Q428" i="1"/>
  <c r="P428" i="1"/>
  <c r="I428" i="1"/>
  <c r="J428" i="1" s="1"/>
  <c r="O426" i="1"/>
  <c r="K428" i="1" l="1"/>
  <c r="B428" i="1" s="1"/>
  <c r="D429" i="1"/>
  <c r="E429" i="1" s="1"/>
  <c r="G429" i="1" s="1"/>
  <c r="H430" i="1" s="1"/>
  <c r="A430" i="1"/>
  <c r="L429" i="1"/>
  <c r="M428" i="1"/>
  <c r="N428" i="1" s="1"/>
  <c r="C429" i="1" s="1"/>
  <c r="Q429" i="1"/>
  <c r="P429" i="1"/>
  <c r="I429" i="1"/>
  <c r="J429" i="1" s="1"/>
  <c r="O427" i="1"/>
  <c r="K429" i="1" l="1"/>
  <c r="B429" i="1" s="1"/>
  <c r="M429" i="1"/>
  <c r="N429" i="1" s="1"/>
  <c r="C430" i="1" s="1"/>
  <c r="Q430" i="1"/>
  <c r="P430" i="1"/>
  <c r="I430" i="1"/>
  <c r="J430" i="1" s="1"/>
  <c r="O428" i="1"/>
  <c r="D430" i="1"/>
  <c r="E430" i="1" s="1"/>
  <c r="G430" i="1" s="1"/>
  <c r="H431" i="1" s="1"/>
  <c r="A431" i="1"/>
  <c r="L430" i="1"/>
  <c r="K430" i="1" l="1"/>
  <c r="B430" i="1" s="1"/>
  <c r="P431" i="1"/>
  <c r="M430" i="1"/>
  <c r="N430" i="1" s="1"/>
  <c r="C431" i="1" s="1"/>
  <c r="Q431" i="1"/>
  <c r="I431" i="1"/>
  <c r="J431" i="1" s="1"/>
  <c r="O429" i="1"/>
  <c r="D431" i="1"/>
  <c r="E431" i="1" s="1"/>
  <c r="G431" i="1" s="1"/>
  <c r="H432" i="1" s="1"/>
  <c r="A432" i="1"/>
  <c r="L431" i="1"/>
  <c r="K431" i="1" l="1"/>
  <c r="B431" i="1" s="1"/>
  <c r="O430" i="1"/>
  <c r="Q432" i="1"/>
  <c r="P432" i="1"/>
  <c r="M431" i="1"/>
  <c r="N431" i="1" s="1"/>
  <c r="C432" i="1" s="1"/>
  <c r="I432" i="1"/>
  <c r="J432" i="1" s="1"/>
  <c r="L432" i="1"/>
  <c r="D432" i="1"/>
  <c r="E432" i="1" s="1"/>
  <c r="G432" i="1" s="1"/>
  <c r="H433" i="1" s="1"/>
  <c r="A433" i="1"/>
  <c r="K432" i="1" l="1"/>
  <c r="M432" i="1"/>
  <c r="N432" i="1" s="1"/>
  <c r="C433" i="1" s="1"/>
  <c r="Q433" i="1"/>
  <c r="P433" i="1"/>
  <c r="I433" i="1"/>
  <c r="J433" i="1" s="1"/>
  <c r="O431" i="1"/>
  <c r="A434" i="1"/>
  <c r="D433" i="1"/>
  <c r="E433" i="1" s="1"/>
  <c r="G433" i="1" s="1"/>
  <c r="H434" i="1" s="1"/>
  <c r="L433" i="1"/>
  <c r="O432" i="1" l="1"/>
  <c r="B432" i="1"/>
  <c r="K433" i="1"/>
  <c r="B433" i="1" s="1"/>
  <c r="D434" i="1"/>
  <c r="E434" i="1" s="1"/>
  <c r="G434" i="1" s="1"/>
  <c r="H435" i="1" s="1"/>
  <c r="L434" i="1"/>
  <c r="A435" i="1"/>
  <c r="M433" i="1"/>
  <c r="N433" i="1" s="1"/>
  <c r="C434" i="1" s="1"/>
  <c r="Q434" i="1"/>
  <c r="P434" i="1"/>
  <c r="I434" i="1"/>
  <c r="J434" i="1" s="1"/>
  <c r="K434" i="1" l="1"/>
  <c r="B434" i="1" s="1"/>
  <c r="D435" i="1"/>
  <c r="E435" i="1" s="1"/>
  <c r="G435" i="1" s="1"/>
  <c r="H436" i="1" s="1"/>
  <c r="A436" i="1"/>
  <c r="L435" i="1"/>
  <c r="O433" i="1"/>
  <c r="Q435" i="1"/>
  <c r="P435" i="1"/>
  <c r="M434" i="1"/>
  <c r="N434" i="1" s="1"/>
  <c r="C435" i="1" s="1"/>
  <c r="I435" i="1"/>
  <c r="J435" i="1" s="1"/>
  <c r="K435" i="1" l="1"/>
  <c r="B435" i="1" s="1"/>
  <c r="L436" i="1"/>
  <c r="A437" i="1"/>
  <c r="D436" i="1"/>
  <c r="E436" i="1" s="1"/>
  <c r="G436" i="1" s="1"/>
  <c r="H437" i="1" s="1"/>
  <c r="O434" i="1"/>
  <c r="Q436" i="1"/>
  <c r="P436" i="1"/>
  <c r="M435" i="1"/>
  <c r="N435" i="1" s="1"/>
  <c r="C436" i="1" s="1"/>
  <c r="I436" i="1"/>
  <c r="J436" i="1" s="1"/>
  <c r="K436" i="1" l="1"/>
  <c r="B436" i="1" s="1"/>
  <c r="M436" i="1"/>
  <c r="N436" i="1" s="1"/>
  <c r="C437" i="1" s="1"/>
  <c r="Q437" i="1"/>
  <c r="P437" i="1"/>
  <c r="I437" i="1"/>
  <c r="J437" i="1" s="1"/>
  <c r="O435" i="1"/>
  <c r="D437" i="1"/>
  <c r="E437" i="1" s="1"/>
  <c r="G437" i="1" s="1"/>
  <c r="H438" i="1" s="1"/>
  <c r="A438" i="1"/>
  <c r="L437" i="1"/>
  <c r="K437" i="1" l="1"/>
  <c r="B437" i="1" s="1"/>
  <c r="O436" i="1"/>
  <c r="M437" i="1"/>
  <c r="N437" i="1" s="1"/>
  <c r="C438" i="1" s="1"/>
  <c r="Q438" i="1"/>
  <c r="P438" i="1"/>
  <c r="I438" i="1"/>
  <c r="J438" i="1" s="1"/>
  <c r="A439" i="1"/>
  <c r="D438" i="1"/>
  <c r="E438" i="1" s="1"/>
  <c r="G438" i="1" s="1"/>
  <c r="H439" i="1" s="1"/>
  <c r="L438" i="1"/>
  <c r="K438" i="1" l="1"/>
  <c r="B438" i="1" s="1"/>
  <c r="D439" i="1"/>
  <c r="E439" i="1" s="1"/>
  <c r="G439" i="1" s="1"/>
  <c r="H440" i="1" s="1"/>
  <c r="L439" i="1"/>
  <c r="A440" i="1"/>
  <c r="Q439" i="1"/>
  <c r="P439" i="1"/>
  <c r="M438" i="1"/>
  <c r="N438" i="1" s="1"/>
  <c r="C439" i="1" s="1"/>
  <c r="I439" i="1"/>
  <c r="J439" i="1" s="1"/>
  <c r="O437" i="1"/>
  <c r="K439" i="1" l="1"/>
  <c r="B439" i="1" s="1"/>
  <c r="L440" i="1"/>
  <c r="A441" i="1"/>
  <c r="D440" i="1"/>
  <c r="E440" i="1" s="1"/>
  <c r="G440" i="1" s="1"/>
  <c r="H441" i="1" s="1"/>
  <c r="O438" i="1"/>
  <c r="Q440" i="1"/>
  <c r="P440" i="1"/>
  <c r="M439" i="1"/>
  <c r="N439" i="1" s="1"/>
  <c r="C440" i="1" s="1"/>
  <c r="I440" i="1"/>
  <c r="J440" i="1" s="1"/>
  <c r="K440" i="1" l="1"/>
  <c r="B440" i="1" s="1"/>
  <c r="D441" i="1"/>
  <c r="E441" i="1" s="1"/>
  <c r="G441" i="1" s="1"/>
  <c r="H442" i="1" s="1"/>
  <c r="L441" i="1"/>
  <c r="A442" i="1"/>
  <c r="M440" i="1"/>
  <c r="N440" i="1" s="1"/>
  <c r="C441" i="1" s="1"/>
  <c r="Q441" i="1"/>
  <c r="P441" i="1"/>
  <c r="I441" i="1"/>
  <c r="J441" i="1" s="1"/>
  <c r="O439" i="1"/>
  <c r="K441" i="1" l="1"/>
  <c r="B441" i="1" s="1"/>
  <c r="A443" i="1"/>
  <c r="D442" i="1"/>
  <c r="E442" i="1" s="1"/>
  <c r="G442" i="1" s="1"/>
  <c r="H443" i="1" s="1"/>
  <c r="L442" i="1"/>
  <c r="O440" i="1"/>
  <c r="M441" i="1"/>
  <c r="N441" i="1" s="1"/>
  <c r="C442" i="1" s="1"/>
  <c r="Q442" i="1"/>
  <c r="P442" i="1"/>
  <c r="I442" i="1"/>
  <c r="J442" i="1" s="1"/>
  <c r="K442" i="1" l="1"/>
  <c r="B442" i="1" s="1"/>
  <c r="D443" i="1"/>
  <c r="E443" i="1" s="1"/>
  <c r="G443" i="1" s="1"/>
  <c r="H444" i="1" s="1"/>
  <c r="A444" i="1"/>
  <c r="L443" i="1"/>
  <c r="O441" i="1"/>
  <c r="Q443" i="1"/>
  <c r="P443" i="1"/>
  <c r="M442" i="1"/>
  <c r="N442" i="1" s="1"/>
  <c r="C443" i="1" s="1"/>
  <c r="I443" i="1"/>
  <c r="J443" i="1" s="1"/>
  <c r="K443" i="1" l="1"/>
  <c r="B443" i="1" s="1"/>
  <c r="M443" i="1"/>
  <c r="N443" i="1" s="1"/>
  <c r="C444" i="1" s="1"/>
  <c r="Q444" i="1"/>
  <c r="P444" i="1"/>
  <c r="I444" i="1"/>
  <c r="J444" i="1" s="1"/>
  <c r="L444" i="1"/>
  <c r="D444" i="1"/>
  <c r="E444" i="1" s="1"/>
  <c r="G444" i="1" s="1"/>
  <c r="H445" i="1" s="1"/>
  <c r="A445" i="1"/>
  <c r="O442" i="1"/>
  <c r="K444" i="1" l="1"/>
  <c r="B444" i="1" s="1"/>
  <c r="A446" i="1"/>
  <c r="D445" i="1"/>
  <c r="E445" i="1" s="1"/>
  <c r="G445" i="1" s="1"/>
  <c r="H446" i="1" s="1"/>
  <c r="L445" i="1"/>
  <c r="M444" i="1"/>
  <c r="N444" i="1" s="1"/>
  <c r="C445" i="1" s="1"/>
  <c r="Q445" i="1"/>
  <c r="P445" i="1"/>
  <c r="I445" i="1"/>
  <c r="J445" i="1" s="1"/>
  <c r="O443" i="1"/>
  <c r="K445" i="1" l="1"/>
  <c r="B445" i="1" s="1"/>
  <c r="D446" i="1"/>
  <c r="E446" i="1" s="1"/>
  <c r="G446" i="1" s="1"/>
  <c r="H447" i="1" s="1"/>
  <c r="A447" i="1"/>
  <c r="L446" i="1"/>
  <c r="M445" i="1"/>
  <c r="N445" i="1" s="1"/>
  <c r="C446" i="1" s="1"/>
  <c r="Q446" i="1"/>
  <c r="P446" i="1"/>
  <c r="I446" i="1"/>
  <c r="J446" i="1" s="1"/>
  <c r="O444" i="1"/>
  <c r="K446" i="1" l="1"/>
  <c r="B446" i="1" s="1"/>
  <c r="Q447" i="1"/>
  <c r="P447" i="1"/>
  <c r="M446" i="1"/>
  <c r="N446" i="1" s="1"/>
  <c r="C447" i="1" s="1"/>
  <c r="I447" i="1"/>
  <c r="J447" i="1" s="1"/>
  <c r="O445" i="1"/>
  <c r="D447" i="1"/>
  <c r="E447" i="1" s="1"/>
  <c r="G447" i="1" s="1"/>
  <c r="H448" i="1" s="1"/>
  <c r="L447" i="1"/>
  <c r="A448" i="1"/>
  <c r="K447" i="1" l="1"/>
  <c r="B447" i="1" s="1"/>
  <c r="L448" i="1"/>
  <c r="D448" i="1"/>
  <c r="E448" i="1" s="1"/>
  <c r="G448" i="1" s="1"/>
  <c r="H449" i="1" s="1"/>
  <c r="A449" i="1"/>
  <c r="O446" i="1"/>
  <c r="Q448" i="1"/>
  <c r="P448" i="1"/>
  <c r="M447" i="1"/>
  <c r="N447" i="1" s="1"/>
  <c r="C448" i="1" s="1"/>
  <c r="I448" i="1"/>
  <c r="J448" i="1" s="1"/>
  <c r="K448" i="1" l="1"/>
  <c r="B448" i="1" s="1"/>
  <c r="A450" i="1"/>
  <c r="D449" i="1"/>
  <c r="E449" i="1" s="1"/>
  <c r="G449" i="1" s="1"/>
  <c r="H450" i="1" s="1"/>
  <c r="L449" i="1"/>
  <c r="M448" i="1"/>
  <c r="N448" i="1" s="1"/>
  <c r="C449" i="1" s="1"/>
  <c r="Q449" i="1"/>
  <c r="P449" i="1"/>
  <c r="I449" i="1"/>
  <c r="J449" i="1" s="1"/>
  <c r="O447" i="1"/>
  <c r="K449" i="1" l="1"/>
  <c r="B449" i="1" s="1"/>
  <c r="D450" i="1"/>
  <c r="E450" i="1" s="1"/>
  <c r="G450" i="1" s="1"/>
  <c r="H451" i="1" s="1"/>
  <c r="A451" i="1"/>
  <c r="L450" i="1"/>
  <c r="M449" i="1"/>
  <c r="N449" i="1" s="1"/>
  <c r="C450" i="1" s="1"/>
  <c r="Q450" i="1"/>
  <c r="P450" i="1"/>
  <c r="I450" i="1"/>
  <c r="J450" i="1" s="1"/>
  <c r="O448" i="1"/>
  <c r="K450" i="1" l="1"/>
  <c r="B450" i="1" s="1"/>
  <c r="P451" i="1"/>
  <c r="Q451" i="1"/>
  <c r="M450" i="1"/>
  <c r="N450" i="1" s="1"/>
  <c r="C451" i="1" s="1"/>
  <c r="I451" i="1"/>
  <c r="J451" i="1" s="1"/>
  <c r="O449" i="1"/>
  <c r="D451" i="1"/>
  <c r="E451" i="1" s="1"/>
  <c r="G451" i="1" s="1"/>
  <c r="H452" i="1" s="1"/>
  <c r="L451" i="1"/>
  <c r="A452" i="1"/>
  <c r="K451" i="1" l="1"/>
  <c r="B451" i="1" s="1"/>
  <c r="D452" i="1"/>
  <c r="E452" i="1" s="1"/>
  <c r="G452" i="1" s="1"/>
  <c r="H453" i="1" s="1"/>
  <c r="A453" i="1"/>
  <c r="L452" i="1"/>
  <c r="O450" i="1"/>
  <c r="M451" i="1"/>
  <c r="N451" i="1" s="1"/>
  <c r="C452" i="1" s="1"/>
  <c r="P452" i="1"/>
  <c r="Q452" i="1"/>
  <c r="I452" i="1"/>
  <c r="J452" i="1" s="1"/>
  <c r="K452" i="1" l="1"/>
  <c r="B452" i="1" s="1"/>
  <c r="D453" i="1"/>
  <c r="E453" i="1" s="1"/>
  <c r="G453" i="1" s="1"/>
  <c r="H454" i="1" s="1"/>
  <c r="A454" i="1"/>
  <c r="L453" i="1"/>
  <c r="O451" i="1"/>
  <c r="M452" i="1"/>
  <c r="N452" i="1" s="1"/>
  <c r="C453" i="1" s="1"/>
  <c r="P453" i="1"/>
  <c r="Q453" i="1"/>
  <c r="I453" i="1"/>
  <c r="J453" i="1" s="1"/>
  <c r="K453" i="1" l="1"/>
  <c r="B453" i="1" s="1"/>
  <c r="P454" i="1"/>
  <c r="Q454" i="1"/>
  <c r="M453" i="1"/>
  <c r="N453" i="1" s="1"/>
  <c r="C454" i="1" s="1"/>
  <c r="I454" i="1"/>
  <c r="J454" i="1" s="1"/>
  <c r="O452" i="1"/>
  <c r="D454" i="1"/>
  <c r="E454" i="1" s="1"/>
  <c r="G454" i="1" s="1"/>
  <c r="H455" i="1" s="1"/>
  <c r="L454" i="1"/>
  <c r="A455" i="1"/>
  <c r="K454" i="1" l="1"/>
  <c r="B454" i="1" s="1"/>
  <c r="L455" i="1"/>
  <c r="A456" i="1"/>
  <c r="D455" i="1"/>
  <c r="E455" i="1" s="1"/>
  <c r="G455" i="1" s="1"/>
  <c r="H456" i="1" s="1"/>
  <c r="O453" i="1"/>
  <c r="Q455" i="1"/>
  <c r="P455" i="1"/>
  <c r="M454" i="1"/>
  <c r="N454" i="1" s="1"/>
  <c r="C455" i="1" s="1"/>
  <c r="I455" i="1"/>
  <c r="J455" i="1" s="1"/>
  <c r="K455" i="1" l="1"/>
  <c r="B455" i="1" s="1"/>
  <c r="L456" i="1"/>
  <c r="A457" i="1"/>
  <c r="D456" i="1"/>
  <c r="E456" i="1" s="1"/>
  <c r="G456" i="1" s="1"/>
  <c r="H457" i="1" s="1"/>
  <c r="M455" i="1"/>
  <c r="N455" i="1" s="1"/>
  <c r="C456" i="1" s="1"/>
  <c r="P456" i="1"/>
  <c r="Q456" i="1"/>
  <c r="I456" i="1"/>
  <c r="J456" i="1" s="1"/>
  <c r="O454" i="1"/>
  <c r="K456" i="1" l="1"/>
  <c r="B456" i="1" s="1"/>
  <c r="A458" i="1"/>
  <c r="D457" i="1"/>
  <c r="E457" i="1" s="1"/>
  <c r="G457" i="1" s="1"/>
  <c r="H458" i="1" s="1"/>
  <c r="L457" i="1"/>
  <c r="M456" i="1"/>
  <c r="N456" i="1" s="1"/>
  <c r="C457" i="1" s="1"/>
  <c r="Q457" i="1"/>
  <c r="P457" i="1"/>
  <c r="I457" i="1"/>
  <c r="J457" i="1" s="1"/>
  <c r="O455" i="1"/>
  <c r="K457" i="1" l="1"/>
  <c r="B457" i="1" s="1"/>
  <c r="M457" i="1"/>
  <c r="N457" i="1" s="1"/>
  <c r="C458" i="1" s="1"/>
  <c r="Q458" i="1"/>
  <c r="P458" i="1"/>
  <c r="I458" i="1"/>
  <c r="J458" i="1" s="1"/>
  <c r="O456" i="1"/>
  <c r="D458" i="1"/>
  <c r="E458" i="1" s="1"/>
  <c r="G458" i="1" s="1"/>
  <c r="H459" i="1" s="1"/>
  <c r="L458" i="1"/>
  <c r="A459" i="1"/>
  <c r="K458" i="1" l="1"/>
  <c r="B458" i="1" s="1"/>
  <c r="D459" i="1"/>
  <c r="E459" i="1" s="1"/>
  <c r="G459" i="1" s="1"/>
  <c r="H460" i="1" s="1"/>
  <c r="L459" i="1"/>
  <c r="A460" i="1"/>
  <c r="O457" i="1"/>
  <c r="P459" i="1"/>
  <c r="M458" i="1"/>
  <c r="N458" i="1" s="1"/>
  <c r="C459" i="1" s="1"/>
  <c r="Q459" i="1"/>
  <c r="I459" i="1"/>
  <c r="J459" i="1" s="1"/>
  <c r="K459" i="1" l="1"/>
  <c r="B459" i="1" s="1"/>
  <c r="M459" i="1"/>
  <c r="N459" i="1" s="1"/>
  <c r="C460" i="1" s="1"/>
  <c r="Q460" i="1"/>
  <c r="P460" i="1"/>
  <c r="I460" i="1"/>
  <c r="J460" i="1" s="1"/>
  <c r="O458" i="1"/>
  <c r="L460" i="1"/>
  <c r="A461" i="1"/>
  <c r="D460" i="1"/>
  <c r="E460" i="1" s="1"/>
  <c r="G460" i="1" s="1"/>
  <c r="H461" i="1" s="1"/>
  <c r="K460" i="1" l="1"/>
  <c r="B460" i="1" s="1"/>
  <c r="A462" i="1"/>
  <c r="D461" i="1"/>
  <c r="E461" i="1" s="1"/>
  <c r="G461" i="1" s="1"/>
  <c r="H462" i="1" s="1"/>
  <c r="L461" i="1"/>
  <c r="M460" i="1"/>
  <c r="N460" i="1" s="1"/>
  <c r="C461" i="1" s="1"/>
  <c r="Q461" i="1"/>
  <c r="P461" i="1"/>
  <c r="I461" i="1"/>
  <c r="J461" i="1" s="1"/>
  <c r="O459" i="1"/>
  <c r="K461" i="1" l="1"/>
  <c r="B461" i="1" s="1"/>
  <c r="M461" i="1"/>
  <c r="N461" i="1" s="1"/>
  <c r="C462" i="1" s="1"/>
  <c r="Q462" i="1"/>
  <c r="P462" i="1"/>
  <c r="I462" i="1"/>
  <c r="J462" i="1" s="1"/>
  <c r="O460" i="1"/>
  <c r="D462" i="1"/>
  <c r="E462" i="1" s="1"/>
  <c r="G462" i="1" s="1"/>
  <c r="H463" i="1" s="1"/>
  <c r="L462" i="1"/>
  <c r="A463" i="1"/>
  <c r="K462" i="1" l="1"/>
  <c r="B462" i="1" s="1"/>
  <c r="Q463" i="1"/>
  <c r="P463" i="1"/>
  <c r="M462" i="1"/>
  <c r="N462" i="1" s="1"/>
  <c r="C463" i="1" s="1"/>
  <c r="I463" i="1"/>
  <c r="J463" i="1" s="1"/>
  <c r="O461" i="1"/>
  <c r="D463" i="1"/>
  <c r="E463" i="1" s="1"/>
  <c r="G463" i="1" s="1"/>
  <c r="H464" i="1" s="1"/>
  <c r="A464" i="1"/>
  <c r="L463" i="1"/>
  <c r="K463" i="1" l="1"/>
  <c r="B463" i="1" s="1"/>
  <c r="O462" i="1"/>
  <c r="Q464" i="1"/>
  <c r="P464" i="1"/>
  <c r="M463" i="1"/>
  <c r="N463" i="1" s="1"/>
  <c r="C464" i="1" s="1"/>
  <c r="I464" i="1"/>
  <c r="J464" i="1" s="1"/>
  <c r="L464" i="1"/>
  <c r="A465" i="1"/>
  <c r="D464" i="1"/>
  <c r="E464" i="1" s="1"/>
  <c r="G464" i="1" s="1"/>
  <c r="H465" i="1" s="1"/>
  <c r="K464" i="1" l="1"/>
  <c r="B464" i="1" s="1"/>
  <c r="L465" i="1"/>
  <c r="D465" i="1"/>
  <c r="E465" i="1" s="1"/>
  <c r="G465" i="1" s="1"/>
  <c r="H466" i="1" s="1"/>
  <c r="A466" i="1"/>
  <c r="P465" i="1"/>
  <c r="M464" i="1"/>
  <c r="N464" i="1" s="1"/>
  <c r="C465" i="1" s="1"/>
  <c r="Q465" i="1"/>
  <c r="I465" i="1"/>
  <c r="J465" i="1" s="1"/>
  <c r="O463" i="1"/>
  <c r="K465" i="1" l="1"/>
  <c r="B465" i="1" s="1"/>
  <c r="P466" i="1"/>
  <c r="M465" i="1"/>
  <c r="N465" i="1" s="1"/>
  <c r="C466" i="1" s="1"/>
  <c r="Q466" i="1"/>
  <c r="I466" i="1"/>
  <c r="J466" i="1" s="1"/>
  <c r="D466" i="1"/>
  <c r="E466" i="1" s="1"/>
  <c r="G466" i="1" s="1"/>
  <c r="H467" i="1" s="1"/>
  <c r="A467" i="1"/>
  <c r="L466" i="1"/>
  <c r="O464" i="1"/>
  <c r="K466" i="1" l="1"/>
  <c r="B466" i="1" s="1"/>
  <c r="M466" i="1"/>
  <c r="N466" i="1" s="1"/>
  <c r="C467" i="1" s="1"/>
  <c r="Q467" i="1"/>
  <c r="P467" i="1"/>
  <c r="I467" i="1"/>
  <c r="J467" i="1" s="1"/>
  <c r="D467" i="1"/>
  <c r="E467" i="1" s="1"/>
  <c r="G467" i="1" s="1"/>
  <c r="H468" i="1" s="1"/>
  <c r="A468" i="1"/>
  <c r="L467" i="1"/>
  <c r="O465" i="1"/>
  <c r="K467" i="1" l="1"/>
  <c r="B467" i="1" s="1"/>
  <c r="Q468" i="1"/>
  <c r="P468" i="1"/>
  <c r="M467" i="1"/>
  <c r="N467" i="1" s="1"/>
  <c r="C468" i="1" s="1"/>
  <c r="I468" i="1"/>
  <c r="J468" i="1" s="1"/>
  <c r="O466" i="1"/>
  <c r="D468" i="1"/>
  <c r="E468" i="1" s="1"/>
  <c r="G468" i="1" s="1"/>
  <c r="H469" i="1" s="1"/>
  <c r="L468" i="1"/>
  <c r="A469" i="1"/>
  <c r="K468" i="1" l="1"/>
  <c r="B468" i="1" s="1"/>
  <c r="L469" i="1"/>
  <c r="A470" i="1"/>
  <c r="D469" i="1"/>
  <c r="E469" i="1" s="1"/>
  <c r="G469" i="1" s="1"/>
  <c r="H470" i="1" s="1"/>
  <c r="O467" i="1"/>
  <c r="Q469" i="1"/>
  <c r="M468" i="1"/>
  <c r="N468" i="1" s="1"/>
  <c r="C469" i="1" s="1"/>
  <c r="P469" i="1"/>
  <c r="I469" i="1"/>
  <c r="J469" i="1" s="1"/>
  <c r="K469" i="1" l="1"/>
  <c r="B469" i="1" s="1"/>
  <c r="L470" i="1"/>
  <c r="A471" i="1"/>
  <c r="D470" i="1"/>
  <c r="E470" i="1" s="1"/>
  <c r="G470" i="1" s="1"/>
  <c r="H471" i="1" s="1"/>
  <c r="Q470" i="1"/>
  <c r="M469" i="1"/>
  <c r="N469" i="1" s="1"/>
  <c r="C470" i="1" s="1"/>
  <c r="P470" i="1"/>
  <c r="I470" i="1"/>
  <c r="J470" i="1" s="1"/>
  <c r="O468" i="1"/>
  <c r="O469" i="1" l="1"/>
  <c r="K470" i="1"/>
  <c r="B470" i="1" s="1"/>
  <c r="M470" i="1"/>
  <c r="N470" i="1" s="1"/>
  <c r="C471" i="1" s="1"/>
  <c r="P471" i="1"/>
  <c r="Q471" i="1"/>
  <c r="I471" i="1"/>
  <c r="J471" i="1" s="1"/>
  <c r="D471" i="1"/>
  <c r="E471" i="1" s="1"/>
  <c r="G471" i="1" s="1"/>
  <c r="H472" i="1" s="1"/>
  <c r="A472" i="1"/>
  <c r="L471" i="1"/>
  <c r="K471" i="1" l="1"/>
  <c r="B471" i="1" s="1"/>
  <c r="D472" i="1"/>
  <c r="E472" i="1" s="1"/>
  <c r="G472" i="1" s="1"/>
  <c r="H473" i="1" s="1"/>
  <c r="L472" i="1"/>
  <c r="A473" i="1"/>
  <c r="O470" i="1"/>
  <c r="M471" i="1"/>
  <c r="N471" i="1" s="1"/>
  <c r="C472" i="1" s="1"/>
  <c r="Q472" i="1"/>
  <c r="P472" i="1"/>
  <c r="I472" i="1"/>
  <c r="J472" i="1" s="1"/>
  <c r="K472" i="1" l="1"/>
  <c r="B472" i="1" s="1"/>
  <c r="D473" i="1"/>
  <c r="E473" i="1" s="1"/>
  <c r="G473" i="1" s="1"/>
  <c r="H474" i="1" s="1"/>
  <c r="L473" i="1"/>
  <c r="A474" i="1"/>
  <c r="O471" i="1"/>
  <c r="P473" i="1"/>
  <c r="Q473" i="1"/>
  <c r="M472" i="1"/>
  <c r="N472" i="1" s="1"/>
  <c r="C473" i="1" s="1"/>
  <c r="I473" i="1"/>
  <c r="J473" i="1" s="1"/>
  <c r="K473" i="1" l="1"/>
  <c r="B473" i="1" s="1"/>
  <c r="L474" i="1"/>
  <c r="A475" i="1"/>
  <c r="D474" i="1"/>
  <c r="E474" i="1" s="1"/>
  <c r="G474" i="1" s="1"/>
  <c r="H475" i="1" s="1"/>
  <c r="M473" i="1"/>
  <c r="N473" i="1" s="1"/>
  <c r="C474" i="1" s="1"/>
  <c r="Q474" i="1"/>
  <c r="P474" i="1"/>
  <c r="I474" i="1"/>
  <c r="J474" i="1" s="1"/>
  <c r="O472" i="1"/>
  <c r="K474" i="1" l="1"/>
  <c r="B474" i="1" s="1"/>
  <c r="D475" i="1"/>
  <c r="E475" i="1" s="1"/>
  <c r="G475" i="1" s="1"/>
  <c r="H476" i="1" s="1"/>
  <c r="A476" i="1"/>
  <c r="L475" i="1"/>
  <c r="O473" i="1"/>
  <c r="P475" i="1"/>
  <c r="Q475" i="1"/>
  <c r="M474" i="1"/>
  <c r="N474" i="1" s="1"/>
  <c r="C475" i="1" s="1"/>
  <c r="I475" i="1"/>
  <c r="J475" i="1" s="1"/>
  <c r="K475" i="1" l="1"/>
  <c r="B475" i="1" s="1"/>
  <c r="L476" i="1"/>
  <c r="A477" i="1"/>
  <c r="D476" i="1"/>
  <c r="E476" i="1" s="1"/>
  <c r="G476" i="1" s="1"/>
  <c r="H477" i="1" s="1"/>
  <c r="O474" i="1"/>
  <c r="P476" i="1"/>
  <c r="M475" i="1"/>
  <c r="N475" i="1" s="1"/>
  <c r="C476" i="1" s="1"/>
  <c r="Q476" i="1"/>
  <c r="I476" i="1"/>
  <c r="J476" i="1" s="1"/>
  <c r="K476" i="1" l="1"/>
  <c r="B476" i="1" s="1"/>
  <c r="Q477" i="1"/>
  <c r="M476" i="1"/>
  <c r="N476" i="1" s="1"/>
  <c r="C477" i="1" s="1"/>
  <c r="P477" i="1"/>
  <c r="I477" i="1"/>
  <c r="J477" i="1" s="1"/>
  <c r="O475" i="1"/>
  <c r="L477" i="1"/>
  <c r="D477" i="1"/>
  <c r="E477" i="1" s="1"/>
  <c r="G477" i="1" s="1"/>
  <c r="H478" i="1" s="1"/>
  <c r="A478" i="1"/>
  <c r="O476" i="1" l="1"/>
  <c r="K477" i="1"/>
  <c r="B477" i="1" s="1"/>
  <c r="P478" i="1"/>
  <c r="M477" i="1"/>
  <c r="N477" i="1" s="1"/>
  <c r="C478" i="1" s="1"/>
  <c r="Q478" i="1"/>
  <c r="I478" i="1"/>
  <c r="J478" i="1" s="1"/>
  <c r="D478" i="1"/>
  <c r="E478" i="1" s="1"/>
  <c r="G478" i="1" s="1"/>
  <c r="H479" i="1" s="1"/>
  <c r="L478" i="1"/>
  <c r="A479" i="1"/>
  <c r="O477" i="1" l="1"/>
  <c r="K478" i="1"/>
  <c r="B478" i="1" s="1"/>
  <c r="L479" i="1"/>
  <c r="D479" i="1"/>
  <c r="E479" i="1" s="1"/>
  <c r="G479" i="1" s="1"/>
  <c r="H480" i="1" s="1"/>
  <c r="A480" i="1"/>
  <c r="M478" i="1"/>
  <c r="N478" i="1" s="1"/>
  <c r="C479" i="1" s="1"/>
  <c r="P479" i="1"/>
  <c r="Q479" i="1"/>
  <c r="I479" i="1"/>
  <c r="J479" i="1" s="1"/>
  <c r="K479" i="1" l="1"/>
  <c r="B479" i="1" s="1"/>
  <c r="Q480" i="1"/>
  <c r="M479" i="1"/>
  <c r="N479" i="1" s="1"/>
  <c r="C480" i="1" s="1"/>
  <c r="P480" i="1"/>
  <c r="I480" i="1"/>
  <c r="J480" i="1" s="1"/>
  <c r="D480" i="1"/>
  <c r="E480" i="1" s="1"/>
  <c r="G480" i="1" s="1"/>
  <c r="H481" i="1" s="1"/>
  <c r="L480" i="1"/>
  <c r="A481" i="1"/>
  <c r="O478" i="1"/>
  <c r="O479" i="1" l="1"/>
  <c r="K480" i="1"/>
  <c r="B480" i="1" s="1"/>
  <c r="L481" i="1"/>
  <c r="D481" i="1"/>
  <c r="E481" i="1" s="1"/>
  <c r="G481" i="1" s="1"/>
  <c r="H482" i="1" s="1"/>
  <c r="A482" i="1"/>
  <c r="P481" i="1"/>
  <c r="M480" i="1"/>
  <c r="N480" i="1" s="1"/>
  <c r="C481" i="1" s="1"/>
  <c r="Q481" i="1"/>
  <c r="I481" i="1"/>
  <c r="J481" i="1" s="1"/>
  <c r="K481" i="1" l="1"/>
  <c r="B481" i="1" s="1"/>
  <c r="Q482" i="1"/>
  <c r="P482" i="1"/>
  <c r="M481" i="1"/>
  <c r="N481" i="1" s="1"/>
  <c r="C482" i="1" s="1"/>
  <c r="I482" i="1"/>
  <c r="J482" i="1" s="1"/>
  <c r="D482" i="1"/>
  <c r="E482" i="1" s="1"/>
  <c r="G482" i="1" s="1"/>
  <c r="H483" i="1" s="1"/>
  <c r="A483" i="1"/>
  <c r="L482" i="1"/>
  <c r="O480" i="1"/>
  <c r="K482" i="1" l="1"/>
  <c r="B482" i="1" s="1"/>
  <c r="M482" i="1"/>
  <c r="N482" i="1" s="1"/>
  <c r="C483" i="1" s="1"/>
  <c r="Q483" i="1"/>
  <c r="P483" i="1"/>
  <c r="I483" i="1"/>
  <c r="J483" i="1" s="1"/>
  <c r="O481" i="1"/>
  <c r="L483" i="1"/>
  <c r="D483" i="1"/>
  <c r="E483" i="1" s="1"/>
  <c r="G483" i="1" s="1"/>
  <c r="H484" i="1" s="1"/>
  <c r="A484" i="1"/>
  <c r="K483" i="1" l="1"/>
  <c r="B483" i="1" s="1"/>
  <c r="Q484" i="1"/>
  <c r="P484" i="1"/>
  <c r="M483" i="1"/>
  <c r="N483" i="1" s="1"/>
  <c r="C484" i="1" s="1"/>
  <c r="I484" i="1"/>
  <c r="J484" i="1" s="1"/>
  <c r="O482" i="1"/>
  <c r="D484" i="1"/>
  <c r="E484" i="1" s="1"/>
  <c r="G484" i="1" s="1"/>
  <c r="H485" i="1" s="1"/>
  <c r="A485" i="1"/>
  <c r="L484" i="1"/>
  <c r="K484" i="1" l="1"/>
  <c r="B484" i="1" s="1"/>
  <c r="O483" i="1"/>
  <c r="M484" i="1"/>
  <c r="N484" i="1" s="1"/>
  <c r="C485" i="1" s="1"/>
  <c r="P485" i="1"/>
  <c r="Q485" i="1"/>
  <c r="I485" i="1"/>
  <c r="J485" i="1" s="1"/>
  <c r="L485" i="1"/>
  <c r="A486" i="1"/>
  <c r="D485" i="1"/>
  <c r="E485" i="1" s="1"/>
  <c r="G485" i="1" s="1"/>
  <c r="H486" i="1" s="1"/>
  <c r="K485" i="1" l="1"/>
  <c r="B485" i="1" s="1"/>
  <c r="P486" i="1"/>
  <c r="M485" i="1"/>
  <c r="N485" i="1" s="1"/>
  <c r="C486" i="1" s="1"/>
  <c r="Q486" i="1"/>
  <c r="I486" i="1"/>
  <c r="J486" i="1" s="1"/>
  <c r="O484" i="1"/>
  <c r="A487" i="1"/>
  <c r="D486" i="1"/>
  <c r="E486" i="1" s="1"/>
  <c r="G486" i="1" s="1"/>
  <c r="H487" i="1" s="1"/>
  <c r="L486" i="1"/>
  <c r="O485" i="1" l="1"/>
  <c r="K486" i="1"/>
  <c r="B486" i="1" s="1"/>
  <c r="L487" i="1"/>
  <c r="A488" i="1"/>
  <c r="D487" i="1"/>
  <c r="E487" i="1" s="1"/>
  <c r="G487" i="1" s="1"/>
  <c r="H488" i="1" s="1"/>
  <c r="M486" i="1"/>
  <c r="N486" i="1" s="1"/>
  <c r="C487" i="1" s="1"/>
  <c r="Q487" i="1"/>
  <c r="P487" i="1"/>
  <c r="I487" i="1"/>
  <c r="J487" i="1" s="1"/>
  <c r="O486" i="1" l="1"/>
  <c r="K487" i="1"/>
  <c r="B487" i="1" s="1"/>
  <c r="Q488" i="1"/>
  <c r="M487" i="1"/>
  <c r="N487" i="1" s="1"/>
  <c r="C488" i="1" s="1"/>
  <c r="P488" i="1"/>
  <c r="I488" i="1"/>
  <c r="J488" i="1" s="1"/>
  <c r="D488" i="1"/>
  <c r="E488" i="1" s="1"/>
  <c r="G488" i="1" s="1"/>
  <c r="H489" i="1" s="1"/>
  <c r="A489" i="1"/>
  <c r="L488" i="1"/>
  <c r="O487" i="1" l="1"/>
  <c r="K488" i="1"/>
  <c r="B488" i="1" s="1"/>
  <c r="L489" i="1"/>
  <c r="A490" i="1"/>
  <c r="D489" i="1"/>
  <c r="E489" i="1" s="1"/>
  <c r="G489" i="1" s="1"/>
  <c r="H490" i="1" s="1"/>
  <c r="M488" i="1"/>
  <c r="N488" i="1" s="1"/>
  <c r="C489" i="1" s="1"/>
  <c r="P489" i="1"/>
  <c r="Q489" i="1"/>
  <c r="I489" i="1"/>
  <c r="J489" i="1" s="1"/>
  <c r="K489" i="1" l="1"/>
  <c r="P490" i="1"/>
  <c r="M489" i="1"/>
  <c r="N489" i="1" s="1"/>
  <c r="C490" i="1" s="1"/>
  <c r="Q490" i="1"/>
  <c r="I490" i="1"/>
  <c r="J490" i="1" s="1"/>
  <c r="O488" i="1"/>
  <c r="D490" i="1"/>
  <c r="E490" i="1" s="1"/>
  <c r="G490" i="1" s="1"/>
  <c r="H491" i="1" s="1"/>
  <c r="A491" i="1"/>
  <c r="L490" i="1"/>
  <c r="O489" i="1" l="1"/>
  <c r="B489" i="1"/>
  <c r="K490" i="1"/>
  <c r="B490" i="1" s="1"/>
  <c r="M490" i="1"/>
  <c r="N490" i="1" s="1"/>
  <c r="C491" i="1" s="1"/>
  <c r="Q491" i="1"/>
  <c r="P491" i="1"/>
  <c r="I491" i="1"/>
  <c r="J491" i="1" s="1"/>
  <c r="A492" i="1"/>
  <c r="L491" i="1"/>
  <c r="D491" i="1"/>
  <c r="E491" i="1" s="1"/>
  <c r="G491" i="1" s="1"/>
  <c r="H492" i="1" s="1"/>
  <c r="K491" i="1" l="1"/>
  <c r="B491" i="1" s="1"/>
  <c r="P492" i="1"/>
  <c r="Q492" i="1"/>
  <c r="M491" i="1"/>
  <c r="N491" i="1" s="1"/>
  <c r="C492" i="1" s="1"/>
  <c r="I492" i="1"/>
  <c r="J492" i="1" s="1"/>
  <c r="D492" i="1"/>
  <c r="E492" i="1" s="1"/>
  <c r="G492" i="1" s="1"/>
  <c r="H493" i="1" s="1"/>
  <c r="A493" i="1"/>
  <c r="L492" i="1"/>
  <c r="O490" i="1"/>
  <c r="K492" i="1" l="1"/>
  <c r="B492" i="1" s="1"/>
  <c r="M492" i="1"/>
  <c r="N492" i="1" s="1"/>
  <c r="C493" i="1" s="1"/>
  <c r="Q493" i="1"/>
  <c r="P493" i="1"/>
  <c r="I493" i="1"/>
  <c r="J493" i="1" s="1"/>
  <c r="O491" i="1"/>
  <c r="L493" i="1"/>
  <c r="A494" i="1"/>
  <c r="D493" i="1"/>
  <c r="E493" i="1" s="1"/>
  <c r="G493" i="1" s="1"/>
  <c r="H494" i="1" s="1"/>
  <c r="K493" i="1" l="1"/>
  <c r="B493" i="1" s="1"/>
  <c r="Q494" i="1"/>
  <c r="M493" i="1"/>
  <c r="N493" i="1" s="1"/>
  <c r="C494" i="1" s="1"/>
  <c r="P494" i="1"/>
  <c r="I494" i="1"/>
  <c r="J494" i="1" s="1"/>
  <c r="O492" i="1"/>
  <c r="A495" i="1"/>
  <c r="D494" i="1"/>
  <c r="E494" i="1" s="1"/>
  <c r="G494" i="1" s="1"/>
  <c r="H495" i="1" s="1"/>
  <c r="L494" i="1"/>
  <c r="K494" i="1" l="1"/>
  <c r="B494" i="1" s="1"/>
  <c r="L495" i="1"/>
  <c r="D495" i="1"/>
  <c r="E495" i="1" s="1"/>
  <c r="G495" i="1" s="1"/>
  <c r="H496" i="1" s="1"/>
  <c r="A496" i="1"/>
  <c r="M494" i="1"/>
  <c r="N494" i="1" s="1"/>
  <c r="C495" i="1" s="1"/>
  <c r="Q495" i="1"/>
  <c r="P495" i="1"/>
  <c r="I495" i="1"/>
  <c r="J495" i="1" s="1"/>
  <c r="O493" i="1"/>
  <c r="K495" i="1" l="1"/>
  <c r="B495" i="1" s="1"/>
  <c r="P496" i="1"/>
  <c r="M495" i="1"/>
  <c r="N495" i="1" s="1"/>
  <c r="C496" i="1" s="1"/>
  <c r="Q496" i="1"/>
  <c r="I496" i="1"/>
  <c r="J496" i="1" s="1"/>
  <c r="L496" i="1"/>
  <c r="D496" i="1"/>
  <c r="E496" i="1" s="1"/>
  <c r="G496" i="1" s="1"/>
  <c r="H497" i="1" s="1"/>
  <c r="A497" i="1"/>
  <c r="O494" i="1"/>
  <c r="O495" i="1" l="1"/>
  <c r="K496" i="1"/>
  <c r="B496" i="1" s="1"/>
  <c r="A498" i="1"/>
  <c r="D497" i="1"/>
  <c r="E497" i="1" s="1"/>
  <c r="G497" i="1" s="1"/>
  <c r="H498" i="1" s="1"/>
  <c r="L497" i="1"/>
  <c r="M496" i="1"/>
  <c r="N496" i="1" s="1"/>
  <c r="C497" i="1" s="1"/>
  <c r="P497" i="1"/>
  <c r="Q497" i="1"/>
  <c r="I497" i="1"/>
  <c r="J497" i="1" s="1"/>
  <c r="K497" i="1" l="1"/>
  <c r="B497" i="1" s="1"/>
  <c r="D498" i="1"/>
  <c r="E498" i="1" s="1"/>
  <c r="G498" i="1" s="1"/>
  <c r="H499" i="1" s="1"/>
  <c r="A499" i="1"/>
  <c r="L498" i="1"/>
  <c r="M497" i="1"/>
  <c r="N497" i="1" s="1"/>
  <c r="C498" i="1" s="1"/>
  <c r="Q498" i="1"/>
  <c r="P498" i="1"/>
  <c r="I498" i="1"/>
  <c r="J498" i="1" s="1"/>
  <c r="O496" i="1"/>
  <c r="K498" i="1" l="1"/>
  <c r="B498" i="1" s="1"/>
  <c r="P499" i="1"/>
  <c r="Q499" i="1"/>
  <c r="M498" i="1"/>
  <c r="N498" i="1" s="1"/>
  <c r="C499" i="1" s="1"/>
  <c r="I499" i="1"/>
  <c r="J499" i="1" s="1"/>
  <c r="O497" i="1"/>
  <c r="D499" i="1"/>
  <c r="E499" i="1" s="1"/>
  <c r="G499" i="1" s="1"/>
  <c r="H500" i="1" s="1"/>
  <c r="L499" i="1"/>
  <c r="A500" i="1"/>
  <c r="K499" i="1" l="1"/>
  <c r="B499" i="1" s="1"/>
  <c r="O498" i="1"/>
  <c r="L500" i="1"/>
  <c r="D500" i="1"/>
  <c r="E500" i="1" s="1"/>
  <c r="G500" i="1" s="1"/>
  <c r="H501" i="1" s="1"/>
  <c r="A501" i="1"/>
  <c r="P500" i="1"/>
  <c r="M499" i="1"/>
  <c r="N499" i="1" s="1"/>
  <c r="C500" i="1" s="1"/>
  <c r="Q500" i="1"/>
  <c r="I500" i="1"/>
  <c r="J500" i="1" s="1"/>
  <c r="K500" i="1" l="1"/>
  <c r="B500" i="1" s="1"/>
  <c r="M500" i="1"/>
  <c r="N500" i="1" s="1"/>
  <c r="C501" i="1" s="1"/>
  <c r="P501" i="1"/>
  <c r="Q501" i="1"/>
  <c r="I501" i="1"/>
  <c r="J501" i="1" s="1"/>
  <c r="D501" i="1"/>
  <c r="E501" i="1" s="1"/>
  <c r="G501" i="1" s="1"/>
  <c r="H502" i="1" s="1"/>
  <c r="A502" i="1"/>
  <c r="L501" i="1"/>
  <c r="O499" i="1"/>
  <c r="K501" i="1" l="1"/>
  <c r="B501" i="1" s="1"/>
  <c r="M501" i="1"/>
  <c r="N501" i="1" s="1"/>
  <c r="C502" i="1" s="1"/>
  <c r="P502" i="1"/>
  <c r="Q502" i="1"/>
  <c r="I502" i="1"/>
  <c r="J502" i="1" s="1"/>
  <c r="D502" i="1"/>
  <c r="E502" i="1" s="1"/>
  <c r="G502" i="1" s="1"/>
  <c r="H503" i="1" s="1"/>
  <c r="L502" i="1"/>
  <c r="A503" i="1"/>
  <c r="O500" i="1"/>
  <c r="K502" i="1" l="1"/>
  <c r="B502" i="1" s="1"/>
  <c r="D503" i="1"/>
  <c r="E503" i="1" s="1"/>
  <c r="G503" i="1" s="1"/>
  <c r="H504" i="1" s="1"/>
  <c r="A504" i="1"/>
  <c r="L503" i="1"/>
  <c r="O501" i="1"/>
  <c r="P503" i="1"/>
  <c r="Q503" i="1"/>
  <c r="M502" i="1"/>
  <c r="N502" i="1" s="1"/>
  <c r="C503" i="1" s="1"/>
  <c r="I503" i="1"/>
  <c r="J503" i="1" s="1"/>
  <c r="K503" i="1" l="1"/>
  <c r="B503" i="1" s="1"/>
  <c r="L504" i="1"/>
  <c r="A505" i="1"/>
  <c r="D504" i="1"/>
  <c r="E504" i="1" s="1"/>
  <c r="G504" i="1" s="1"/>
  <c r="H505" i="1" s="1"/>
  <c r="O502" i="1"/>
  <c r="P504" i="1"/>
  <c r="M503" i="1"/>
  <c r="N503" i="1" s="1"/>
  <c r="C504" i="1" s="1"/>
  <c r="Q504" i="1"/>
  <c r="I504" i="1"/>
  <c r="J504" i="1" s="1"/>
  <c r="K504" i="1" l="1"/>
  <c r="B504" i="1" s="1"/>
  <c r="Q505" i="1"/>
  <c r="M504" i="1"/>
  <c r="N504" i="1" s="1"/>
  <c r="C505" i="1" s="1"/>
  <c r="P505" i="1"/>
  <c r="I505" i="1"/>
  <c r="J505" i="1" s="1"/>
  <c r="O503" i="1"/>
  <c r="L505" i="1"/>
  <c r="A506" i="1"/>
  <c r="D505" i="1"/>
  <c r="E505" i="1" s="1"/>
  <c r="G505" i="1" s="1"/>
  <c r="H506" i="1" s="1"/>
  <c r="O504" i="1" l="1"/>
  <c r="K505" i="1"/>
  <c r="B505" i="1" s="1"/>
  <c r="M505" i="1"/>
  <c r="N505" i="1" s="1"/>
  <c r="C506" i="1" s="1"/>
  <c r="Q506" i="1"/>
  <c r="P506" i="1"/>
  <c r="I506" i="1"/>
  <c r="J506" i="1" s="1"/>
  <c r="D506" i="1"/>
  <c r="E506" i="1" s="1"/>
  <c r="G506" i="1" s="1"/>
  <c r="H507" i="1" s="1"/>
  <c r="A507" i="1"/>
  <c r="L506" i="1"/>
  <c r="K506" i="1" l="1"/>
  <c r="B506" i="1" s="1"/>
  <c r="M506" i="1"/>
  <c r="N506" i="1" s="1"/>
  <c r="C507" i="1" s="1"/>
  <c r="P507" i="1"/>
  <c r="Q507" i="1"/>
  <c r="I507" i="1"/>
  <c r="J507" i="1" s="1"/>
  <c r="D507" i="1"/>
  <c r="E507" i="1" s="1"/>
  <c r="G507" i="1" s="1"/>
  <c r="H508" i="1" s="1"/>
  <c r="L507" i="1"/>
  <c r="A508" i="1"/>
  <c r="O505" i="1"/>
  <c r="K507" i="1" l="1"/>
  <c r="B507" i="1" s="1"/>
  <c r="D508" i="1"/>
  <c r="E508" i="1" s="1"/>
  <c r="G508" i="1" s="1"/>
  <c r="H509" i="1" s="1"/>
  <c r="L508" i="1"/>
  <c r="A509" i="1"/>
  <c r="O506" i="1"/>
  <c r="M507" i="1"/>
  <c r="N507" i="1" s="1"/>
  <c r="C508" i="1" s="1"/>
  <c r="Q508" i="1"/>
  <c r="P508" i="1"/>
  <c r="I508" i="1"/>
  <c r="J508" i="1" s="1"/>
  <c r="K508" i="1" l="1"/>
  <c r="B508" i="1" s="1"/>
  <c r="P509" i="1"/>
  <c r="Q509" i="1"/>
  <c r="M508" i="1"/>
  <c r="N508" i="1" s="1"/>
  <c r="C509" i="1" s="1"/>
  <c r="I509" i="1"/>
  <c r="J509" i="1" s="1"/>
  <c r="O507" i="1"/>
  <c r="D509" i="1"/>
  <c r="E509" i="1" s="1"/>
  <c r="G509" i="1" s="1"/>
  <c r="H510" i="1" s="1"/>
  <c r="L509" i="1"/>
  <c r="A510" i="1"/>
  <c r="K509" i="1" l="1"/>
  <c r="B509" i="1" s="1"/>
  <c r="L510" i="1"/>
  <c r="A511" i="1"/>
  <c r="D510" i="1"/>
  <c r="E510" i="1" s="1"/>
  <c r="G510" i="1" s="1"/>
  <c r="H511" i="1" s="1"/>
  <c r="O508" i="1"/>
  <c r="Q510" i="1"/>
  <c r="P510" i="1"/>
  <c r="M509" i="1"/>
  <c r="N509" i="1" s="1"/>
  <c r="C510" i="1" s="1"/>
  <c r="I510" i="1"/>
  <c r="J510" i="1" s="1"/>
  <c r="K510" i="1" l="1"/>
  <c r="B510" i="1" s="1"/>
  <c r="D511" i="1"/>
  <c r="E511" i="1" s="1"/>
  <c r="G511" i="1" s="1"/>
  <c r="H512" i="1" s="1"/>
  <c r="L511" i="1"/>
  <c r="A512" i="1"/>
  <c r="M510" i="1"/>
  <c r="N510" i="1" s="1"/>
  <c r="C511" i="1" s="1"/>
  <c r="P511" i="1"/>
  <c r="Q511" i="1"/>
  <c r="I511" i="1"/>
  <c r="J511" i="1" s="1"/>
  <c r="O509" i="1"/>
  <c r="K511" i="1" l="1"/>
  <c r="B511" i="1" s="1"/>
  <c r="D512" i="1"/>
  <c r="E512" i="1" s="1"/>
  <c r="G512" i="1" s="1"/>
  <c r="H513" i="1" s="1"/>
  <c r="L512" i="1"/>
  <c r="A513" i="1"/>
  <c r="O510" i="1"/>
  <c r="M511" i="1"/>
  <c r="N511" i="1" s="1"/>
  <c r="C512" i="1" s="1"/>
  <c r="Q512" i="1"/>
  <c r="P512" i="1"/>
  <c r="I512" i="1"/>
  <c r="J512" i="1" s="1"/>
  <c r="K512" i="1" l="1"/>
  <c r="B512" i="1" s="1"/>
  <c r="D513" i="1"/>
  <c r="E513" i="1" s="1"/>
  <c r="G513" i="1" s="1"/>
  <c r="H514" i="1" s="1"/>
  <c r="A514" i="1"/>
  <c r="L513" i="1"/>
  <c r="P513" i="1"/>
  <c r="Q513" i="1"/>
  <c r="M512" i="1"/>
  <c r="N512" i="1" s="1"/>
  <c r="C513" i="1" s="1"/>
  <c r="I513" i="1"/>
  <c r="J513" i="1" s="1"/>
  <c r="O511" i="1"/>
  <c r="K513" i="1" l="1"/>
  <c r="B513" i="1" s="1"/>
  <c r="P514" i="1"/>
  <c r="M513" i="1"/>
  <c r="N513" i="1" s="1"/>
  <c r="C514" i="1" s="1"/>
  <c r="Q514" i="1"/>
  <c r="I514" i="1"/>
  <c r="J514" i="1" s="1"/>
  <c r="O512" i="1"/>
  <c r="L514" i="1"/>
  <c r="D514" i="1"/>
  <c r="E514" i="1" s="1"/>
  <c r="G514" i="1" s="1"/>
  <c r="H515" i="1" s="1"/>
  <c r="A515" i="1"/>
  <c r="K514" i="1" l="1"/>
  <c r="B514" i="1" s="1"/>
  <c r="M514" i="1"/>
  <c r="N514" i="1" s="1"/>
  <c r="C515" i="1" s="1"/>
  <c r="P515" i="1"/>
  <c r="Q515" i="1"/>
  <c r="I515" i="1"/>
  <c r="J515" i="1" s="1"/>
  <c r="D515" i="1"/>
  <c r="E515" i="1" s="1"/>
  <c r="G515" i="1" s="1"/>
  <c r="H516" i="1" s="1"/>
  <c r="A516" i="1"/>
  <c r="L515" i="1"/>
  <c r="O513" i="1"/>
  <c r="K515" i="1" l="1"/>
  <c r="B515" i="1" s="1"/>
  <c r="M515" i="1"/>
  <c r="N515" i="1" s="1"/>
  <c r="C516" i="1" s="1"/>
  <c r="Q516" i="1"/>
  <c r="P516" i="1"/>
  <c r="I516" i="1"/>
  <c r="J516" i="1" s="1"/>
  <c r="D516" i="1"/>
  <c r="E516" i="1" s="1"/>
  <c r="G516" i="1" s="1"/>
  <c r="H517" i="1" s="1"/>
  <c r="L516" i="1"/>
  <c r="A517" i="1"/>
  <c r="O514" i="1"/>
  <c r="K516" i="1" l="1"/>
  <c r="B516" i="1" s="1"/>
  <c r="D517" i="1"/>
  <c r="E517" i="1" s="1"/>
  <c r="G517" i="1" s="1"/>
  <c r="H518" i="1" s="1"/>
  <c r="L517" i="1"/>
  <c r="A518" i="1"/>
  <c r="P517" i="1"/>
  <c r="M516" i="1"/>
  <c r="N516" i="1" s="1"/>
  <c r="C517" i="1" s="1"/>
  <c r="Q517" i="1"/>
  <c r="I517" i="1"/>
  <c r="J517" i="1" s="1"/>
  <c r="O515" i="1"/>
  <c r="K517" i="1" l="1"/>
  <c r="B517" i="1" s="1"/>
  <c r="L518" i="1"/>
  <c r="D518" i="1"/>
  <c r="E518" i="1" s="1"/>
  <c r="G518" i="1" s="1"/>
  <c r="H519" i="1" s="1"/>
  <c r="A519" i="1"/>
  <c r="P518" i="1"/>
  <c r="M517" i="1"/>
  <c r="N517" i="1" s="1"/>
  <c r="C518" i="1" s="1"/>
  <c r="Q518" i="1"/>
  <c r="I518" i="1"/>
  <c r="J518" i="1" s="1"/>
  <c r="O516" i="1"/>
  <c r="K518" i="1" l="1"/>
  <c r="B518" i="1" s="1"/>
  <c r="Q519" i="1"/>
  <c r="M518" i="1"/>
  <c r="N518" i="1" s="1"/>
  <c r="C519" i="1" s="1"/>
  <c r="P519" i="1"/>
  <c r="I519" i="1"/>
  <c r="J519" i="1" s="1"/>
  <c r="D519" i="1"/>
  <c r="E519" i="1" s="1"/>
  <c r="G519" i="1" s="1"/>
  <c r="H520" i="1" s="1"/>
  <c r="A520" i="1"/>
  <c r="L519" i="1"/>
  <c r="O517" i="1"/>
  <c r="O518" i="1" l="1"/>
  <c r="K519" i="1"/>
  <c r="B519" i="1" s="1"/>
  <c r="M519" i="1"/>
  <c r="N519" i="1" s="1"/>
  <c r="C520" i="1" s="1"/>
  <c r="Q520" i="1"/>
  <c r="P520" i="1"/>
  <c r="I520" i="1"/>
  <c r="J520" i="1" s="1"/>
  <c r="D520" i="1"/>
  <c r="E520" i="1" s="1"/>
  <c r="G520" i="1" s="1"/>
  <c r="H521" i="1" s="1"/>
  <c r="L520" i="1"/>
  <c r="A521" i="1"/>
  <c r="K520" i="1" l="1"/>
  <c r="B520" i="1" s="1"/>
  <c r="P521" i="1"/>
  <c r="Q521" i="1"/>
  <c r="M520" i="1"/>
  <c r="N520" i="1" s="1"/>
  <c r="C521" i="1" s="1"/>
  <c r="I521" i="1"/>
  <c r="J521" i="1" s="1"/>
  <c r="O519" i="1"/>
  <c r="D521" i="1"/>
  <c r="E521" i="1" s="1"/>
  <c r="G521" i="1" s="1"/>
  <c r="H522" i="1" s="1"/>
  <c r="A522" i="1"/>
  <c r="L521" i="1"/>
  <c r="K521" i="1" l="1"/>
  <c r="B521" i="1" s="1"/>
  <c r="L522" i="1"/>
  <c r="A523" i="1"/>
  <c r="D522" i="1"/>
  <c r="E522" i="1" s="1"/>
  <c r="G522" i="1" s="1"/>
  <c r="H523" i="1" s="1"/>
  <c r="O520" i="1"/>
  <c r="P522" i="1"/>
  <c r="Q522" i="1"/>
  <c r="M521" i="1"/>
  <c r="N521" i="1" s="1"/>
  <c r="C522" i="1" s="1"/>
  <c r="I522" i="1"/>
  <c r="J522" i="1" s="1"/>
  <c r="K522" i="1" l="1"/>
  <c r="B522" i="1" s="1"/>
  <c r="P523" i="1"/>
  <c r="M522" i="1"/>
  <c r="N522" i="1" s="1"/>
  <c r="C523" i="1" s="1"/>
  <c r="Q523" i="1"/>
  <c r="I523" i="1"/>
  <c r="J523" i="1" s="1"/>
  <c r="O521" i="1"/>
  <c r="D523" i="1"/>
  <c r="E523" i="1" s="1"/>
  <c r="G523" i="1" s="1"/>
  <c r="H524" i="1" s="1"/>
  <c r="A524" i="1"/>
  <c r="L523" i="1"/>
  <c r="O522" i="1" l="1"/>
  <c r="K523" i="1"/>
  <c r="B523" i="1" s="1"/>
  <c r="M523" i="1"/>
  <c r="N523" i="1" s="1"/>
  <c r="C524" i="1" s="1"/>
  <c r="P524" i="1"/>
  <c r="Q524" i="1"/>
  <c r="I524" i="1"/>
  <c r="J524" i="1" s="1"/>
  <c r="D524" i="1"/>
  <c r="E524" i="1" s="1"/>
  <c r="G524" i="1" s="1"/>
  <c r="H525" i="1" s="1"/>
  <c r="L524" i="1"/>
  <c r="A525" i="1"/>
  <c r="K524" i="1" l="1"/>
  <c r="B524" i="1" s="1"/>
  <c r="Q525" i="1"/>
  <c r="P525" i="1"/>
  <c r="M524" i="1"/>
  <c r="N524" i="1" s="1"/>
  <c r="C525" i="1" s="1"/>
  <c r="I525" i="1"/>
  <c r="J525" i="1" s="1"/>
  <c r="O523" i="1"/>
  <c r="D525" i="1"/>
  <c r="E525" i="1" s="1"/>
  <c r="G525" i="1" s="1"/>
  <c r="H526" i="1" s="1"/>
  <c r="L525" i="1"/>
  <c r="A526" i="1"/>
  <c r="K525" i="1" l="1"/>
  <c r="B525" i="1" s="1"/>
  <c r="L526" i="1"/>
  <c r="A527" i="1"/>
  <c r="D526" i="1"/>
  <c r="E526" i="1" s="1"/>
  <c r="G526" i="1" s="1"/>
  <c r="H527" i="1" s="1"/>
  <c r="O524" i="1"/>
  <c r="P526" i="1"/>
  <c r="M525" i="1"/>
  <c r="N525" i="1" s="1"/>
  <c r="C526" i="1" s="1"/>
  <c r="Q526" i="1"/>
  <c r="I526" i="1"/>
  <c r="J526" i="1" s="1"/>
  <c r="K526" i="1" l="1"/>
  <c r="B526" i="1" s="1"/>
  <c r="A528" i="1"/>
  <c r="D527" i="1"/>
  <c r="E527" i="1" s="1"/>
  <c r="G527" i="1" s="1"/>
  <c r="H528" i="1" s="1"/>
  <c r="L527" i="1"/>
  <c r="P527" i="1"/>
  <c r="M526" i="1"/>
  <c r="N526" i="1" s="1"/>
  <c r="C527" i="1" s="1"/>
  <c r="Q527" i="1"/>
  <c r="I527" i="1"/>
  <c r="J527" i="1" s="1"/>
  <c r="O525" i="1"/>
  <c r="K527" i="1" l="1"/>
  <c r="B527" i="1" s="1"/>
  <c r="M527" i="1"/>
  <c r="N527" i="1" s="1"/>
  <c r="C528" i="1" s="1"/>
  <c r="Q528" i="1"/>
  <c r="P528" i="1"/>
  <c r="I528" i="1"/>
  <c r="J528" i="1" s="1"/>
  <c r="A529" i="1"/>
  <c r="D528" i="1"/>
  <c r="E528" i="1" s="1"/>
  <c r="G528" i="1" s="1"/>
  <c r="H529" i="1" s="1"/>
  <c r="L528" i="1"/>
  <c r="O526" i="1"/>
  <c r="K528" i="1" l="1"/>
  <c r="B528" i="1" s="1"/>
  <c r="M528" i="1"/>
  <c r="N528" i="1" s="1"/>
  <c r="C529" i="1" s="1"/>
  <c r="Q529" i="1"/>
  <c r="P529" i="1"/>
  <c r="I529" i="1"/>
  <c r="J529" i="1" s="1"/>
  <c r="O527" i="1"/>
  <c r="D529" i="1"/>
  <c r="E529" i="1" s="1"/>
  <c r="G529" i="1" s="1"/>
  <c r="H530" i="1" s="1"/>
  <c r="L529" i="1"/>
  <c r="A530" i="1"/>
  <c r="K529" i="1" l="1"/>
  <c r="B529" i="1" s="1"/>
  <c r="D530" i="1"/>
  <c r="E530" i="1" s="1"/>
  <c r="G530" i="1" s="1"/>
  <c r="H531" i="1" s="1"/>
  <c r="L530" i="1"/>
  <c r="A531" i="1"/>
  <c r="O528" i="1"/>
  <c r="Q530" i="1"/>
  <c r="M529" i="1"/>
  <c r="N529" i="1" s="1"/>
  <c r="C530" i="1" s="1"/>
  <c r="P530" i="1"/>
  <c r="I530" i="1"/>
  <c r="J530" i="1" s="1"/>
  <c r="K530" i="1" l="1"/>
  <c r="B530" i="1" s="1"/>
  <c r="P531" i="1"/>
  <c r="M530" i="1"/>
  <c r="N530" i="1" s="1"/>
  <c r="C531" i="1" s="1"/>
  <c r="Q531" i="1"/>
  <c r="I531" i="1"/>
  <c r="J531" i="1" s="1"/>
  <c r="O529" i="1"/>
  <c r="L531" i="1"/>
  <c r="D531" i="1"/>
  <c r="E531" i="1" s="1"/>
  <c r="G531" i="1" s="1"/>
  <c r="H532" i="1" s="1"/>
  <c r="A532" i="1"/>
  <c r="O530" i="1" l="1"/>
  <c r="K531" i="1"/>
  <c r="B531" i="1" s="1"/>
  <c r="M531" i="1"/>
  <c r="N531" i="1" s="1"/>
  <c r="C532" i="1" s="1"/>
  <c r="Q532" i="1"/>
  <c r="P532" i="1"/>
  <c r="I532" i="1"/>
  <c r="J532" i="1" s="1"/>
  <c r="D532" i="1"/>
  <c r="E532" i="1" s="1"/>
  <c r="G532" i="1" s="1"/>
  <c r="H533" i="1" s="1"/>
  <c r="A533" i="1"/>
  <c r="L532" i="1"/>
  <c r="K532" i="1" l="1"/>
  <c r="B532" i="1" s="1"/>
  <c r="D533" i="1"/>
  <c r="E533" i="1" s="1"/>
  <c r="G533" i="1" s="1"/>
  <c r="H534" i="1" s="1"/>
  <c r="L533" i="1"/>
  <c r="A534" i="1"/>
  <c r="O531" i="1"/>
  <c r="M532" i="1"/>
  <c r="N532" i="1" s="1"/>
  <c r="C533" i="1" s="1"/>
  <c r="Q533" i="1"/>
  <c r="P533" i="1"/>
  <c r="I533" i="1"/>
  <c r="J533" i="1" s="1"/>
  <c r="K533" i="1" l="1"/>
  <c r="B533" i="1" s="1"/>
  <c r="D534" i="1"/>
  <c r="E534" i="1" s="1"/>
  <c r="G534" i="1" s="1"/>
  <c r="H535" i="1" s="1"/>
  <c r="L534" i="1"/>
  <c r="A535" i="1"/>
  <c r="O532" i="1"/>
  <c r="Q534" i="1"/>
  <c r="M533" i="1"/>
  <c r="N533" i="1" s="1"/>
  <c r="C534" i="1" s="1"/>
  <c r="P534" i="1"/>
  <c r="I534" i="1"/>
  <c r="J534" i="1" s="1"/>
  <c r="K534" i="1" l="1"/>
  <c r="B534" i="1" s="1"/>
  <c r="L535" i="1"/>
  <c r="A536" i="1"/>
  <c r="D535" i="1"/>
  <c r="E535" i="1" s="1"/>
  <c r="G535" i="1" s="1"/>
  <c r="H536" i="1" s="1"/>
  <c r="M534" i="1"/>
  <c r="N534" i="1" s="1"/>
  <c r="C535" i="1" s="1"/>
  <c r="Q535" i="1"/>
  <c r="P535" i="1"/>
  <c r="I535" i="1"/>
  <c r="J535" i="1" s="1"/>
  <c r="O533" i="1"/>
  <c r="K535" i="1" l="1"/>
  <c r="B535" i="1" s="1"/>
  <c r="D536" i="1"/>
  <c r="E536" i="1" s="1"/>
  <c r="G536" i="1" s="1"/>
  <c r="H537" i="1" s="1"/>
  <c r="L536" i="1"/>
  <c r="A537" i="1"/>
  <c r="O534" i="1"/>
  <c r="M535" i="1"/>
  <c r="N535" i="1" s="1"/>
  <c r="C536" i="1" s="1"/>
  <c r="Q536" i="1"/>
  <c r="P536" i="1"/>
  <c r="I536" i="1"/>
  <c r="J536" i="1" s="1"/>
  <c r="K536" i="1" l="1"/>
  <c r="B536" i="1" s="1"/>
  <c r="M536" i="1"/>
  <c r="N536" i="1" s="1"/>
  <c r="C537" i="1" s="1"/>
  <c r="Q537" i="1"/>
  <c r="P537" i="1"/>
  <c r="I537" i="1"/>
  <c r="J537" i="1" s="1"/>
  <c r="O535" i="1"/>
  <c r="D537" i="1"/>
  <c r="E537" i="1" s="1"/>
  <c r="G537" i="1" s="1"/>
  <c r="H538" i="1" s="1"/>
  <c r="L537" i="1"/>
  <c r="A538" i="1"/>
  <c r="K537" i="1" l="1"/>
  <c r="B537" i="1" s="1"/>
  <c r="Q538" i="1"/>
  <c r="M537" i="1"/>
  <c r="N537" i="1" s="1"/>
  <c r="C538" i="1" s="1"/>
  <c r="P538" i="1"/>
  <c r="I538" i="1"/>
  <c r="J538" i="1" s="1"/>
  <c r="O536" i="1"/>
  <c r="D538" i="1"/>
  <c r="E538" i="1" s="1"/>
  <c r="G538" i="1" s="1"/>
  <c r="H539" i="1" s="1"/>
  <c r="L538" i="1"/>
  <c r="A539" i="1"/>
  <c r="O537" i="1" l="1"/>
  <c r="K538" i="1"/>
  <c r="B538" i="1" s="1"/>
  <c r="L539" i="1"/>
  <c r="D539" i="1"/>
  <c r="E539" i="1" s="1"/>
  <c r="G539" i="1" s="1"/>
  <c r="H540" i="1" s="1"/>
  <c r="A540" i="1"/>
  <c r="Q539" i="1"/>
  <c r="P539" i="1"/>
  <c r="M538" i="1"/>
  <c r="N538" i="1" s="1"/>
  <c r="C539" i="1" s="1"/>
  <c r="I539" i="1"/>
  <c r="J539" i="1" s="1"/>
  <c r="K539" i="1" l="1"/>
  <c r="B539" i="1" s="1"/>
  <c r="P540" i="1"/>
  <c r="M539" i="1"/>
  <c r="N539" i="1" s="1"/>
  <c r="C540" i="1" s="1"/>
  <c r="Q540" i="1"/>
  <c r="I540" i="1"/>
  <c r="J540" i="1" s="1"/>
  <c r="O538" i="1"/>
  <c r="L540" i="1"/>
  <c r="D540" i="1"/>
  <c r="E540" i="1" s="1"/>
  <c r="G540" i="1" s="1"/>
  <c r="H541" i="1" s="1"/>
  <c r="A541" i="1"/>
  <c r="K540" i="1" l="1"/>
  <c r="B540" i="1" s="1"/>
  <c r="M540" i="1"/>
  <c r="N540" i="1" s="1"/>
  <c r="C541" i="1" s="1"/>
  <c r="Q541" i="1"/>
  <c r="P541" i="1"/>
  <c r="I541" i="1"/>
  <c r="J541" i="1" s="1"/>
  <c r="O539" i="1"/>
  <c r="D541" i="1"/>
  <c r="E541" i="1" s="1"/>
  <c r="G541" i="1" s="1"/>
  <c r="H542" i="1" s="1"/>
  <c r="A542" i="1"/>
  <c r="L541" i="1"/>
  <c r="O540" i="1" l="1"/>
  <c r="K541" i="1"/>
  <c r="B541" i="1" s="1"/>
  <c r="M541" i="1"/>
  <c r="N541" i="1" s="1"/>
  <c r="C542" i="1" s="1"/>
  <c r="Q542" i="1"/>
  <c r="P542" i="1"/>
  <c r="I542" i="1"/>
  <c r="J542" i="1" s="1"/>
  <c r="D542" i="1"/>
  <c r="E542" i="1" s="1"/>
  <c r="G542" i="1" s="1"/>
  <c r="H543" i="1" s="1"/>
  <c r="A543" i="1"/>
  <c r="L542" i="1"/>
  <c r="K542" i="1" l="1"/>
  <c r="B542" i="1" s="1"/>
  <c r="D543" i="1"/>
  <c r="E543" i="1" s="1"/>
  <c r="G543" i="1" s="1"/>
  <c r="H544" i="1" s="1"/>
  <c r="L543" i="1"/>
  <c r="A544" i="1"/>
  <c r="O541" i="1"/>
  <c r="P543" i="1"/>
  <c r="M542" i="1"/>
  <c r="N542" i="1" s="1"/>
  <c r="C543" i="1" s="1"/>
  <c r="Q543" i="1"/>
  <c r="I543" i="1"/>
  <c r="J543" i="1" s="1"/>
  <c r="K543" i="1" l="1"/>
  <c r="B543" i="1" s="1"/>
  <c r="L544" i="1"/>
  <c r="A545" i="1"/>
  <c r="D544" i="1"/>
  <c r="E544" i="1" s="1"/>
  <c r="G544" i="1" s="1"/>
  <c r="H545" i="1" s="1"/>
  <c r="Q544" i="1"/>
  <c r="P544" i="1"/>
  <c r="M543" i="1"/>
  <c r="N543" i="1" s="1"/>
  <c r="C544" i="1" s="1"/>
  <c r="I544" i="1"/>
  <c r="J544" i="1" s="1"/>
  <c r="O542" i="1"/>
  <c r="K544" i="1" l="1"/>
  <c r="B544" i="1" s="1"/>
  <c r="M544" i="1"/>
  <c r="N544" i="1" s="1"/>
  <c r="C545" i="1" s="1"/>
  <c r="Q545" i="1"/>
  <c r="P545" i="1"/>
  <c r="I545" i="1"/>
  <c r="J545" i="1" s="1"/>
  <c r="O543" i="1"/>
  <c r="D545" i="1"/>
  <c r="E545" i="1" s="1"/>
  <c r="G545" i="1" s="1"/>
  <c r="H546" i="1" s="1"/>
  <c r="A546" i="1"/>
  <c r="L545" i="1"/>
  <c r="K545" i="1" l="1"/>
  <c r="B545" i="1" s="1"/>
  <c r="O544" i="1"/>
  <c r="M545" i="1"/>
  <c r="N545" i="1" s="1"/>
  <c r="C546" i="1" s="1"/>
  <c r="Q546" i="1"/>
  <c r="P546" i="1"/>
  <c r="I546" i="1"/>
  <c r="J546" i="1" s="1"/>
  <c r="D546" i="1"/>
  <c r="E546" i="1" s="1"/>
  <c r="G546" i="1" s="1"/>
  <c r="H547" i="1" s="1"/>
  <c r="A547" i="1"/>
  <c r="L546" i="1"/>
  <c r="K546" i="1" l="1"/>
  <c r="B546" i="1" s="1"/>
  <c r="O545" i="1"/>
  <c r="Q547" i="1"/>
  <c r="P547" i="1"/>
  <c r="M546" i="1"/>
  <c r="N546" i="1" s="1"/>
  <c r="C547" i="1" s="1"/>
  <c r="I547" i="1"/>
  <c r="J547" i="1" s="1"/>
  <c r="D547" i="1"/>
  <c r="E547" i="1" s="1"/>
  <c r="G547" i="1" s="1"/>
  <c r="H548" i="1" s="1"/>
  <c r="L547" i="1"/>
  <c r="A548" i="1"/>
  <c r="K547" i="1" l="1"/>
  <c r="B547" i="1" s="1"/>
  <c r="P548" i="1"/>
  <c r="M547" i="1"/>
  <c r="N547" i="1" s="1"/>
  <c r="C548" i="1" s="1"/>
  <c r="Q548" i="1"/>
  <c r="I548" i="1"/>
  <c r="J548" i="1" s="1"/>
  <c r="O546" i="1"/>
  <c r="L548" i="1"/>
  <c r="A549" i="1"/>
  <c r="D548" i="1"/>
  <c r="E548" i="1" s="1"/>
  <c r="G548" i="1" s="1"/>
  <c r="H549" i="1" s="1"/>
  <c r="O547" i="1" l="1"/>
  <c r="K548" i="1"/>
  <c r="P549" i="1"/>
  <c r="M548" i="1"/>
  <c r="N548" i="1" s="1"/>
  <c r="C549" i="1" s="1"/>
  <c r="Q549" i="1"/>
  <c r="I549" i="1"/>
  <c r="J549" i="1" s="1"/>
  <c r="D549" i="1"/>
  <c r="E549" i="1" s="1"/>
  <c r="G549" i="1" s="1"/>
  <c r="H550" i="1" s="1"/>
  <c r="L549" i="1"/>
  <c r="A550" i="1"/>
  <c r="O548" i="1" l="1"/>
  <c r="B548" i="1"/>
  <c r="K549" i="1"/>
  <c r="B549" i="1" s="1"/>
  <c r="M549" i="1"/>
  <c r="N549" i="1" s="1"/>
  <c r="C550" i="1" s="1"/>
  <c r="Q550" i="1"/>
  <c r="P550" i="1"/>
  <c r="I550" i="1"/>
  <c r="J550" i="1" s="1"/>
  <c r="D550" i="1"/>
  <c r="E550" i="1" s="1"/>
  <c r="G550" i="1" s="1"/>
  <c r="H551" i="1" s="1"/>
  <c r="A551" i="1"/>
  <c r="L550" i="1"/>
  <c r="K550" i="1" l="1"/>
  <c r="B550" i="1" s="1"/>
  <c r="M550" i="1"/>
  <c r="N550" i="1" s="1"/>
  <c r="C551" i="1" s="1"/>
  <c r="Q551" i="1"/>
  <c r="P551" i="1"/>
  <c r="I551" i="1"/>
  <c r="J551" i="1" s="1"/>
  <c r="D551" i="1"/>
  <c r="E551" i="1" s="1"/>
  <c r="G551" i="1" s="1"/>
  <c r="H552" i="1" s="1"/>
  <c r="L551" i="1"/>
  <c r="A552" i="1"/>
  <c r="O549" i="1"/>
  <c r="K551" i="1" l="1"/>
  <c r="B551" i="1" s="1"/>
  <c r="D552" i="1"/>
  <c r="E552" i="1" s="1"/>
  <c r="G552" i="1" s="1"/>
  <c r="H553" i="1" s="1"/>
  <c r="L552" i="1"/>
  <c r="A553" i="1"/>
  <c r="Q552" i="1"/>
  <c r="P552" i="1"/>
  <c r="M551" i="1"/>
  <c r="N551" i="1" s="1"/>
  <c r="C552" i="1" s="1"/>
  <c r="I552" i="1"/>
  <c r="J552" i="1" s="1"/>
  <c r="O550" i="1"/>
  <c r="K552" i="1" l="1"/>
  <c r="B552" i="1" s="1"/>
  <c r="L553" i="1"/>
  <c r="A554" i="1"/>
  <c r="D553" i="1"/>
  <c r="E553" i="1" s="1"/>
  <c r="G553" i="1" s="1"/>
  <c r="H554" i="1" s="1"/>
  <c r="P553" i="1"/>
  <c r="M552" i="1"/>
  <c r="N552" i="1" s="1"/>
  <c r="C553" i="1" s="1"/>
  <c r="Q553" i="1"/>
  <c r="I553" i="1"/>
  <c r="J553" i="1" s="1"/>
  <c r="O551" i="1"/>
  <c r="K553" i="1" l="1"/>
  <c r="B553" i="1" s="1"/>
  <c r="M553" i="1"/>
  <c r="N553" i="1" s="1"/>
  <c r="C554" i="1" s="1"/>
  <c r="Q554" i="1"/>
  <c r="P554" i="1"/>
  <c r="I554" i="1"/>
  <c r="J554" i="1" s="1"/>
  <c r="O552" i="1"/>
  <c r="A555" i="1"/>
  <c r="D554" i="1"/>
  <c r="E554" i="1" s="1"/>
  <c r="G554" i="1" s="1"/>
  <c r="H555" i="1" s="1"/>
  <c r="L554" i="1"/>
  <c r="K554" i="1" l="1"/>
  <c r="B554" i="1" s="1"/>
  <c r="M554" i="1"/>
  <c r="N554" i="1" s="1"/>
  <c r="C555" i="1" s="1"/>
  <c r="Q555" i="1"/>
  <c r="P555" i="1"/>
  <c r="I555" i="1"/>
  <c r="J555" i="1" s="1"/>
  <c r="D555" i="1"/>
  <c r="E555" i="1" s="1"/>
  <c r="G555" i="1" s="1"/>
  <c r="H556" i="1" s="1"/>
  <c r="A556" i="1"/>
  <c r="L555" i="1"/>
  <c r="O553" i="1"/>
  <c r="K555" i="1" l="1"/>
  <c r="B555" i="1" s="1"/>
  <c r="Q556" i="1"/>
  <c r="P556" i="1"/>
  <c r="M555" i="1"/>
  <c r="N555" i="1" s="1"/>
  <c r="C556" i="1" s="1"/>
  <c r="I556" i="1"/>
  <c r="J556" i="1" s="1"/>
  <c r="O554" i="1"/>
  <c r="D556" i="1"/>
  <c r="E556" i="1" s="1"/>
  <c r="G556" i="1" s="1"/>
  <c r="H557" i="1" s="1"/>
  <c r="L556" i="1"/>
  <c r="A557" i="1"/>
  <c r="K556" i="1" l="1"/>
  <c r="B556" i="1" s="1"/>
  <c r="L557" i="1"/>
  <c r="A558" i="1"/>
  <c r="D557" i="1"/>
  <c r="E557" i="1" s="1"/>
  <c r="G557" i="1" s="1"/>
  <c r="H558" i="1" s="1"/>
  <c r="O555" i="1"/>
  <c r="P557" i="1"/>
  <c r="M556" i="1"/>
  <c r="N556" i="1" s="1"/>
  <c r="C557" i="1" s="1"/>
  <c r="Q557" i="1"/>
  <c r="I557" i="1"/>
  <c r="J557" i="1" s="1"/>
  <c r="K557" i="1" l="1"/>
  <c r="B557" i="1" s="1"/>
  <c r="D558" i="1"/>
  <c r="E558" i="1" s="1"/>
  <c r="G558" i="1" s="1"/>
  <c r="H559" i="1" s="1"/>
  <c r="L558" i="1"/>
  <c r="A559" i="1"/>
  <c r="M557" i="1"/>
  <c r="N557" i="1" s="1"/>
  <c r="C558" i="1" s="1"/>
  <c r="Q558" i="1"/>
  <c r="P558" i="1"/>
  <c r="I558" i="1"/>
  <c r="J558" i="1" s="1"/>
  <c r="O556" i="1"/>
  <c r="K558" i="1" l="1"/>
  <c r="B558" i="1" s="1"/>
  <c r="D559" i="1"/>
  <c r="E559" i="1" s="1"/>
  <c r="G559" i="1" s="1"/>
  <c r="H560" i="1" s="1"/>
  <c r="A560" i="1"/>
  <c r="L559" i="1"/>
  <c r="O557" i="1"/>
  <c r="M558" i="1"/>
  <c r="N558" i="1" s="1"/>
  <c r="C559" i="1" s="1"/>
  <c r="P559" i="1"/>
  <c r="Q559" i="1"/>
  <c r="I559" i="1"/>
  <c r="J559" i="1" s="1"/>
  <c r="K559" i="1" l="1"/>
  <c r="P560" i="1"/>
  <c r="M559" i="1"/>
  <c r="N559" i="1" s="1"/>
  <c r="C560" i="1" s="1"/>
  <c r="Q560" i="1"/>
  <c r="I560" i="1"/>
  <c r="J560" i="1" s="1"/>
  <c r="D560" i="1"/>
  <c r="E560" i="1" s="1"/>
  <c r="G560" i="1" s="1"/>
  <c r="H561" i="1" s="1"/>
  <c r="L560" i="1"/>
  <c r="A561" i="1"/>
  <c r="O558" i="1"/>
  <c r="O559" i="1" l="1"/>
  <c r="B559" i="1"/>
  <c r="K560" i="1"/>
  <c r="B560" i="1" s="1"/>
  <c r="L561" i="1"/>
  <c r="A562" i="1"/>
  <c r="D561" i="1"/>
  <c r="E561" i="1" s="1"/>
  <c r="G561" i="1" s="1"/>
  <c r="H562" i="1" s="1"/>
  <c r="Q561" i="1"/>
  <c r="M560" i="1"/>
  <c r="N560" i="1" s="1"/>
  <c r="C561" i="1" s="1"/>
  <c r="P561" i="1"/>
  <c r="I561" i="1"/>
  <c r="J561" i="1" s="1"/>
  <c r="K561" i="1" l="1"/>
  <c r="B561" i="1" s="1"/>
  <c r="Q562" i="1"/>
  <c r="M561" i="1"/>
  <c r="N561" i="1" s="1"/>
  <c r="C562" i="1" s="1"/>
  <c r="P562" i="1"/>
  <c r="I562" i="1"/>
  <c r="J562" i="1" s="1"/>
  <c r="O560" i="1"/>
  <c r="D562" i="1"/>
  <c r="E562" i="1" s="1"/>
  <c r="G562" i="1" s="1"/>
  <c r="H563" i="1" s="1"/>
  <c r="L562" i="1"/>
  <c r="A563" i="1"/>
  <c r="O561" i="1" l="1"/>
  <c r="K562" i="1"/>
  <c r="B562" i="1" s="1"/>
  <c r="A564" i="1"/>
  <c r="D563" i="1"/>
  <c r="E563" i="1" s="1"/>
  <c r="G563" i="1" s="1"/>
  <c r="H564" i="1" s="1"/>
  <c r="L563" i="1"/>
  <c r="M562" i="1"/>
  <c r="N562" i="1" s="1"/>
  <c r="C563" i="1" s="1"/>
  <c r="Q563" i="1"/>
  <c r="P563" i="1"/>
  <c r="I563" i="1"/>
  <c r="J563" i="1" s="1"/>
  <c r="K563" i="1" l="1"/>
  <c r="B563" i="1" s="1"/>
  <c r="D564" i="1"/>
  <c r="E564" i="1" s="1"/>
  <c r="G564" i="1" s="1"/>
  <c r="H565" i="1" s="1"/>
  <c r="L564" i="1"/>
  <c r="A565" i="1"/>
  <c r="O562" i="1"/>
  <c r="Q564" i="1"/>
  <c r="P564" i="1"/>
  <c r="M563" i="1"/>
  <c r="N563" i="1" s="1"/>
  <c r="C564" i="1" s="1"/>
  <c r="I564" i="1"/>
  <c r="J564" i="1" s="1"/>
  <c r="K564" i="1" l="1"/>
  <c r="B564" i="1" s="1"/>
  <c r="L565" i="1"/>
  <c r="A566" i="1"/>
  <c r="D565" i="1"/>
  <c r="E565" i="1" s="1"/>
  <c r="G565" i="1" s="1"/>
  <c r="H566" i="1" s="1"/>
  <c r="Q565" i="1"/>
  <c r="P565" i="1"/>
  <c r="M564" i="1"/>
  <c r="N564" i="1" s="1"/>
  <c r="C565" i="1" s="1"/>
  <c r="I565" i="1"/>
  <c r="J565" i="1" s="1"/>
  <c r="O563" i="1"/>
  <c r="K565" i="1" l="1"/>
  <c r="B565" i="1" s="1"/>
  <c r="D566" i="1"/>
  <c r="E566" i="1" s="1"/>
  <c r="G566" i="1" s="1"/>
  <c r="H567" i="1" s="1"/>
  <c r="A567" i="1"/>
  <c r="L566" i="1"/>
  <c r="O564" i="1"/>
  <c r="Q566" i="1"/>
  <c r="M565" i="1"/>
  <c r="N565" i="1" s="1"/>
  <c r="C566" i="1" s="1"/>
  <c r="P566" i="1"/>
  <c r="I566" i="1"/>
  <c r="J566" i="1" s="1"/>
  <c r="K566" i="1" l="1"/>
  <c r="B566" i="1" s="1"/>
  <c r="M566" i="1"/>
  <c r="N566" i="1" s="1"/>
  <c r="C567" i="1" s="1"/>
  <c r="P567" i="1"/>
  <c r="Q567" i="1"/>
  <c r="I567" i="1"/>
  <c r="J567" i="1" s="1"/>
  <c r="D567" i="1"/>
  <c r="E567" i="1" s="1"/>
  <c r="G567" i="1" s="1"/>
  <c r="H568" i="1" s="1"/>
  <c r="L567" i="1"/>
  <c r="A568" i="1"/>
  <c r="O565" i="1"/>
  <c r="K567" i="1" l="1"/>
  <c r="B567" i="1" s="1"/>
  <c r="D568" i="1"/>
  <c r="E568" i="1" s="1"/>
  <c r="G568" i="1" s="1"/>
  <c r="H569" i="1" s="1"/>
  <c r="L568" i="1"/>
  <c r="A569" i="1"/>
  <c r="Q568" i="1"/>
  <c r="M567" i="1"/>
  <c r="N567" i="1" s="1"/>
  <c r="C568" i="1" s="1"/>
  <c r="P568" i="1"/>
  <c r="I568" i="1"/>
  <c r="J568" i="1" s="1"/>
  <c r="O566" i="1"/>
  <c r="K568" i="1" l="1"/>
  <c r="B568" i="1" s="1"/>
  <c r="L569" i="1"/>
  <c r="A570" i="1"/>
  <c r="D569" i="1"/>
  <c r="E569" i="1" s="1"/>
  <c r="G569" i="1" s="1"/>
  <c r="H570" i="1" s="1"/>
  <c r="P569" i="1"/>
  <c r="M568" i="1"/>
  <c r="N568" i="1" s="1"/>
  <c r="C569" i="1" s="1"/>
  <c r="Q569" i="1"/>
  <c r="I569" i="1"/>
  <c r="J569" i="1" s="1"/>
  <c r="O567" i="1"/>
  <c r="K569" i="1" l="1"/>
  <c r="B569" i="1" s="1"/>
  <c r="M569" i="1"/>
  <c r="N569" i="1" s="1"/>
  <c r="C570" i="1" s="1"/>
  <c r="P570" i="1"/>
  <c r="Q570" i="1"/>
  <c r="I570" i="1"/>
  <c r="J570" i="1" s="1"/>
  <c r="O568" i="1"/>
  <c r="D570" i="1"/>
  <c r="E570" i="1" s="1"/>
  <c r="G570" i="1" s="1"/>
  <c r="H571" i="1" s="1"/>
  <c r="A571" i="1"/>
  <c r="L570" i="1"/>
  <c r="K570" i="1" l="1"/>
  <c r="B570" i="1" s="1"/>
  <c r="M570" i="1"/>
  <c r="N570" i="1" s="1"/>
  <c r="C571" i="1" s="1"/>
  <c r="Q571" i="1"/>
  <c r="P571" i="1"/>
  <c r="I571" i="1"/>
  <c r="J571" i="1" s="1"/>
  <c r="O569" i="1"/>
  <c r="D571" i="1"/>
  <c r="E571" i="1" s="1"/>
  <c r="G571" i="1" s="1"/>
  <c r="H572" i="1" s="1"/>
  <c r="L571" i="1"/>
  <c r="A572" i="1"/>
  <c r="K571" i="1" l="1"/>
  <c r="B571" i="1" s="1"/>
  <c r="P572" i="1"/>
  <c r="Q572" i="1"/>
  <c r="M571" i="1"/>
  <c r="N571" i="1" s="1"/>
  <c r="C572" i="1" s="1"/>
  <c r="I572" i="1"/>
  <c r="J572" i="1" s="1"/>
  <c r="O570" i="1"/>
  <c r="D572" i="1"/>
  <c r="E572" i="1" s="1"/>
  <c r="G572" i="1" s="1"/>
  <c r="H573" i="1" s="1"/>
  <c r="L572" i="1"/>
  <c r="A573" i="1"/>
  <c r="K572" i="1" l="1"/>
  <c r="B572" i="1" s="1"/>
  <c r="L573" i="1"/>
  <c r="A574" i="1"/>
  <c r="D573" i="1"/>
  <c r="E573" i="1" s="1"/>
  <c r="G573" i="1" s="1"/>
  <c r="H574" i="1" s="1"/>
  <c r="O571" i="1"/>
  <c r="Q573" i="1"/>
  <c r="P573" i="1"/>
  <c r="M572" i="1"/>
  <c r="N572" i="1" s="1"/>
  <c r="C573" i="1" s="1"/>
  <c r="I573" i="1"/>
  <c r="J573" i="1" s="1"/>
  <c r="K573" i="1" l="1"/>
  <c r="B573" i="1" s="1"/>
  <c r="D574" i="1"/>
  <c r="E574" i="1" s="1"/>
  <c r="G574" i="1" s="1"/>
  <c r="H575" i="1" s="1"/>
  <c r="L574" i="1"/>
  <c r="A575" i="1"/>
  <c r="P574" i="1"/>
  <c r="M573" i="1"/>
  <c r="N573" i="1" s="1"/>
  <c r="C574" i="1" s="1"/>
  <c r="Q574" i="1"/>
  <c r="I574" i="1"/>
  <c r="J574" i="1" s="1"/>
  <c r="O572" i="1"/>
  <c r="K574" i="1" l="1"/>
  <c r="B574" i="1" s="1"/>
  <c r="D575" i="1"/>
  <c r="E575" i="1" s="1"/>
  <c r="G575" i="1" s="1"/>
  <c r="H576" i="1" s="1"/>
  <c r="A576" i="1"/>
  <c r="L575" i="1"/>
  <c r="O573" i="1"/>
  <c r="M574" i="1"/>
  <c r="N574" i="1" s="1"/>
  <c r="C575" i="1" s="1"/>
  <c r="Q575" i="1"/>
  <c r="P575" i="1"/>
  <c r="I575" i="1"/>
  <c r="J575" i="1" s="1"/>
  <c r="K575" i="1" l="1"/>
  <c r="B575" i="1" s="1"/>
  <c r="Q576" i="1"/>
  <c r="M575" i="1"/>
  <c r="N575" i="1" s="1"/>
  <c r="C576" i="1" s="1"/>
  <c r="P576" i="1"/>
  <c r="I576" i="1"/>
  <c r="J576" i="1" s="1"/>
  <c r="D576" i="1"/>
  <c r="E576" i="1" s="1"/>
  <c r="G576" i="1" s="1"/>
  <c r="H577" i="1" s="1"/>
  <c r="L576" i="1"/>
  <c r="A577" i="1"/>
  <c r="O574" i="1"/>
  <c r="K576" i="1" l="1"/>
  <c r="B576" i="1" s="1"/>
  <c r="L577" i="1"/>
  <c r="A578" i="1"/>
  <c r="D577" i="1"/>
  <c r="E577" i="1" s="1"/>
  <c r="G577" i="1" s="1"/>
  <c r="H578" i="1" s="1"/>
  <c r="P577" i="1"/>
  <c r="M576" i="1"/>
  <c r="N576" i="1" s="1"/>
  <c r="C577" i="1" s="1"/>
  <c r="Q577" i="1"/>
  <c r="I577" i="1"/>
  <c r="J577" i="1" s="1"/>
  <c r="O575" i="1"/>
  <c r="K577" i="1" l="1"/>
  <c r="B577" i="1" s="1"/>
  <c r="A579" i="1"/>
  <c r="D578" i="1"/>
  <c r="E578" i="1" s="1"/>
  <c r="G578" i="1" s="1"/>
  <c r="H579" i="1" s="1"/>
  <c r="L578" i="1"/>
  <c r="O576" i="1"/>
  <c r="P578" i="1"/>
  <c r="M577" i="1"/>
  <c r="N577" i="1" s="1"/>
  <c r="C578" i="1" s="1"/>
  <c r="Q578" i="1"/>
  <c r="I578" i="1"/>
  <c r="J578" i="1" s="1"/>
  <c r="K578" i="1" l="1"/>
  <c r="B578" i="1" s="1"/>
  <c r="M578" i="1"/>
  <c r="N578" i="1" s="1"/>
  <c r="C579" i="1" s="1"/>
  <c r="P579" i="1"/>
  <c r="Q579" i="1"/>
  <c r="I579" i="1"/>
  <c r="J579" i="1" s="1"/>
  <c r="D579" i="1"/>
  <c r="E579" i="1" s="1"/>
  <c r="G579" i="1" s="1"/>
  <c r="H580" i="1" s="1"/>
  <c r="A580" i="1"/>
  <c r="L579" i="1"/>
  <c r="O577" i="1"/>
  <c r="K579" i="1" l="1"/>
  <c r="B579" i="1" s="1"/>
  <c r="D580" i="1"/>
  <c r="E580" i="1" s="1"/>
  <c r="G580" i="1" s="1"/>
  <c r="H581" i="1" s="1"/>
  <c r="L580" i="1"/>
  <c r="A581" i="1"/>
  <c r="O578" i="1"/>
  <c r="P580" i="1"/>
  <c r="Q580" i="1"/>
  <c r="M579" i="1"/>
  <c r="N579" i="1" s="1"/>
  <c r="C580" i="1" s="1"/>
  <c r="I580" i="1"/>
  <c r="J580" i="1" s="1"/>
  <c r="K580" i="1" l="1"/>
  <c r="B580" i="1" s="1"/>
  <c r="L581" i="1"/>
  <c r="A582" i="1"/>
  <c r="D581" i="1"/>
  <c r="E581" i="1" s="1"/>
  <c r="G581" i="1" s="1"/>
  <c r="H582" i="1" s="1"/>
  <c r="O579" i="1"/>
  <c r="M580" i="1"/>
  <c r="N580" i="1" s="1"/>
  <c r="C581" i="1" s="1"/>
  <c r="Q581" i="1"/>
  <c r="P581" i="1"/>
  <c r="I581" i="1"/>
  <c r="J581" i="1" s="1"/>
  <c r="K581" i="1" l="1"/>
  <c r="B581" i="1" s="1"/>
  <c r="L582" i="1"/>
  <c r="D582" i="1"/>
  <c r="E582" i="1" s="1"/>
  <c r="G582" i="1" s="1"/>
  <c r="H583" i="1" s="1"/>
  <c r="A583" i="1"/>
  <c r="M581" i="1"/>
  <c r="N581" i="1" s="1"/>
  <c r="C582" i="1" s="1"/>
  <c r="P582" i="1"/>
  <c r="Q582" i="1"/>
  <c r="I582" i="1"/>
  <c r="J582" i="1" s="1"/>
  <c r="O580" i="1"/>
  <c r="K582" i="1" l="1"/>
  <c r="B582" i="1" s="1"/>
  <c r="M582" i="1"/>
  <c r="N582" i="1" s="1"/>
  <c r="C583" i="1" s="1"/>
  <c r="Q583" i="1"/>
  <c r="P583" i="1"/>
  <c r="I583" i="1"/>
  <c r="J583" i="1" s="1"/>
  <c r="A584" i="1"/>
  <c r="D583" i="1"/>
  <c r="E583" i="1" s="1"/>
  <c r="G583" i="1" s="1"/>
  <c r="H584" i="1" s="1"/>
  <c r="L583" i="1"/>
  <c r="O581" i="1"/>
  <c r="K583" i="1" l="1"/>
  <c r="B583" i="1" s="1"/>
  <c r="M583" i="1"/>
  <c r="N583" i="1" s="1"/>
  <c r="C584" i="1" s="1"/>
  <c r="P584" i="1"/>
  <c r="Q584" i="1"/>
  <c r="I584" i="1"/>
  <c r="J584" i="1" s="1"/>
  <c r="D584" i="1"/>
  <c r="E584" i="1" s="1"/>
  <c r="G584" i="1" s="1"/>
  <c r="H585" i="1" s="1"/>
  <c r="A585" i="1"/>
  <c r="L584" i="1"/>
  <c r="O582" i="1"/>
  <c r="K584" i="1" l="1"/>
  <c r="B584" i="1" s="1"/>
  <c r="Q585" i="1"/>
  <c r="P585" i="1"/>
  <c r="M584" i="1"/>
  <c r="N584" i="1" s="1"/>
  <c r="C585" i="1" s="1"/>
  <c r="I585" i="1"/>
  <c r="J585" i="1" s="1"/>
  <c r="D585" i="1"/>
  <c r="E585" i="1" s="1"/>
  <c r="G585" i="1" s="1"/>
  <c r="H586" i="1" s="1"/>
  <c r="L585" i="1"/>
  <c r="A586" i="1"/>
  <c r="O583" i="1"/>
  <c r="K585" i="1" l="1"/>
  <c r="B585" i="1" s="1"/>
  <c r="L586" i="1"/>
  <c r="A587" i="1"/>
  <c r="D586" i="1"/>
  <c r="E586" i="1" s="1"/>
  <c r="G586" i="1" s="1"/>
  <c r="H587" i="1" s="1"/>
  <c r="O584" i="1"/>
  <c r="M585" i="1"/>
  <c r="N585" i="1" s="1"/>
  <c r="C586" i="1" s="1"/>
  <c r="P586" i="1"/>
  <c r="Q586" i="1"/>
  <c r="I586" i="1"/>
  <c r="J586" i="1" s="1"/>
  <c r="K586" i="1" l="1"/>
  <c r="L587" i="1"/>
  <c r="A588" i="1"/>
  <c r="D587" i="1"/>
  <c r="E587" i="1" s="1"/>
  <c r="G587" i="1" s="1"/>
  <c r="H588" i="1" s="1"/>
  <c r="P587" i="1"/>
  <c r="M586" i="1"/>
  <c r="N586" i="1" s="1"/>
  <c r="C587" i="1" s="1"/>
  <c r="Q587" i="1"/>
  <c r="I587" i="1"/>
  <c r="J587" i="1" s="1"/>
  <c r="O585" i="1"/>
  <c r="O586" i="1" l="1"/>
  <c r="B586" i="1"/>
  <c r="K587" i="1"/>
  <c r="P588" i="1"/>
  <c r="M587" i="1"/>
  <c r="N587" i="1" s="1"/>
  <c r="C588" i="1" s="1"/>
  <c r="Q588" i="1"/>
  <c r="I588" i="1"/>
  <c r="J588" i="1" s="1"/>
  <c r="A589" i="1"/>
  <c r="D588" i="1"/>
  <c r="E588" i="1" s="1"/>
  <c r="G588" i="1" s="1"/>
  <c r="H589" i="1" s="1"/>
  <c r="L588" i="1"/>
  <c r="O587" i="1" l="1"/>
  <c r="B587" i="1"/>
  <c r="K588" i="1"/>
  <c r="B588" i="1" s="1"/>
  <c r="D589" i="1"/>
  <c r="E589" i="1" s="1"/>
  <c r="G589" i="1" s="1"/>
  <c r="H590" i="1" s="1"/>
  <c r="A590" i="1"/>
  <c r="L589" i="1"/>
  <c r="M588" i="1"/>
  <c r="N588" i="1" s="1"/>
  <c r="C589" i="1" s="1"/>
  <c r="P589" i="1"/>
  <c r="Q589" i="1"/>
  <c r="I589" i="1"/>
  <c r="J589" i="1" s="1"/>
  <c r="K589" i="1" l="1"/>
  <c r="B589" i="1" s="1"/>
  <c r="M589" i="1"/>
  <c r="N589" i="1" s="1"/>
  <c r="C590" i="1" s="1"/>
  <c r="P590" i="1"/>
  <c r="Q590" i="1"/>
  <c r="I590" i="1"/>
  <c r="J590" i="1" s="1"/>
  <c r="D590" i="1"/>
  <c r="E590" i="1" s="1"/>
  <c r="G590" i="1" s="1"/>
  <c r="H591" i="1" s="1"/>
  <c r="L590" i="1"/>
  <c r="A591" i="1"/>
  <c r="O588" i="1"/>
  <c r="K590" i="1" l="1"/>
  <c r="B590" i="1" s="1"/>
  <c r="D591" i="1"/>
  <c r="E591" i="1" s="1"/>
  <c r="G591" i="1" s="1"/>
  <c r="H592" i="1" s="1"/>
  <c r="A592" i="1"/>
  <c r="L591" i="1"/>
  <c r="Q591" i="1"/>
  <c r="P591" i="1"/>
  <c r="M590" i="1"/>
  <c r="N590" i="1" s="1"/>
  <c r="C591" i="1" s="1"/>
  <c r="I591" i="1"/>
  <c r="J591" i="1" s="1"/>
  <c r="O589" i="1"/>
  <c r="K591" i="1" l="1"/>
  <c r="B591" i="1" s="1"/>
  <c r="P592" i="1"/>
  <c r="M591" i="1"/>
  <c r="N591" i="1" s="1"/>
  <c r="C592" i="1" s="1"/>
  <c r="Q592" i="1"/>
  <c r="I592" i="1"/>
  <c r="J592" i="1" s="1"/>
  <c r="O590" i="1"/>
  <c r="L592" i="1"/>
  <c r="A593" i="1"/>
  <c r="D592" i="1"/>
  <c r="E592" i="1" s="1"/>
  <c r="G592" i="1" s="1"/>
  <c r="H593" i="1" s="1"/>
  <c r="K592" i="1" l="1"/>
  <c r="B592" i="1" s="1"/>
  <c r="P593" i="1"/>
  <c r="M592" i="1"/>
  <c r="N592" i="1" s="1"/>
  <c r="C593" i="1" s="1"/>
  <c r="Q593" i="1"/>
  <c r="I593" i="1"/>
  <c r="J593" i="1" s="1"/>
  <c r="O591" i="1"/>
  <c r="D593" i="1"/>
  <c r="E593" i="1" s="1"/>
  <c r="G593" i="1" s="1"/>
  <c r="H594" i="1" s="1"/>
  <c r="A594" i="1"/>
  <c r="L593" i="1"/>
  <c r="O592" i="1" l="1"/>
  <c r="K593" i="1"/>
  <c r="B593" i="1" s="1"/>
  <c r="M593" i="1"/>
  <c r="N593" i="1" s="1"/>
  <c r="C594" i="1" s="1"/>
  <c r="P594" i="1"/>
  <c r="Q594" i="1"/>
  <c r="I594" i="1"/>
  <c r="J594" i="1" s="1"/>
  <c r="D594" i="1"/>
  <c r="E594" i="1" s="1"/>
  <c r="G594" i="1" s="1"/>
  <c r="H595" i="1" s="1"/>
  <c r="L594" i="1"/>
  <c r="A595" i="1"/>
  <c r="K594" i="1" l="1"/>
  <c r="P595" i="1"/>
  <c r="M594" i="1"/>
  <c r="N594" i="1" s="1"/>
  <c r="C595" i="1" s="1"/>
  <c r="Q595" i="1"/>
  <c r="I595" i="1"/>
  <c r="J595" i="1" s="1"/>
  <c r="O593" i="1"/>
  <c r="D595" i="1"/>
  <c r="E595" i="1" s="1"/>
  <c r="G595" i="1" s="1"/>
  <c r="H596" i="1" s="1"/>
  <c r="L595" i="1"/>
  <c r="A596" i="1"/>
  <c r="O594" i="1" l="1"/>
  <c r="B594" i="1"/>
  <c r="K595" i="1"/>
  <c r="B595" i="1" s="1"/>
  <c r="L596" i="1"/>
  <c r="A597" i="1"/>
  <c r="D596" i="1"/>
  <c r="E596" i="1" s="1"/>
  <c r="G596" i="1" s="1"/>
  <c r="H597" i="1" s="1"/>
  <c r="P596" i="1"/>
  <c r="M595" i="1"/>
  <c r="N595" i="1" s="1"/>
  <c r="C596" i="1" s="1"/>
  <c r="Q596" i="1"/>
  <c r="I596" i="1"/>
  <c r="J596" i="1" s="1"/>
  <c r="K596" i="1" l="1"/>
  <c r="B596" i="1" s="1"/>
  <c r="D597" i="1"/>
  <c r="E597" i="1" s="1"/>
  <c r="G597" i="1" s="1"/>
  <c r="H598" i="1" s="1"/>
  <c r="L597" i="1"/>
  <c r="A598" i="1"/>
  <c r="M596" i="1"/>
  <c r="N596" i="1" s="1"/>
  <c r="C597" i="1" s="1"/>
  <c r="P597" i="1"/>
  <c r="Q597" i="1"/>
  <c r="I597" i="1"/>
  <c r="J597" i="1" s="1"/>
  <c r="O595" i="1"/>
  <c r="K597" i="1" l="1"/>
  <c r="B597" i="1" s="1"/>
  <c r="D598" i="1"/>
  <c r="E598" i="1" s="1"/>
  <c r="G598" i="1" s="1"/>
  <c r="H599" i="1" s="1"/>
  <c r="A599" i="1"/>
  <c r="L598" i="1"/>
  <c r="M597" i="1"/>
  <c r="N597" i="1" s="1"/>
  <c r="C598" i="1" s="1"/>
  <c r="P598" i="1"/>
  <c r="Q598" i="1"/>
  <c r="I598" i="1"/>
  <c r="J598" i="1" s="1"/>
  <c r="O596" i="1"/>
  <c r="K598" i="1" l="1"/>
  <c r="B598" i="1" s="1"/>
  <c r="Q599" i="1"/>
  <c r="M598" i="1"/>
  <c r="N598" i="1" s="1"/>
  <c r="C599" i="1" s="1"/>
  <c r="P599" i="1"/>
  <c r="I599" i="1"/>
  <c r="J599" i="1" s="1"/>
  <c r="D599" i="1"/>
  <c r="E599" i="1" s="1"/>
  <c r="G599" i="1" s="1"/>
  <c r="H600" i="1" s="1"/>
  <c r="A600" i="1"/>
  <c r="L599" i="1"/>
  <c r="O597" i="1"/>
  <c r="K599" i="1" l="1"/>
  <c r="B599" i="1" s="1"/>
  <c r="P600" i="1"/>
  <c r="M599" i="1"/>
  <c r="N599" i="1" s="1"/>
  <c r="C600" i="1" s="1"/>
  <c r="Q600" i="1"/>
  <c r="I600" i="1"/>
  <c r="J600" i="1" s="1"/>
  <c r="O598" i="1"/>
  <c r="D600" i="1"/>
  <c r="E600" i="1" s="1"/>
  <c r="G600" i="1" s="1"/>
  <c r="H601" i="1" s="1"/>
  <c r="A601" i="1"/>
  <c r="L600" i="1"/>
  <c r="O599" i="1" l="1"/>
  <c r="K600" i="1"/>
  <c r="B600" i="1" s="1"/>
  <c r="Q601" i="1"/>
  <c r="P601" i="1"/>
  <c r="M600" i="1"/>
  <c r="N600" i="1" s="1"/>
  <c r="C601" i="1" s="1"/>
  <c r="I601" i="1"/>
  <c r="J601" i="1" s="1"/>
  <c r="D601" i="1"/>
  <c r="E601" i="1" s="1"/>
  <c r="G601" i="1" s="1"/>
  <c r="H602" i="1" s="1"/>
  <c r="L601" i="1"/>
  <c r="A602" i="1"/>
  <c r="K601" i="1" l="1"/>
  <c r="Q602" i="1"/>
  <c r="M601" i="1"/>
  <c r="N601" i="1" s="1"/>
  <c r="C602" i="1" s="1"/>
  <c r="P602" i="1"/>
  <c r="I602" i="1"/>
  <c r="J602" i="1" s="1"/>
  <c r="O600" i="1"/>
  <c r="L602" i="1"/>
  <c r="A603" i="1"/>
  <c r="D602" i="1"/>
  <c r="E602" i="1" s="1"/>
  <c r="G602" i="1" s="1"/>
  <c r="H603" i="1" s="1"/>
  <c r="O601" i="1" l="1"/>
  <c r="B601" i="1"/>
  <c r="K602" i="1"/>
  <c r="B602" i="1" s="1"/>
  <c r="P603" i="1"/>
  <c r="M602" i="1"/>
  <c r="N602" i="1" s="1"/>
  <c r="C603" i="1" s="1"/>
  <c r="Q603" i="1"/>
  <c r="I603" i="1"/>
  <c r="J603" i="1" s="1"/>
  <c r="L603" i="1"/>
  <c r="D603" i="1"/>
  <c r="E603" i="1" s="1"/>
  <c r="G603" i="1" s="1"/>
  <c r="H604" i="1" s="1"/>
  <c r="A604" i="1"/>
  <c r="O602" i="1" l="1"/>
  <c r="K603" i="1"/>
  <c r="B603" i="1" s="1"/>
  <c r="D604" i="1"/>
  <c r="E604" i="1" s="1"/>
  <c r="G604" i="1" s="1"/>
  <c r="H605" i="1" s="1"/>
  <c r="A605" i="1"/>
  <c r="L604" i="1"/>
  <c r="M603" i="1"/>
  <c r="N603" i="1" s="1"/>
  <c r="C604" i="1" s="1"/>
  <c r="Q604" i="1"/>
  <c r="P604" i="1"/>
  <c r="I604" i="1"/>
  <c r="J604" i="1" s="1"/>
  <c r="K604" i="1" l="1"/>
  <c r="B604" i="1" s="1"/>
  <c r="M604" i="1"/>
  <c r="N604" i="1" s="1"/>
  <c r="C605" i="1" s="1"/>
  <c r="Q605" i="1"/>
  <c r="P605" i="1"/>
  <c r="I605" i="1"/>
  <c r="J605" i="1" s="1"/>
  <c r="O603" i="1"/>
  <c r="D605" i="1"/>
  <c r="E605" i="1" s="1"/>
  <c r="G605" i="1" s="1"/>
  <c r="H606" i="1" s="1"/>
  <c r="L605" i="1"/>
  <c r="A606" i="1"/>
  <c r="K605" i="1" l="1"/>
  <c r="B605" i="1" s="1"/>
  <c r="D606" i="1"/>
  <c r="E606" i="1" s="1"/>
  <c r="G606" i="1" s="1"/>
  <c r="H607" i="1" s="1"/>
  <c r="L606" i="1"/>
  <c r="A607" i="1"/>
  <c r="O604" i="1"/>
  <c r="M605" i="1"/>
  <c r="N605" i="1" s="1"/>
  <c r="C606" i="1" s="1"/>
  <c r="P606" i="1"/>
  <c r="Q606" i="1"/>
  <c r="I606" i="1"/>
  <c r="J606" i="1" s="1"/>
  <c r="K606" i="1" l="1"/>
  <c r="B606" i="1" s="1"/>
  <c r="M606" i="1"/>
  <c r="N606" i="1" s="1"/>
  <c r="C607" i="1" s="1"/>
  <c r="P607" i="1"/>
  <c r="Q607" i="1"/>
  <c r="I607" i="1"/>
  <c r="J607" i="1" s="1"/>
  <c r="O605" i="1"/>
  <c r="L607" i="1"/>
  <c r="A608" i="1"/>
  <c r="D607" i="1"/>
  <c r="E607" i="1" s="1"/>
  <c r="G607" i="1" s="1"/>
  <c r="H608" i="1" s="1"/>
  <c r="K607" i="1" l="1"/>
  <c r="B607" i="1" s="1"/>
  <c r="D608" i="1"/>
  <c r="E608" i="1" s="1"/>
  <c r="G608" i="1" s="1"/>
  <c r="H609" i="1" s="1"/>
  <c r="A609" i="1"/>
  <c r="L608" i="1"/>
  <c r="Q608" i="1"/>
  <c r="M607" i="1"/>
  <c r="N607" i="1" s="1"/>
  <c r="C608" i="1" s="1"/>
  <c r="P608" i="1"/>
  <c r="I608" i="1"/>
  <c r="J608" i="1" s="1"/>
  <c r="O606" i="1"/>
  <c r="O607" i="1" l="1"/>
  <c r="K608" i="1"/>
  <c r="B608" i="1" s="1"/>
  <c r="M608" i="1"/>
  <c r="N608" i="1" s="1"/>
  <c r="C609" i="1" s="1"/>
  <c r="P609" i="1"/>
  <c r="Q609" i="1"/>
  <c r="I609" i="1"/>
  <c r="J609" i="1" s="1"/>
  <c r="A610" i="1"/>
  <c r="D609" i="1"/>
  <c r="E609" i="1" s="1"/>
  <c r="G609" i="1" s="1"/>
  <c r="H610" i="1" s="1"/>
  <c r="L609" i="1"/>
  <c r="K609" i="1" l="1"/>
  <c r="B609" i="1" s="1"/>
  <c r="D610" i="1"/>
  <c r="E610" i="1" s="1"/>
  <c r="G610" i="1" s="1"/>
  <c r="H611" i="1" s="1"/>
  <c r="L610" i="1"/>
  <c r="A611" i="1"/>
  <c r="O608" i="1"/>
  <c r="Q610" i="1"/>
  <c r="P610" i="1"/>
  <c r="M609" i="1"/>
  <c r="N609" i="1" s="1"/>
  <c r="C610" i="1" s="1"/>
  <c r="I610" i="1"/>
  <c r="J610" i="1" s="1"/>
  <c r="K610" i="1" l="1"/>
  <c r="B610" i="1" s="1"/>
  <c r="L611" i="1"/>
  <c r="A612" i="1"/>
  <c r="D611" i="1"/>
  <c r="E611" i="1" s="1"/>
  <c r="G611" i="1" s="1"/>
  <c r="H612" i="1" s="1"/>
  <c r="P611" i="1"/>
  <c r="Q611" i="1"/>
  <c r="M610" i="1"/>
  <c r="N610" i="1" s="1"/>
  <c r="C611" i="1" s="1"/>
  <c r="I611" i="1"/>
  <c r="J611" i="1" s="1"/>
  <c r="O609" i="1"/>
  <c r="K611" i="1" l="1"/>
  <c r="B611" i="1" s="1"/>
  <c r="M611" i="1"/>
  <c r="N611" i="1" s="1"/>
  <c r="C612" i="1" s="1"/>
  <c r="Q612" i="1"/>
  <c r="P612" i="1"/>
  <c r="I612" i="1"/>
  <c r="J612" i="1" s="1"/>
  <c r="O610" i="1"/>
  <c r="A613" i="1"/>
  <c r="D612" i="1"/>
  <c r="E612" i="1" s="1"/>
  <c r="G612" i="1" s="1"/>
  <c r="H613" i="1" s="1"/>
  <c r="L612" i="1"/>
  <c r="K612" i="1" l="1"/>
  <c r="B612" i="1" s="1"/>
  <c r="D613" i="1"/>
  <c r="E613" i="1" s="1"/>
  <c r="G613" i="1" s="1"/>
  <c r="H614" i="1" s="1"/>
  <c r="L613" i="1"/>
  <c r="A614" i="1"/>
  <c r="M612" i="1"/>
  <c r="N612" i="1" s="1"/>
  <c r="C613" i="1" s="1"/>
  <c r="P613" i="1"/>
  <c r="Q613" i="1"/>
  <c r="I613" i="1"/>
  <c r="J613" i="1" s="1"/>
  <c r="O611" i="1"/>
  <c r="K613" i="1" l="1"/>
  <c r="B613" i="1" s="1"/>
  <c r="D614" i="1"/>
  <c r="E614" i="1" s="1"/>
  <c r="G614" i="1" s="1"/>
  <c r="H615" i="1" s="1"/>
  <c r="L614" i="1"/>
  <c r="A615" i="1"/>
  <c r="O612" i="1"/>
  <c r="Q614" i="1"/>
  <c r="P614" i="1"/>
  <c r="M613" i="1"/>
  <c r="N613" i="1" s="1"/>
  <c r="C614" i="1" s="1"/>
  <c r="I614" i="1"/>
  <c r="J614" i="1" s="1"/>
  <c r="K614" i="1" l="1"/>
  <c r="B614" i="1" s="1"/>
  <c r="Q615" i="1"/>
  <c r="M614" i="1"/>
  <c r="N614" i="1" s="1"/>
  <c r="C615" i="1" s="1"/>
  <c r="P615" i="1"/>
  <c r="I615" i="1"/>
  <c r="J615" i="1" s="1"/>
  <c r="O613" i="1"/>
  <c r="L615" i="1"/>
  <c r="A616" i="1"/>
  <c r="D615" i="1"/>
  <c r="E615" i="1" s="1"/>
  <c r="G615" i="1" s="1"/>
  <c r="H616" i="1" s="1"/>
  <c r="O614" i="1" l="1"/>
  <c r="K615" i="1"/>
  <c r="B615" i="1" s="1"/>
  <c r="M615" i="1"/>
  <c r="N615" i="1" s="1"/>
  <c r="C616" i="1" s="1"/>
  <c r="Q616" i="1"/>
  <c r="P616" i="1"/>
  <c r="I616" i="1"/>
  <c r="J616" i="1" s="1"/>
  <c r="A617" i="1"/>
  <c r="D616" i="1"/>
  <c r="E616" i="1" s="1"/>
  <c r="G616" i="1" s="1"/>
  <c r="H617" i="1" s="1"/>
  <c r="L616" i="1"/>
  <c r="K616" i="1" l="1"/>
  <c r="B616" i="1" s="1"/>
  <c r="D617" i="1"/>
  <c r="E617" i="1" s="1"/>
  <c r="G617" i="1" s="1"/>
  <c r="H618" i="1" s="1"/>
  <c r="L617" i="1"/>
  <c r="A618" i="1"/>
  <c r="O615" i="1"/>
  <c r="M616" i="1"/>
  <c r="N616" i="1" s="1"/>
  <c r="C617" i="1" s="1"/>
  <c r="Q617" i="1"/>
  <c r="P617" i="1"/>
  <c r="I617" i="1"/>
  <c r="J617" i="1" s="1"/>
  <c r="K617" i="1" l="1"/>
  <c r="B617" i="1" s="1"/>
  <c r="D618" i="1"/>
  <c r="E618" i="1" s="1"/>
  <c r="G618" i="1" s="1"/>
  <c r="H619" i="1" s="1"/>
  <c r="A619" i="1"/>
  <c r="L618" i="1"/>
  <c r="Q618" i="1"/>
  <c r="P618" i="1"/>
  <c r="M617" i="1"/>
  <c r="N617" i="1" s="1"/>
  <c r="C618" i="1" s="1"/>
  <c r="I618" i="1"/>
  <c r="J618" i="1" s="1"/>
  <c r="O616" i="1"/>
  <c r="K618" i="1" l="1"/>
  <c r="B618" i="1" s="1"/>
  <c r="M618" i="1"/>
  <c r="N618" i="1" s="1"/>
  <c r="C619" i="1" s="1"/>
  <c r="P619" i="1"/>
  <c r="Q619" i="1"/>
  <c r="I619" i="1"/>
  <c r="J619" i="1" s="1"/>
  <c r="O617" i="1"/>
  <c r="L619" i="1"/>
  <c r="A620" i="1"/>
  <c r="D619" i="1"/>
  <c r="E619" i="1" s="1"/>
  <c r="G619" i="1" s="1"/>
  <c r="H620" i="1" s="1"/>
  <c r="K619" i="1" l="1"/>
  <c r="Q620" i="1"/>
  <c r="M619" i="1"/>
  <c r="N619" i="1" s="1"/>
  <c r="C620" i="1" s="1"/>
  <c r="P620" i="1"/>
  <c r="I620" i="1"/>
  <c r="J620" i="1" s="1"/>
  <c r="O618" i="1"/>
  <c r="D620" i="1"/>
  <c r="E620" i="1" s="1"/>
  <c r="G620" i="1" s="1"/>
  <c r="H621" i="1" s="1"/>
  <c r="A621" i="1"/>
  <c r="L620" i="1"/>
  <c r="O619" i="1" l="1"/>
  <c r="B619" i="1"/>
  <c r="K620" i="1"/>
  <c r="B620" i="1" s="1"/>
  <c r="M620" i="1"/>
  <c r="N620" i="1" s="1"/>
  <c r="C621" i="1" s="1"/>
  <c r="P621" i="1"/>
  <c r="Q621" i="1"/>
  <c r="I621" i="1"/>
  <c r="J621" i="1" s="1"/>
  <c r="D621" i="1"/>
  <c r="E621" i="1" s="1"/>
  <c r="G621" i="1" s="1"/>
  <c r="H622" i="1" s="1"/>
  <c r="A622" i="1"/>
  <c r="L621" i="1"/>
  <c r="K621" i="1" l="1"/>
  <c r="B621" i="1" s="1"/>
  <c r="Q622" i="1"/>
  <c r="P622" i="1"/>
  <c r="M621" i="1"/>
  <c r="N621" i="1" s="1"/>
  <c r="C622" i="1" s="1"/>
  <c r="I622" i="1"/>
  <c r="J622" i="1" s="1"/>
  <c r="D622" i="1"/>
  <c r="E622" i="1" s="1"/>
  <c r="G622" i="1" s="1"/>
  <c r="H623" i="1" s="1"/>
  <c r="L622" i="1"/>
  <c r="A623" i="1"/>
  <c r="O620" i="1"/>
  <c r="K622" i="1" l="1"/>
  <c r="B622" i="1" s="1"/>
  <c r="L623" i="1"/>
  <c r="A624" i="1"/>
  <c r="D623" i="1"/>
  <c r="E623" i="1" s="1"/>
  <c r="G623" i="1" s="1"/>
  <c r="H624" i="1" s="1"/>
  <c r="P623" i="1"/>
  <c r="Q623" i="1"/>
  <c r="M622" i="1"/>
  <c r="N622" i="1" s="1"/>
  <c r="C623" i="1" s="1"/>
  <c r="I623" i="1"/>
  <c r="J623" i="1" s="1"/>
  <c r="O621" i="1"/>
  <c r="K623" i="1" l="1"/>
  <c r="Q624" i="1"/>
  <c r="M623" i="1"/>
  <c r="N623" i="1" s="1"/>
  <c r="C624" i="1" s="1"/>
  <c r="P624" i="1"/>
  <c r="I624" i="1"/>
  <c r="J624" i="1" s="1"/>
  <c r="O622" i="1"/>
  <c r="D624" i="1"/>
  <c r="E624" i="1" s="1"/>
  <c r="G624" i="1" s="1"/>
  <c r="H625" i="1" s="1"/>
  <c r="L624" i="1"/>
  <c r="A625" i="1"/>
  <c r="O623" i="1" l="1"/>
  <c r="B623" i="1"/>
  <c r="K624" i="1"/>
  <c r="B624" i="1" s="1"/>
  <c r="D625" i="1"/>
  <c r="E625" i="1" s="1"/>
  <c r="G625" i="1" s="1"/>
  <c r="H626" i="1" s="1"/>
  <c r="A626" i="1"/>
  <c r="L625" i="1"/>
  <c r="M624" i="1"/>
  <c r="N624" i="1" s="1"/>
  <c r="C625" i="1" s="1"/>
  <c r="P625" i="1"/>
  <c r="Q625" i="1"/>
  <c r="I625" i="1"/>
  <c r="J625" i="1" s="1"/>
  <c r="K625" i="1" l="1"/>
  <c r="B625" i="1" s="1"/>
  <c r="D626" i="1"/>
  <c r="E626" i="1" s="1"/>
  <c r="G626" i="1" s="1"/>
  <c r="H627" i="1" s="1"/>
  <c r="L626" i="1"/>
  <c r="A627" i="1"/>
  <c r="O624" i="1"/>
  <c r="Q626" i="1"/>
  <c r="P626" i="1"/>
  <c r="M625" i="1"/>
  <c r="N625" i="1" s="1"/>
  <c r="C626" i="1" s="1"/>
  <c r="I626" i="1"/>
  <c r="J626" i="1" s="1"/>
  <c r="K626" i="1" l="1"/>
  <c r="B626" i="1" s="1"/>
  <c r="L627" i="1"/>
  <c r="D627" i="1"/>
  <c r="E627" i="1" s="1"/>
  <c r="G627" i="1" s="1"/>
  <c r="H628" i="1" s="1"/>
  <c r="A628" i="1"/>
  <c r="O625" i="1"/>
  <c r="P627" i="1"/>
  <c r="M626" i="1"/>
  <c r="N626" i="1" s="1"/>
  <c r="C627" i="1" s="1"/>
  <c r="Q627" i="1"/>
  <c r="I627" i="1"/>
  <c r="J627" i="1" s="1"/>
  <c r="K627" i="1" l="1"/>
  <c r="B627" i="1" s="1"/>
  <c r="M627" i="1"/>
  <c r="N627" i="1" s="1"/>
  <c r="C628" i="1" s="1"/>
  <c r="Q628" i="1"/>
  <c r="P628" i="1"/>
  <c r="I628" i="1"/>
  <c r="J628" i="1" s="1"/>
  <c r="O626" i="1"/>
  <c r="D628" i="1"/>
  <c r="E628" i="1" s="1"/>
  <c r="G628" i="1" s="1"/>
  <c r="H629" i="1" s="1"/>
  <c r="L628" i="1"/>
  <c r="A629" i="1"/>
  <c r="O627" i="1" l="1"/>
  <c r="K628" i="1"/>
  <c r="B628" i="1" s="1"/>
  <c r="D629" i="1"/>
  <c r="E629" i="1" s="1"/>
  <c r="G629" i="1" s="1"/>
  <c r="H630" i="1" s="1"/>
  <c r="L629" i="1"/>
  <c r="A630" i="1"/>
  <c r="M628" i="1"/>
  <c r="N628" i="1" s="1"/>
  <c r="C629" i="1" s="1"/>
  <c r="Q629" i="1"/>
  <c r="P629" i="1"/>
  <c r="I629" i="1"/>
  <c r="J629" i="1" s="1"/>
  <c r="K629" i="1" l="1"/>
  <c r="B629" i="1" s="1"/>
  <c r="D630" i="1"/>
  <c r="E630" i="1" s="1"/>
  <c r="G630" i="1" s="1"/>
  <c r="H631" i="1" s="1"/>
  <c r="L630" i="1"/>
  <c r="A631" i="1"/>
  <c r="Q630" i="1"/>
  <c r="M629" i="1"/>
  <c r="N629" i="1" s="1"/>
  <c r="C630" i="1" s="1"/>
  <c r="P630" i="1"/>
  <c r="I630" i="1"/>
  <c r="J630" i="1" s="1"/>
  <c r="O628" i="1"/>
  <c r="K630" i="1" l="1"/>
  <c r="B630" i="1" s="1"/>
  <c r="L631" i="1"/>
  <c r="D631" i="1"/>
  <c r="E631" i="1" s="1"/>
  <c r="G631" i="1" s="1"/>
  <c r="H632" i="1" s="1"/>
  <c r="A632" i="1"/>
  <c r="O629" i="1"/>
  <c r="Q631" i="1"/>
  <c r="M630" i="1"/>
  <c r="N630" i="1" s="1"/>
  <c r="C631" i="1" s="1"/>
  <c r="P631" i="1"/>
  <c r="I631" i="1"/>
  <c r="J631" i="1" s="1"/>
  <c r="K631" i="1" l="1"/>
  <c r="B631" i="1" s="1"/>
  <c r="M631" i="1"/>
  <c r="N631" i="1" s="1"/>
  <c r="C632" i="1" s="1"/>
  <c r="Q632" i="1"/>
  <c r="P632" i="1"/>
  <c r="I632" i="1"/>
  <c r="J632" i="1" s="1"/>
  <c r="O630" i="1"/>
  <c r="A633" i="1"/>
  <c r="D632" i="1"/>
  <c r="E632" i="1" s="1"/>
  <c r="G632" i="1" s="1"/>
  <c r="H633" i="1" s="1"/>
  <c r="L632" i="1"/>
  <c r="O631" i="1" l="1"/>
  <c r="K632" i="1"/>
  <c r="B632" i="1" s="1"/>
  <c r="D633" i="1"/>
  <c r="E633" i="1" s="1"/>
  <c r="G633" i="1" s="1"/>
  <c r="H634" i="1" s="1"/>
  <c r="A634" i="1"/>
  <c r="L633" i="1"/>
  <c r="M632" i="1"/>
  <c r="N632" i="1" s="1"/>
  <c r="C633" i="1" s="1"/>
  <c r="Q633" i="1"/>
  <c r="P633" i="1"/>
  <c r="I633" i="1"/>
  <c r="J633" i="1" s="1"/>
  <c r="K633" i="1" l="1"/>
  <c r="B633" i="1" s="1"/>
  <c r="P634" i="1"/>
  <c r="Q634" i="1"/>
  <c r="M633" i="1"/>
  <c r="N633" i="1" s="1"/>
  <c r="C634" i="1" s="1"/>
  <c r="I634" i="1"/>
  <c r="J634" i="1" s="1"/>
  <c r="D634" i="1"/>
  <c r="E634" i="1" s="1"/>
  <c r="G634" i="1" s="1"/>
  <c r="H635" i="1" s="1"/>
  <c r="L634" i="1"/>
  <c r="A635" i="1"/>
  <c r="O632" i="1"/>
  <c r="K634" i="1" l="1"/>
  <c r="B634" i="1" s="1"/>
  <c r="L635" i="1"/>
  <c r="D635" i="1"/>
  <c r="E635" i="1" s="1"/>
  <c r="G635" i="1" s="1"/>
  <c r="H636" i="1" s="1"/>
  <c r="A636" i="1"/>
  <c r="O633" i="1"/>
  <c r="Q635" i="1"/>
  <c r="M634" i="1"/>
  <c r="N634" i="1" s="1"/>
  <c r="C635" i="1" s="1"/>
  <c r="P635" i="1"/>
  <c r="I635" i="1"/>
  <c r="J635" i="1" s="1"/>
  <c r="K635" i="1" l="1"/>
  <c r="B635" i="1" s="1"/>
  <c r="P636" i="1"/>
  <c r="M635" i="1"/>
  <c r="N635" i="1" s="1"/>
  <c r="C636" i="1" s="1"/>
  <c r="Q636" i="1"/>
  <c r="I636" i="1"/>
  <c r="J636" i="1" s="1"/>
  <c r="O634" i="1"/>
  <c r="D636" i="1"/>
  <c r="E636" i="1" s="1"/>
  <c r="G636" i="1" s="1"/>
  <c r="H637" i="1" s="1"/>
  <c r="A637" i="1"/>
  <c r="L636" i="1"/>
  <c r="K636" i="1" l="1"/>
  <c r="B636" i="1" s="1"/>
  <c r="A638" i="1"/>
  <c r="D637" i="1"/>
  <c r="E637" i="1" s="1"/>
  <c r="G637" i="1" s="1"/>
  <c r="H638" i="1" s="1"/>
  <c r="L637" i="1"/>
  <c r="O635" i="1"/>
  <c r="M636" i="1"/>
  <c r="N636" i="1" s="1"/>
  <c r="C637" i="1" s="1"/>
  <c r="Q637" i="1"/>
  <c r="P637" i="1"/>
  <c r="I637" i="1"/>
  <c r="J637" i="1" s="1"/>
  <c r="K637" i="1" l="1"/>
  <c r="B637" i="1" s="1"/>
  <c r="D638" i="1"/>
  <c r="E638" i="1" s="1"/>
  <c r="G638" i="1" s="1"/>
  <c r="H639" i="1" s="1"/>
  <c r="L638" i="1"/>
  <c r="A639" i="1"/>
  <c r="P638" i="1"/>
  <c r="M637" i="1"/>
  <c r="N637" i="1" s="1"/>
  <c r="C638" i="1" s="1"/>
  <c r="Q638" i="1"/>
  <c r="I638" i="1"/>
  <c r="J638" i="1" s="1"/>
  <c r="O636" i="1"/>
  <c r="K638" i="1" l="1"/>
  <c r="B638" i="1" s="1"/>
  <c r="L639" i="1"/>
  <c r="A640" i="1"/>
  <c r="D639" i="1"/>
  <c r="E639" i="1" s="1"/>
  <c r="G639" i="1" s="1"/>
  <c r="H640" i="1" s="1"/>
  <c r="O637" i="1"/>
  <c r="Q639" i="1"/>
  <c r="P639" i="1"/>
  <c r="M638" i="1"/>
  <c r="N638" i="1" s="1"/>
  <c r="C639" i="1" s="1"/>
  <c r="I639" i="1"/>
  <c r="J639" i="1" s="1"/>
  <c r="K639" i="1" l="1"/>
  <c r="B639" i="1" s="1"/>
  <c r="A641" i="1"/>
  <c r="D640" i="1"/>
  <c r="E640" i="1" s="1"/>
  <c r="G640" i="1" s="1"/>
  <c r="H641" i="1" s="1"/>
  <c r="L640" i="1"/>
  <c r="M639" i="1"/>
  <c r="N639" i="1" s="1"/>
  <c r="C640" i="1" s="1"/>
  <c r="Q640" i="1"/>
  <c r="P640" i="1"/>
  <c r="I640" i="1"/>
  <c r="J640" i="1" s="1"/>
  <c r="O638" i="1"/>
  <c r="K640" i="1" l="1"/>
  <c r="B640" i="1" s="1"/>
  <c r="M640" i="1"/>
  <c r="N640" i="1" s="1"/>
  <c r="C641" i="1" s="1"/>
  <c r="Q641" i="1"/>
  <c r="P641" i="1"/>
  <c r="I641" i="1"/>
  <c r="J641" i="1" s="1"/>
  <c r="D641" i="1"/>
  <c r="E641" i="1" s="1"/>
  <c r="G641" i="1" s="1"/>
  <c r="H642" i="1" s="1"/>
  <c r="L641" i="1"/>
  <c r="A642" i="1"/>
  <c r="O639" i="1"/>
  <c r="K641" i="1" l="1"/>
  <c r="B641" i="1" s="1"/>
  <c r="D642" i="1"/>
  <c r="E642" i="1" s="1"/>
  <c r="G642" i="1" s="1"/>
  <c r="H643" i="1" s="1"/>
  <c r="L642" i="1"/>
  <c r="A643" i="1"/>
  <c r="Q642" i="1"/>
  <c r="P642" i="1"/>
  <c r="M641" i="1"/>
  <c r="N641" i="1" s="1"/>
  <c r="C642" i="1" s="1"/>
  <c r="I642" i="1"/>
  <c r="J642" i="1" s="1"/>
  <c r="O640" i="1"/>
  <c r="K642" i="1" l="1"/>
  <c r="B642" i="1" s="1"/>
  <c r="L643" i="1"/>
  <c r="A644" i="1"/>
  <c r="D643" i="1"/>
  <c r="E643" i="1" s="1"/>
  <c r="G643" i="1" s="1"/>
  <c r="H644" i="1" s="1"/>
  <c r="O641" i="1"/>
  <c r="M642" i="1"/>
  <c r="N642" i="1" s="1"/>
  <c r="C643" i="1" s="1"/>
  <c r="Q643" i="1"/>
  <c r="P643" i="1"/>
  <c r="I643" i="1"/>
  <c r="J643" i="1" s="1"/>
  <c r="K643" i="1" l="1"/>
  <c r="B643" i="1" s="1"/>
  <c r="D644" i="1"/>
  <c r="E644" i="1" s="1"/>
  <c r="G644" i="1" s="1"/>
  <c r="H645" i="1" s="1"/>
  <c r="A645" i="1"/>
  <c r="L644" i="1"/>
  <c r="P644" i="1"/>
  <c r="M643" i="1"/>
  <c r="N643" i="1" s="1"/>
  <c r="C644" i="1" s="1"/>
  <c r="Q644" i="1"/>
  <c r="I644" i="1"/>
  <c r="J644" i="1" s="1"/>
  <c r="O642" i="1"/>
  <c r="O643" i="1" l="1"/>
  <c r="K644" i="1"/>
  <c r="B644" i="1" s="1"/>
  <c r="M644" i="1"/>
  <c r="N644" i="1" s="1"/>
  <c r="C645" i="1" s="1"/>
  <c r="Q645" i="1"/>
  <c r="P645" i="1"/>
  <c r="I645" i="1"/>
  <c r="J645" i="1" s="1"/>
  <c r="D645" i="1"/>
  <c r="E645" i="1" s="1"/>
  <c r="G645" i="1" s="1"/>
  <c r="H646" i="1" s="1"/>
  <c r="L645" i="1"/>
  <c r="A646" i="1"/>
  <c r="K645" i="1" l="1"/>
  <c r="B645" i="1" s="1"/>
  <c r="P646" i="1"/>
  <c r="M645" i="1"/>
  <c r="N645" i="1" s="1"/>
  <c r="C646" i="1" s="1"/>
  <c r="Q646" i="1"/>
  <c r="I646" i="1"/>
  <c r="J646" i="1" s="1"/>
  <c r="O644" i="1"/>
  <c r="D646" i="1"/>
  <c r="E646" i="1" s="1"/>
  <c r="G646" i="1" s="1"/>
  <c r="H647" i="1" s="1"/>
  <c r="L646" i="1"/>
  <c r="A647" i="1"/>
  <c r="K646" i="1" l="1"/>
  <c r="B646" i="1" s="1"/>
  <c r="D647" i="1"/>
  <c r="E647" i="1" s="1"/>
  <c r="G647" i="1" s="1"/>
  <c r="H648" i="1" s="1"/>
  <c r="L647" i="1"/>
  <c r="A648" i="1"/>
  <c r="O645" i="1"/>
  <c r="Q647" i="1"/>
  <c r="M646" i="1"/>
  <c r="N646" i="1" s="1"/>
  <c r="C647" i="1" s="1"/>
  <c r="P647" i="1"/>
  <c r="I647" i="1"/>
  <c r="J647" i="1" s="1"/>
  <c r="K647" i="1" l="1"/>
  <c r="B647" i="1" s="1"/>
  <c r="L648" i="1"/>
  <c r="A649" i="1"/>
  <c r="D648" i="1"/>
  <c r="E648" i="1" s="1"/>
  <c r="G648" i="1" s="1"/>
  <c r="H649" i="1" s="1"/>
  <c r="Q648" i="1"/>
  <c r="P648" i="1"/>
  <c r="M647" i="1"/>
  <c r="N647" i="1" s="1"/>
  <c r="C648" i="1" s="1"/>
  <c r="I648" i="1"/>
  <c r="J648" i="1" s="1"/>
  <c r="O646" i="1"/>
  <c r="K648" i="1" l="1"/>
  <c r="B648" i="1" s="1"/>
  <c r="D649" i="1"/>
  <c r="E649" i="1" s="1"/>
  <c r="G649" i="1" s="1"/>
  <c r="H650" i="1" s="1"/>
  <c r="L649" i="1"/>
  <c r="A650" i="1"/>
  <c r="O647" i="1"/>
  <c r="M648" i="1"/>
  <c r="N648" i="1" s="1"/>
  <c r="C649" i="1" s="1"/>
  <c r="Q649" i="1"/>
  <c r="P649" i="1"/>
  <c r="I649" i="1"/>
  <c r="J649" i="1" s="1"/>
  <c r="K649" i="1" l="1"/>
  <c r="B649" i="1" s="1"/>
  <c r="M649" i="1"/>
  <c r="N649" i="1" s="1"/>
  <c r="C650" i="1" s="1"/>
  <c r="Q650" i="1"/>
  <c r="P650" i="1"/>
  <c r="I650" i="1"/>
  <c r="J650" i="1" s="1"/>
  <c r="D650" i="1"/>
  <c r="E650" i="1" s="1"/>
  <c r="G650" i="1" s="1"/>
  <c r="H651" i="1" s="1"/>
  <c r="L650" i="1"/>
  <c r="A651" i="1"/>
  <c r="O648" i="1"/>
  <c r="K650" i="1" l="1"/>
  <c r="B650" i="1" s="1"/>
  <c r="D651" i="1"/>
  <c r="E651" i="1" s="1"/>
  <c r="G651" i="1" s="1"/>
  <c r="H652" i="1" s="1"/>
  <c r="L651" i="1"/>
  <c r="A652" i="1"/>
  <c r="Q651" i="1"/>
  <c r="P651" i="1"/>
  <c r="M650" i="1"/>
  <c r="N650" i="1" s="1"/>
  <c r="C651" i="1" s="1"/>
  <c r="I651" i="1"/>
  <c r="J651" i="1" s="1"/>
  <c r="O649" i="1"/>
  <c r="K651" i="1" l="1"/>
  <c r="B651" i="1" s="1"/>
  <c r="L652" i="1"/>
  <c r="A653" i="1"/>
  <c r="D652" i="1"/>
  <c r="E652" i="1" s="1"/>
  <c r="G652" i="1" s="1"/>
  <c r="H653" i="1" s="1"/>
  <c r="M651" i="1"/>
  <c r="N651" i="1" s="1"/>
  <c r="C652" i="1" s="1"/>
  <c r="Q652" i="1"/>
  <c r="P652" i="1"/>
  <c r="I652" i="1"/>
  <c r="O650" i="1"/>
  <c r="I653" i="1" l="1"/>
  <c r="O651" i="1"/>
  <c r="M652" i="1"/>
  <c r="N652" i="1" s="1"/>
  <c r="C653" i="1" s="1"/>
  <c r="Q653" i="1"/>
  <c r="P653" i="1"/>
  <c r="J652" i="1"/>
  <c r="K652" i="1" s="1"/>
  <c r="D653" i="1"/>
  <c r="E653" i="1" s="1"/>
  <c r="G653" i="1" s="1"/>
  <c r="H654" i="1" s="1"/>
  <c r="L653" i="1"/>
  <c r="A654" i="1"/>
  <c r="I654" i="1" l="1"/>
  <c r="J654" i="1" s="1"/>
  <c r="O652" i="1"/>
  <c r="B652" i="1"/>
  <c r="D654" i="1"/>
  <c r="E654" i="1" s="1"/>
  <c r="G654" i="1" s="1"/>
  <c r="H655" i="1" s="1"/>
  <c r="L654" i="1"/>
  <c r="A655" i="1"/>
  <c r="J653" i="1"/>
  <c r="K653" i="1" s="1"/>
  <c r="M653" i="1"/>
  <c r="N653" i="1" s="1"/>
  <c r="C654" i="1" s="1"/>
  <c r="P654" i="1"/>
  <c r="Q654" i="1"/>
  <c r="K654" i="1" l="1"/>
  <c r="B654" i="1" s="1"/>
  <c r="P655" i="1"/>
  <c r="M654" i="1"/>
  <c r="N654" i="1" s="1"/>
  <c r="C655" i="1" s="1"/>
  <c r="Q655" i="1"/>
  <c r="I655" i="1"/>
  <c r="O653" i="1"/>
  <c r="D655" i="1"/>
  <c r="E655" i="1" s="1"/>
  <c r="G655" i="1" s="1"/>
  <c r="H656" i="1" s="1"/>
  <c r="L655" i="1"/>
  <c r="A656" i="1"/>
  <c r="B653" i="1"/>
  <c r="I656" i="1" l="1"/>
  <c r="J656" i="1" s="1"/>
  <c r="J655" i="1"/>
  <c r="K655" i="1" s="1"/>
  <c r="L656" i="1"/>
  <c r="A657" i="1"/>
  <c r="D656" i="1"/>
  <c r="E656" i="1" s="1"/>
  <c r="G656" i="1" s="1"/>
  <c r="H657" i="1" s="1"/>
  <c r="O654" i="1"/>
  <c r="P656" i="1"/>
  <c r="M655" i="1"/>
  <c r="N655" i="1" s="1"/>
  <c r="C656" i="1" s="1"/>
  <c r="Q656" i="1"/>
  <c r="I657" i="1" l="1"/>
  <c r="J657" i="1" s="1"/>
  <c r="O655" i="1"/>
  <c r="B655" i="1"/>
  <c r="K656" i="1"/>
  <c r="B656" i="1" s="1"/>
  <c r="D657" i="1"/>
  <c r="E657" i="1" s="1"/>
  <c r="G657" i="1" s="1"/>
  <c r="H658" i="1" s="1"/>
  <c r="A658" i="1"/>
  <c r="L657" i="1"/>
  <c r="M656" i="1"/>
  <c r="N656" i="1" s="1"/>
  <c r="C657" i="1" s="1"/>
  <c r="Q657" i="1"/>
  <c r="P657" i="1"/>
  <c r="I658" i="1" l="1"/>
  <c r="J658" i="1" s="1"/>
  <c r="K657" i="1"/>
  <c r="M657" i="1"/>
  <c r="N657" i="1" s="1"/>
  <c r="C658" i="1" s="1"/>
  <c r="Q658" i="1"/>
  <c r="P658" i="1"/>
  <c r="D658" i="1"/>
  <c r="E658" i="1" s="1"/>
  <c r="G658" i="1" s="1"/>
  <c r="H659" i="1" s="1"/>
  <c r="A659" i="1"/>
  <c r="L658" i="1"/>
  <c r="O656" i="1"/>
  <c r="O657" i="1" l="1"/>
  <c r="B657" i="1"/>
  <c r="K658" i="1"/>
  <c r="B658" i="1" s="1"/>
  <c r="Q659" i="1"/>
  <c r="P659" i="1"/>
  <c r="M658" i="1"/>
  <c r="N658" i="1" s="1"/>
  <c r="C659" i="1" s="1"/>
  <c r="D659" i="1"/>
  <c r="E659" i="1" s="1"/>
  <c r="G659" i="1" s="1"/>
  <c r="H660" i="1" s="1"/>
  <c r="L659" i="1"/>
  <c r="A660" i="1"/>
  <c r="I659" i="1"/>
  <c r="J659" i="1" s="1"/>
  <c r="K659" i="1" l="1"/>
  <c r="B659" i="1" s="1"/>
  <c r="P660" i="1"/>
  <c r="M659" i="1"/>
  <c r="N659" i="1" s="1"/>
  <c r="C660" i="1" s="1"/>
  <c r="Q660" i="1"/>
  <c r="O658" i="1"/>
  <c r="L660" i="1"/>
  <c r="A661" i="1"/>
  <c r="D660" i="1"/>
  <c r="E660" i="1" s="1"/>
  <c r="G660" i="1" s="1"/>
  <c r="H661" i="1" s="1"/>
  <c r="I660" i="1"/>
  <c r="I661" i="1" l="1"/>
  <c r="J661" i="1" s="1"/>
  <c r="O659" i="1"/>
  <c r="J660" i="1"/>
  <c r="K660" i="1" s="1"/>
  <c r="B660" i="1" s="1"/>
  <c r="D661" i="1"/>
  <c r="E661" i="1" s="1"/>
  <c r="G661" i="1" s="1"/>
  <c r="H662" i="1" s="1"/>
  <c r="A662" i="1"/>
  <c r="L661" i="1"/>
  <c r="P661" i="1"/>
  <c r="M660" i="1"/>
  <c r="N660" i="1" s="1"/>
  <c r="C661" i="1" s="1"/>
  <c r="Q661" i="1"/>
  <c r="I662" i="1" l="1"/>
  <c r="J662" i="1" s="1"/>
  <c r="K661" i="1"/>
  <c r="M661" i="1"/>
  <c r="N661" i="1" s="1"/>
  <c r="C662" i="1" s="1"/>
  <c r="P662" i="1"/>
  <c r="Q662" i="1"/>
  <c r="O660" i="1"/>
  <c r="D662" i="1"/>
  <c r="E662" i="1" s="1"/>
  <c r="G662" i="1" s="1"/>
  <c r="H663" i="1" s="1"/>
  <c r="L662" i="1"/>
  <c r="A663" i="1"/>
  <c r="O661" i="1" l="1"/>
  <c r="B661" i="1"/>
  <c r="K662" i="1"/>
  <c r="B662" i="1" s="1"/>
  <c r="D663" i="1"/>
  <c r="E663" i="1" s="1"/>
  <c r="G663" i="1" s="1"/>
  <c r="H664" i="1" s="1"/>
  <c r="A664" i="1"/>
  <c r="L663" i="1"/>
  <c r="Q663" i="1"/>
  <c r="M662" i="1"/>
  <c r="N662" i="1" s="1"/>
  <c r="C663" i="1" s="1"/>
  <c r="P663" i="1"/>
  <c r="I663" i="1"/>
  <c r="I664" i="1" l="1"/>
  <c r="J664" i="1" s="1"/>
  <c r="L664" i="1"/>
  <c r="A665" i="1"/>
  <c r="D664" i="1"/>
  <c r="E664" i="1" s="1"/>
  <c r="G664" i="1" s="1"/>
  <c r="H665" i="1" s="1"/>
  <c r="J663" i="1"/>
  <c r="K663" i="1" s="1"/>
  <c r="O662" i="1"/>
  <c r="P664" i="1"/>
  <c r="M663" i="1"/>
  <c r="N663" i="1" s="1"/>
  <c r="C664" i="1" s="1"/>
  <c r="Q664" i="1"/>
  <c r="I665" i="1" l="1"/>
  <c r="J665" i="1" s="1"/>
  <c r="O663" i="1"/>
  <c r="B663" i="1"/>
  <c r="K664" i="1"/>
  <c r="P665" i="1"/>
  <c r="M664" i="1"/>
  <c r="N664" i="1" s="1"/>
  <c r="C665" i="1" s="1"/>
  <c r="Q665" i="1"/>
  <c r="D665" i="1"/>
  <c r="E665" i="1" s="1"/>
  <c r="G665" i="1" s="1"/>
  <c r="H666" i="1" s="1"/>
  <c r="A666" i="1"/>
  <c r="L665" i="1"/>
  <c r="O664" i="1" l="1"/>
  <c r="K665" i="1"/>
  <c r="B665" i="1" s="1"/>
  <c r="D666" i="1"/>
  <c r="E666" i="1" s="1"/>
  <c r="G666" i="1" s="1"/>
  <c r="H667" i="1" s="1"/>
  <c r="L666" i="1"/>
  <c r="A667" i="1"/>
  <c r="M665" i="1"/>
  <c r="N665" i="1" s="1"/>
  <c r="C666" i="1" s="1"/>
  <c r="Q666" i="1"/>
  <c r="P666" i="1"/>
  <c r="I666" i="1"/>
  <c r="B664" i="1"/>
  <c r="I667" i="1" l="1"/>
  <c r="J667" i="1" s="1"/>
  <c r="J666" i="1"/>
  <c r="K666" i="1" s="1"/>
  <c r="B666" i="1" s="1"/>
  <c r="D667" i="1"/>
  <c r="E667" i="1" s="1"/>
  <c r="G667" i="1" s="1"/>
  <c r="H668" i="1" s="1"/>
  <c r="L667" i="1"/>
  <c r="A668" i="1"/>
  <c r="O665" i="1"/>
  <c r="Q667" i="1"/>
  <c r="P667" i="1"/>
  <c r="M666" i="1"/>
  <c r="N666" i="1" s="1"/>
  <c r="C667" i="1" s="1"/>
  <c r="K667" i="1" l="1"/>
  <c r="B667" i="1" s="1"/>
  <c r="P668" i="1"/>
  <c r="M667" i="1"/>
  <c r="N667" i="1" s="1"/>
  <c r="C668" i="1" s="1"/>
  <c r="Q668" i="1"/>
  <c r="I668" i="1"/>
  <c r="J668" i="1" s="1"/>
  <c r="O666" i="1"/>
  <c r="L668" i="1"/>
  <c r="D668" i="1"/>
  <c r="E668" i="1" s="1"/>
  <c r="G668" i="1" s="1"/>
  <c r="H669" i="1" s="1"/>
  <c r="A669" i="1"/>
  <c r="O667" i="1" l="1"/>
  <c r="K668" i="1"/>
  <c r="B668" i="1" s="1"/>
  <c r="P669" i="1"/>
  <c r="M668" i="1"/>
  <c r="N668" i="1" s="1"/>
  <c r="C669" i="1" s="1"/>
  <c r="Q669" i="1"/>
  <c r="A670" i="1"/>
  <c r="D669" i="1"/>
  <c r="E669" i="1" s="1"/>
  <c r="G669" i="1" s="1"/>
  <c r="H670" i="1" s="1"/>
  <c r="L669" i="1"/>
  <c r="I669" i="1"/>
  <c r="O668" i="1" l="1"/>
  <c r="M669" i="1"/>
  <c r="N669" i="1" s="1"/>
  <c r="C670" i="1" s="1"/>
  <c r="Q670" i="1"/>
  <c r="P670" i="1"/>
  <c r="I670" i="1"/>
  <c r="J670" i="1" s="1"/>
  <c r="J669" i="1"/>
  <c r="K669" i="1" s="1"/>
  <c r="D670" i="1"/>
  <c r="E670" i="1" s="1"/>
  <c r="G670" i="1" s="1"/>
  <c r="H671" i="1" s="1"/>
  <c r="L670" i="1"/>
  <c r="A671" i="1"/>
  <c r="O669" i="1" l="1"/>
  <c r="B669" i="1"/>
  <c r="K670" i="1"/>
  <c r="Q671" i="1"/>
  <c r="P671" i="1"/>
  <c r="M670" i="1"/>
  <c r="N670" i="1" s="1"/>
  <c r="C671" i="1" s="1"/>
  <c r="D671" i="1"/>
  <c r="E671" i="1" s="1"/>
  <c r="G671" i="1" s="1"/>
  <c r="H672" i="1" s="1"/>
  <c r="A672" i="1"/>
  <c r="L671" i="1"/>
  <c r="I671" i="1"/>
  <c r="I672" i="1" l="1"/>
  <c r="J672" i="1" s="1"/>
  <c r="D672" i="1"/>
  <c r="E672" i="1" s="1"/>
  <c r="G672" i="1" s="1"/>
  <c r="H673" i="1" s="1"/>
  <c r="L672" i="1"/>
  <c r="A673" i="1"/>
  <c r="O670" i="1"/>
  <c r="Q672" i="1"/>
  <c r="M671" i="1"/>
  <c r="N671" i="1" s="1"/>
  <c r="C672" i="1" s="1"/>
  <c r="P672" i="1"/>
  <c r="J671" i="1"/>
  <c r="K671" i="1" s="1"/>
  <c r="B670" i="1"/>
  <c r="I673" i="1" l="1"/>
  <c r="J673" i="1" s="1"/>
  <c r="O671" i="1"/>
  <c r="B671" i="1"/>
  <c r="K672" i="1"/>
  <c r="L673" i="1"/>
  <c r="A674" i="1"/>
  <c r="D673" i="1"/>
  <c r="E673" i="1" s="1"/>
  <c r="G673" i="1" s="1"/>
  <c r="H674" i="1" s="1"/>
  <c r="M672" i="1"/>
  <c r="N672" i="1" s="1"/>
  <c r="C673" i="1" s="1"/>
  <c r="P673" i="1"/>
  <c r="Q673" i="1"/>
  <c r="K673" i="1" l="1"/>
  <c r="B673" i="1" s="1"/>
  <c r="M673" i="1"/>
  <c r="N673" i="1" s="1"/>
  <c r="C674" i="1" s="1"/>
  <c r="P674" i="1"/>
  <c r="Q674" i="1"/>
  <c r="O672" i="1"/>
  <c r="I674" i="1"/>
  <c r="J674" i="1" s="1"/>
  <c r="D674" i="1"/>
  <c r="E674" i="1" s="1"/>
  <c r="G674" i="1" s="1"/>
  <c r="H675" i="1" s="1"/>
  <c r="L674" i="1"/>
  <c r="A675" i="1"/>
  <c r="B672" i="1"/>
  <c r="K674" i="1" l="1"/>
  <c r="B674" i="1" s="1"/>
  <c r="I675" i="1"/>
  <c r="J675" i="1" s="1"/>
  <c r="D675" i="1"/>
  <c r="E675" i="1" s="1"/>
  <c r="G675" i="1" s="1"/>
  <c r="H676" i="1" s="1"/>
  <c r="A676" i="1"/>
  <c r="L675" i="1"/>
  <c r="O673" i="1"/>
  <c r="M674" i="1"/>
  <c r="N674" i="1" s="1"/>
  <c r="C675" i="1" s="1"/>
  <c r="P675" i="1"/>
  <c r="Q675" i="1"/>
  <c r="K675" i="1" l="1"/>
  <c r="B675" i="1" s="1"/>
  <c r="P676" i="1"/>
  <c r="Q676" i="1"/>
  <c r="M675" i="1"/>
  <c r="N675" i="1" s="1"/>
  <c r="C676" i="1" s="1"/>
  <c r="O674" i="1"/>
  <c r="D676" i="1"/>
  <c r="E676" i="1" s="1"/>
  <c r="G676" i="1" s="1"/>
  <c r="H677" i="1" s="1"/>
  <c r="L676" i="1"/>
  <c r="A677" i="1"/>
  <c r="I676" i="1"/>
  <c r="J676" i="1" s="1"/>
  <c r="K676" i="1" l="1"/>
  <c r="B676" i="1" s="1"/>
  <c r="Q677" i="1"/>
  <c r="P677" i="1"/>
  <c r="M676" i="1"/>
  <c r="N676" i="1" s="1"/>
  <c r="C677" i="1" s="1"/>
  <c r="O675" i="1"/>
  <c r="I677" i="1"/>
  <c r="J677" i="1" s="1"/>
  <c r="L677" i="1"/>
  <c r="A678" i="1"/>
  <c r="D677" i="1"/>
  <c r="E677" i="1" s="1"/>
  <c r="G677" i="1" s="1"/>
  <c r="H678" i="1" s="1"/>
  <c r="K677" i="1" l="1"/>
  <c r="B677" i="1" s="1"/>
  <c r="M677" i="1"/>
  <c r="N677" i="1" s="1"/>
  <c r="C678" i="1" s="1"/>
  <c r="P678" i="1"/>
  <c r="Q678" i="1"/>
  <c r="I678" i="1"/>
  <c r="J678" i="1" s="1"/>
  <c r="O676" i="1"/>
  <c r="A679" i="1"/>
  <c r="D678" i="1"/>
  <c r="E678" i="1" s="1"/>
  <c r="G678" i="1" s="1"/>
  <c r="H679" i="1" s="1"/>
  <c r="L678" i="1"/>
  <c r="K678" i="1" l="1"/>
  <c r="B678" i="1" s="1"/>
  <c r="D679" i="1"/>
  <c r="E679" i="1" s="1"/>
  <c r="G679" i="1" s="1"/>
  <c r="H680" i="1" s="1"/>
  <c r="A680" i="1"/>
  <c r="L679" i="1"/>
  <c r="I679" i="1"/>
  <c r="M678" i="1"/>
  <c r="N678" i="1" s="1"/>
  <c r="C679" i="1" s="1"/>
  <c r="Q679" i="1"/>
  <c r="P679" i="1"/>
  <c r="O677" i="1"/>
  <c r="I680" i="1" l="1"/>
  <c r="J680" i="1" s="1"/>
  <c r="Q680" i="1"/>
  <c r="M679" i="1"/>
  <c r="N679" i="1" s="1"/>
  <c r="C680" i="1" s="1"/>
  <c r="P680" i="1"/>
  <c r="O678" i="1"/>
  <c r="J679" i="1"/>
  <c r="K679" i="1" s="1"/>
  <c r="D680" i="1"/>
  <c r="E680" i="1" s="1"/>
  <c r="G680" i="1" s="1"/>
  <c r="H681" i="1" s="1"/>
  <c r="L680" i="1"/>
  <c r="A681" i="1"/>
  <c r="O679" i="1" l="1"/>
  <c r="B679" i="1"/>
  <c r="K680" i="1"/>
  <c r="L681" i="1"/>
  <c r="A682" i="1"/>
  <c r="D681" i="1"/>
  <c r="E681" i="1" s="1"/>
  <c r="G681" i="1" s="1"/>
  <c r="H682" i="1" s="1"/>
  <c r="M680" i="1"/>
  <c r="N680" i="1" s="1"/>
  <c r="C681" i="1" s="1"/>
  <c r="Q681" i="1"/>
  <c r="P681" i="1"/>
  <c r="I681" i="1"/>
  <c r="I682" i="1" l="1"/>
  <c r="J682" i="1" s="1"/>
  <c r="L682" i="1"/>
  <c r="A683" i="1"/>
  <c r="D682" i="1"/>
  <c r="E682" i="1" s="1"/>
  <c r="G682" i="1" s="1"/>
  <c r="H683" i="1" s="1"/>
  <c r="O680" i="1"/>
  <c r="Q682" i="1"/>
  <c r="M681" i="1"/>
  <c r="N681" i="1" s="1"/>
  <c r="C682" i="1" s="1"/>
  <c r="P682" i="1"/>
  <c r="J681" i="1"/>
  <c r="K681" i="1" s="1"/>
  <c r="B680" i="1"/>
  <c r="K682" i="1" l="1"/>
  <c r="B682" i="1" s="1"/>
  <c r="O681" i="1"/>
  <c r="B681" i="1"/>
  <c r="Q683" i="1"/>
  <c r="P683" i="1"/>
  <c r="M682" i="1"/>
  <c r="N682" i="1" s="1"/>
  <c r="C683" i="1" s="1"/>
  <c r="I683" i="1"/>
  <c r="L683" i="1"/>
  <c r="D683" i="1"/>
  <c r="E683" i="1" s="1"/>
  <c r="G683" i="1" s="1"/>
  <c r="H684" i="1" s="1"/>
  <c r="A684" i="1"/>
  <c r="I684" i="1" l="1"/>
  <c r="J684" i="1" s="1"/>
  <c r="A685" i="1"/>
  <c r="D684" i="1"/>
  <c r="E684" i="1" s="1"/>
  <c r="G684" i="1" s="1"/>
  <c r="H685" i="1" s="1"/>
  <c r="L684" i="1"/>
  <c r="O682" i="1"/>
  <c r="P684" i="1"/>
  <c r="M683" i="1"/>
  <c r="N683" i="1" s="1"/>
  <c r="C684" i="1" s="1"/>
  <c r="Q684" i="1"/>
  <c r="J683" i="1"/>
  <c r="K683" i="1" s="1"/>
  <c r="O683" i="1" l="1"/>
  <c r="B683" i="1"/>
  <c r="K684" i="1"/>
  <c r="I685" i="1"/>
  <c r="J685" i="1" s="1"/>
  <c r="M684" i="1"/>
  <c r="N684" i="1" s="1"/>
  <c r="C685" i="1" s="1"/>
  <c r="Q685" i="1"/>
  <c r="P685" i="1"/>
  <c r="D685" i="1"/>
  <c r="E685" i="1" s="1"/>
  <c r="G685" i="1" s="1"/>
  <c r="H686" i="1" s="1"/>
  <c r="L685" i="1"/>
  <c r="A686" i="1"/>
  <c r="O684" i="1" l="1"/>
  <c r="K685" i="1"/>
  <c r="B685" i="1" s="1"/>
  <c r="D686" i="1"/>
  <c r="E686" i="1" s="1"/>
  <c r="G686" i="1" s="1"/>
  <c r="H687" i="1" s="1"/>
  <c r="L686" i="1"/>
  <c r="A687" i="1"/>
  <c r="I686" i="1"/>
  <c r="J686" i="1" s="1"/>
  <c r="P686" i="1"/>
  <c r="Q686" i="1"/>
  <c r="M685" i="1"/>
  <c r="N685" i="1" s="1"/>
  <c r="C686" i="1" s="1"/>
  <c r="B684" i="1"/>
  <c r="K686" i="1" l="1"/>
  <c r="B686" i="1" s="1"/>
  <c r="L687" i="1"/>
  <c r="D687" i="1"/>
  <c r="E687" i="1" s="1"/>
  <c r="G687" i="1" s="1"/>
  <c r="H688" i="1" s="1"/>
  <c r="A688" i="1"/>
  <c r="P687" i="1"/>
  <c r="M686" i="1"/>
  <c r="N686" i="1" s="1"/>
  <c r="C687" i="1" s="1"/>
  <c r="Q687" i="1"/>
  <c r="O685" i="1"/>
  <c r="I687" i="1"/>
  <c r="I688" i="1" l="1"/>
  <c r="J688" i="1" s="1"/>
  <c r="J687" i="1"/>
  <c r="K687" i="1" s="1"/>
  <c r="B687" i="1" s="1"/>
  <c r="M687" i="1"/>
  <c r="N687" i="1" s="1"/>
  <c r="C688" i="1" s="1"/>
  <c r="P688" i="1"/>
  <c r="Q688" i="1"/>
  <c r="A689" i="1"/>
  <c r="D688" i="1"/>
  <c r="E688" i="1" s="1"/>
  <c r="G688" i="1" s="1"/>
  <c r="H689" i="1" s="1"/>
  <c r="L688" i="1"/>
  <c r="O686" i="1"/>
  <c r="K688" i="1" l="1"/>
  <c r="B688" i="1" s="1"/>
  <c r="M688" i="1"/>
  <c r="N688" i="1" s="1"/>
  <c r="C689" i="1" s="1"/>
  <c r="Q689" i="1"/>
  <c r="P689" i="1"/>
  <c r="I689" i="1"/>
  <c r="D689" i="1"/>
  <c r="E689" i="1" s="1"/>
  <c r="G689" i="1" s="1"/>
  <c r="H690" i="1" s="1"/>
  <c r="L689" i="1"/>
  <c r="A690" i="1"/>
  <c r="O687" i="1"/>
  <c r="D690" i="1" l="1"/>
  <c r="E690" i="1" s="1"/>
  <c r="G690" i="1" s="1"/>
  <c r="H691" i="1" s="1"/>
  <c r="L690" i="1"/>
  <c r="A691" i="1"/>
  <c r="P690" i="1"/>
  <c r="Q690" i="1"/>
  <c r="M689" i="1"/>
  <c r="N689" i="1" s="1"/>
  <c r="C690" i="1" s="1"/>
  <c r="I690" i="1"/>
  <c r="O688" i="1"/>
  <c r="J689" i="1"/>
  <c r="K689" i="1" s="1"/>
  <c r="I691" i="1" l="1"/>
  <c r="J691" i="1" s="1"/>
  <c r="O689" i="1"/>
  <c r="B689" i="1"/>
  <c r="D691" i="1"/>
  <c r="E691" i="1" s="1"/>
  <c r="G691" i="1" s="1"/>
  <c r="H692" i="1" s="1"/>
  <c r="L691" i="1"/>
  <c r="A692" i="1"/>
  <c r="J690" i="1"/>
  <c r="K690" i="1" s="1"/>
  <c r="Q691" i="1"/>
  <c r="P691" i="1"/>
  <c r="M690" i="1"/>
  <c r="N690" i="1" s="1"/>
  <c r="C691" i="1" s="1"/>
  <c r="I692" i="1" l="1"/>
  <c r="J692" i="1" s="1"/>
  <c r="O690" i="1"/>
  <c r="B690" i="1"/>
  <c r="K691" i="1"/>
  <c r="L692" i="1"/>
  <c r="A693" i="1"/>
  <c r="D692" i="1"/>
  <c r="E692" i="1" s="1"/>
  <c r="G692" i="1" s="1"/>
  <c r="H693" i="1" s="1"/>
  <c r="Q692" i="1"/>
  <c r="M691" i="1"/>
  <c r="N691" i="1" s="1"/>
  <c r="C692" i="1" s="1"/>
  <c r="P692" i="1"/>
  <c r="I693" i="1" l="1"/>
  <c r="J693" i="1" s="1"/>
  <c r="K692" i="1"/>
  <c r="B692" i="1" s="1"/>
  <c r="O691" i="1"/>
  <c r="D693" i="1"/>
  <c r="E693" i="1" s="1"/>
  <c r="G693" i="1" s="1"/>
  <c r="H694" i="1" s="1"/>
  <c r="L693" i="1"/>
  <c r="A694" i="1"/>
  <c r="P693" i="1"/>
  <c r="M692" i="1"/>
  <c r="N692" i="1" s="1"/>
  <c r="C693" i="1" s="1"/>
  <c r="Q693" i="1"/>
  <c r="B691" i="1"/>
  <c r="I694" i="1" l="1"/>
  <c r="J694" i="1" s="1"/>
  <c r="K693" i="1"/>
  <c r="B693" i="1" s="1"/>
  <c r="A695" i="1"/>
  <c r="D694" i="1"/>
  <c r="E694" i="1" s="1"/>
  <c r="G694" i="1" s="1"/>
  <c r="H695" i="1" s="1"/>
  <c r="L694" i="1"/>
  <c r="O692" i="1"/>
  <c r="M693" i="1"/>
  <c r="N693" i="1" s="1"/>
  <c r="C694" i="1" s="1"/>
  <c r="P694" i="1"/>
  <c r="Q694" i="1"/>
  <c r="K694" i="1" l="1"/>
  <c r="B694" i="1" s="1"/>
  <c r="D695" i="1"/>
  <c r="E695" i="1" s="1"/>
  <c r="G695" i="1" s="1"/>
  <c r="H696" i="1" s="1"/>
  <c r="A696" i="1"/>
  <c r="L695" i="1"/>
  <c r="O693" i="1"/>
  <c r="Q695" i="1"/>
  <c r="P695" i="1"/>
  <c r="M694" i="1"/>
  <c r="N694" i="1" s="1"/>
  <c r="C695" i="1" s="1"/>
  <c r="I695" i="1"/>
  <c r="I696" i="1" l="1"/>
  <c r="J696" i="1" s="1"/>
  <c r="Q696" i="1"/>
  <c r="M695" i="1"/>
  <c r="N695" i="1" s="1"/>
  <c r="C696" i="1" s="1"/>
  <c r="P696" i="1"/>
  <c r="J695" i="1"/>
  <c r="K695" i="1" s="1"/>
  <c r="L696" i="1"/>
  <c r="A697" i="1"/>
  <c r="D696" i="1"/>
  <c r="E696" i="1" s="1"/>
  <c r="G696" i="1" s="1"/>
  <c r="H697" i="1" s="1"/>
  <c r="O694" i="1"/>
  <c r="I697" i="1" l="1"/>
  <c r="J697" i="1" s="1"/>
  <c r="O695" i="1"/>
  <c r="B695" i="1"/>
  <c r="K696" i="1"/>
  <c r="B696" i="1" s="1"/>
  <c r="D697" i="1"/>
  <c r="E697" i="1" s="1"/>
  <c r="G697" i="1" s="1"/>
  <c r="H698" i="1" s="1"/>
  <c r="L697" i="1"/>
  <c r="A698" i="1"/>
  <c r="M696" i="1"/>
  <c r="N696" i="1" s="1"/>
  <c r="C697" i="1" s="1"/>
  <c r="Q697" i="1"/>
  <c r="P697" i="1"/>
  <c r="I698" i="1" l="1"/>
  <c r="J698" i="1" s="1"/>
  <c r="K697" i="1"/>
  <c r="B697" i="1" s="1"/>
  <c r="D698" i="1"/>
  <c r="E698" i="1" s="1"/>
  <c r="G698" i="1" s="1"/>
  <c r="H699" i="1" s="1"/>
  <c r="L698" i="1"/>
  <c r="A699" i="1"/>
  <c r="M697" i="1"/>
  <c r="N697" i="1" s="1"/>
  <c r="C698" i="1" s="1"/>
  <c r="P698" i="1"/>
  <c r="Q698" i="1"/>
  <c r="O696" i="1"/>
  <c r="K698" i="1" l="1"/>
  <c r="B698" i="1" s="1"/>
  <c r="O697" i="1"/>
  <c r="Q699" i="1"/>
  <c r="P699" i="1"/>
  <c r="M698" i="1"/>
  <c r="N698" i="1" s="1"/>
  <c r="C699" i="1" s="1"/>
  <c r="L699" i="1"/>
  <c r="D699" i="1"/>
  <c r="E699" i="1" s="1"/>
  <c r="G699" i="1" s="1"/>
  <c r="H700" i="1" s="1"/>
  <c r="A700" i="1"/>
  <c r="I699" i="1"/>
  <c r="M699" i="1" l="1"/>
  <c r="N699" i="1" s="1"/>
  <c r="C700" i="1" s="1"/>
  <c r="P700" i="1"/>
  <c r="Q700" i="1"/>
  <c r="I700" i="1"/>
  <c r="J700" i="1" s="1"/>
  <c r="O698" i="1"/>
  <c r="A701" i="1"/>
  <c r="D700" i="1"/>
  <c r="E700" i="1" s="1"/>
  <c r="G700" i="1" s="1"/>
  <c r="H701" i="1" s="1"/>
  <c r="L700" i="1"/>
  <c r="J699" i="1"/>
  <c r="K699" i="1" s="1"/>
  <c r="O699" i="1" l="1"/>
  <c r="B699" i="1"/>
  <c r="K700" i="1"/>
  <c r="D701" i="1"/>
  <c r="E701" i="1" s="1"/>
  <c r="G701" i="1" s="1"/>
  <c r="H702" i="1" s="1"/>
  <c r="L701" i="1"/>
  <c r="A702" i="1"/>
  <c r="M700" i="1"/>
  <c r="N700" i="1" s="1"/>
  <c r="C701" i="1" s="1"/>
  <c r="Q701" i="1"/>
  <c r="P701" i="1"/>
  <c r="I701" i="1"/>
  <c r="I702" i="1" l="1"/>
  <c r="J702" i="1" s="1"/>
  <c r="D702" i="1"/>
  <c r="E702" i="1" s="1"/>
  <c r="G702" i="1" s="1"/>
  <c r="H703" i="1" s="1"/>
  <c r="A703" i="1"/>
  <c r="L702" i="1"/>
  <c r="O700" i="1"/>
  <c r="J701" i="1"/>
  <c r="K701" i="1" s="1"/>
  <c r="P702" i="1"/>
  <c r="Q702" i="1"/>
  <c r="M701" i="1"/>
  <c r="N701" i="1" s="1"/>
  <c r="C702" i="1" s="1"/>
  <c r="B700" i="1"/>
  <c r="I703" i="1" l="1"/>
  <c r="J703" i="1" s="1"/>
  <c r="K702" i="1"/>
  <c r="B702" i="1" s="1"/>
  <c r="O701" i="1"/>
  <c r="B701" i="1"/>
  <c r="P703" i="1"/>
  <c r="M702" i="1"/>
  <c r="N702" i="1" s="1"/>
  <c r="C703" i="1" s="1"/>
  <c r="Q703" i="1"/>
  <c r="L703" i="1"/>
  <c r="A704" i="1"/>
  <c r="D703" i="1"/>
  <c r="E703" i="1" s="1"/>
  <c r="G703" i="1" s="1"/>
  <c r="H704" i="1" s="1"/>
  <c r="K703" i="1" l="1"/>
  <c r="B703" i="1" s="1"/>
  <c r="M703" i="1"/>
  <c r="N703" i="1" s="1"/>
  <c r="C704" i="1" s="1"/>
  <c r="P704" i="1"/>
  <c r="Q704" i="1"/>
  <c r="I704" i="1"/>
  <c r="O702" i="1"/>
  <c r="A705" i="1"/>
  <c r="D704" i="1"/>
  <c r="E704" i="1" s="1"/>
  <c r="G704" i="1" s="1"/>
  <c r="H705" i="1" s="1"/>
  <c r="L704" i="1"/>
  <c r="D705" i="1" l="1"/>
  <c r="E705" i="1" s="1"/>
  <c r="G705" i="1" s="1"/>
  <c r="H706" i="1" s="1"/>
  <c r="A706" i="1"/>
  <c r="L705" i="1"/>
  <c r="I705" i="1"/>
  <c r="M704" i="1"/>
  <c r="N704" i="1" s="1"/>
  <c r="C705" i="1" s="1"/>
  <c r="P705" i="1"/>
  <c r="Q705" i="1"/>
  <c r="J704" i="1"/>
  <c r="K704" i="1" s="1"/>
  <c r="O703" i="1"/>
  <c r="I706" i="1" l="1"/>
  <c r="J706" i="1" s="1"/>
  <c r="J705" i="1"/>
  <c r="K705" i="1" s="1"/>
  <c r="B705" i="1" s="1"/>
  <c r="O704" i="1"/>
  <c r="B704" i="1"/>
  <c r="P706" i="1"/>
  <c r="Q706" i="1"/>
  <c r="M705" i="1"/>
  <c r="N705" i="1" s="1"/>
  <c r="C706" i="1" s="1"/>
  <c r="D706" i="1"/>
  <c r="E706" i="1" s="1"/>
  <c r="G706" i="1" s="1"/>
  <c r="H707" i="1" s="1"/>
  <c r="L706" i="1"/>
  <c r="A707" i="1"/>
  <c r="K706" i="1" l="1"/>
  <c r="B706" i="1" s="1"/>
  <c r="P707" i="1"/>
  <c r="Q707" i="1"/>
  <c r="M706" i="1"/>
  <c r="N706" i="1" s="1"/>
  <c r="C707" i="1" s="1"/>
  <c r="I707" i="1"/>
  <c r="J707" i="1" s="1"/>
  <c r="O705" i="1"/>
  <c r="L707" i="1"/>
  <c r="D707" i="1"/>
  <c r="E707" i="1" s="1"/>
  <c r="G707" i="1" s="1"/>
  <c r="H708" i="1" s="1"/>
  <c r="A708" i="1"/>
  <c r="K707" i="1" l="1"/>
  <c r="B707" i="1" s="1"/>
  <c r="M707" i="1"/>
  <c r="N707" i="1" s="1"/>
  <c r="C708" i="1" s="1"/>
  <c r="Q708" i="1"/>
  <c r="P708" i="1"/>
  <c r="A709" i="1"/>
  <c r="D708" i="1"/>
  <c r="E708" i="1" s="1"/>
  <c r="G708" i="1" s="1"/>
  <c r="H709" i="1" s="1"/>
  <c r="L708" i="1"/>
  <c r="I708" i="1"/>
  <c r="J708" i="1" s="1"/>
  <c r="O706" i="1"/>
  <c r="K708" i="1" l="1"/>
  <c r="B708" i="1" s="1"/>
  <c r="I709" i="1"/>
  <c r="J709" i="1" s="1"/>
  <c r="D709" i="1"/>
  <c r="E709" i="1" s="1"/>
  <c r="G709" i="1" s="1"/>
  <c r="H710" i="1" s="1"/>
  <c r="L709" i="1"/>
  <c r="A710" i="1"/>
  <c r="M708" i="1"/>
  <c r="N708" i="1" s="1"/>
  <c r="C709" i="1" s="1"/>
  <c r="Q709" i="1"/>
  <c r="P709" i="1"/>
  <c r="O707" i="1"/>
  <c r="K709" i="1" l="1"/>
  <c r="B709" i="1" s="1"/>
  <c r="I710" i="1"/>
  <c r="J710" i="1" s="1"/>
  <c r="D710" i="1"/>
  <c r="E710" i="1" s="1"/>
  <c r="G710" i="1" s="1"/>
  <c r="H711" i="1" s="1"/>
  <c r="L710" i="1"/>
  <c r="A711" i="1"/>
  <c r="P710" i="1"/>
  <c r="M709" i="1"/>
  <c r="N709" i="1" s="1"/>
  <c r="C710" i="1" s="1"/>
  <c r="Q710" i="1"/>
  <c r="O708" i="1"/>
  <c r="K710" i="1" l="1"/>
  <c r="B710" i="1" s="1"/>
  <c r="L711" i="1"/>
  <c r="D711" i="1"/>
  <c r="E711" i="1" s="1"/>
  <c r="G711" i="1" s="1"/>
  <c r="H712" i="1" s="1"/>
  <c r="A712" i="1"/>
  <c r="I711" i="1"/>
  <c r="Q711" i="1"/>
  <c r="P711" i="1"/>
  <c r="M710" i="1"/>
  <c r="N710" i="1" s="1"/>
  <c r="C711" i="1" s="1"/>
  <c r="O709" i="1"/>
  <c r="I712" i="1" l="1"/>
  <c r="J712" i="1" s="1"/>
  <c r="J711" i="1"/>
  <c r="K711" i="1" s="1"/>
  <c r="M711" i="1"/>
  <c r="N711" i="1" s="1"/>
  <c r="C712" i="1" s="1"/>
  <c r="Q712" i="1"/>
  <c r="P712" i="1"/>
  <c r="D712" i="1"/>
  <c r="E712" i="1" s="1"/>
  <c r="G712" i="1" s="1"/>
  <c r="H713" i="1" s="1"/>
  <c r="A713" i="1"/>
  <c r="L712" i="1"/>
  <c r="O710" i="1"/>
  <c r="O711" i="1" l="1"/>
  <c r="B711" i="1"/>
  <c r="K712" i="1"/>
  <c r="B712" i="1" s="1"/>
  <c r="M712" i="1"/>
  <c r="N712" i="1" s="1"/>
  <c r="C713" i="1" s="1"/>
  <c r="Q713" i="1"/>
  <c r="P713" i="1"/>
  <c r="I713" i="1"/>
  <c r="D713" i="1"/>
  <c r="E713" i="1" s="1"/>
  <c r="G713" i="1" s="1"/>
  <c r="H714" i="1" s="1"/>
  <c r="L713" i="1"/>
  <c r="A714" i="1"/>
  <c r="I714" i="1" l="1"/>
  <c r="P714" i="1"/>
  <c r="M713" i="1"/>
  <c r="N713" i="1" s="1"/>
  <c r="C714" i="1" s="1"/>
  <c r="Q714" i="1"/>
  <c r="O712" i="1"/>
  <c r="J713" i="1"/>
  <c r="K713" i="1" s="1"/>
  <c r="D714" i="1"/>
  <c r="E714" i="1" s="1"/>
  <c r="G714" i="1" s="1"/>
  <c r="H715" i="1" s="1"/>
  <c r="L714" i="1"/>
  <c r="A715" i="1"/>
  <c r="O713" i="1" l="1"/>
  <c r="B713" i="1"/>
  <c r="I715" i="1"/>
  <c r="J715" i="1" s="1"/>
  <c r="L715" i="1"/>
  <c r="A716" i="1"/>
  <c r="D715" i="1"/>
  <c r="E715" i="1" s="1"/>
  <c r="G715" i="1" s="1"/>
  <c r="H716" i="1" s="1"/>
  <c r="P715" i="1"/>
  <c r="M714" i="1"/>
  <c r="N714" i="1" s="1"/>
  <c r="C715" i="1" s="1"/>
  <c r="Q715" i="1"/>
  <c r="J714" i="1"/>
  <c r="K714" i="1" s="1"/>
  <c r="K715" i="1" l="1"/>
  <c r="B715" i="1" s="1"/>
  <c r="O714" i="1"/>
  <c r="B714" i="1"/>
  <c r="L716" i="1"/>
  <c r="A717" i="1"/>
  <c r="D716" i="1"/>
  <c r="E716" i="1" s="1"/>
  <c r="G716" i="1" s="1"/>
  <c r="H717" i="1" s="1"/>
  <c r="M715" i="1"/>
  <c r="N715" i="1" s="1"/>
  <c r="C716" i="1" s="1"/>
  <c r="Q716" i="1"/>
  <c r="P716" i="1"/>
  <c r="I716" i="1"/>
  <c r="J716" i="1" s="1"/>
  <c r="K716" i="1" l="1"/>
  <c r="B716" i="1" s="1"/>
  <c r="A718" i="1"/>
  <c r="D717" i="1"/>
  <c r="E717" i="1" s="1"/>
  <c r="G717" i="1" s="1"/>
  <c r="H718" i="1" s="1"/>
  <c r="L717" i="1"/>
  <c r="P717" i="1"/>
  <c r="M716" i="1"/>
  <c r="N716" i="1" s="1"/>
  <c r="C717" i="1" s="1"/>
  <c r="Q717" i="1"/>
  <c r="I717" i="1"/>
  <c r="O715" i="1"/>
  <c r="I718" i="1" l="1"/>
  <c r="J718" i="1" s="1"/>
  <c r="D718" i="1"/>
  <c r="E718" i="1" s="1"/>
  <c r="G718" i="1" s="1"/>
  <c r="H719" i="1" s="1"/>
  <c r="A719" i="1"/>
  <c r="L718" i="1"/>
  <c r="J717" i="1"/>
  <c r="K717" i="1" s="1"/>
  <c r="M717" i="1"/>
  <c r="N717" i="1" s="1"/>
  <c r="C718" i="1" s="1"/>
  <c r="P718" i="1"/>
  <c r="Q718" i="1"/>
  <c r="O716" i="1"/>
  <c r="I719" i="1" l="1"/>
  <c r="J719" i="1" s="1"/>
  <c r="K718" i="1"/>
  <c r="B718" i="1" s="1"/>
  <c r="O717" i="1"/>
  <c r="B717" i="1"/>
  <c r="P719" i="1"/>
  <c r="M718" i="1"/>
  <c r="N718" i="1" s="1"/>
  <c r="C719" i="1" s="1"/>
  <c r="Q719" i="1"/>
  <c r="D719" i="1"/>
  <c r="E719" i="1" s="1"/>
  <c r="G719" i="1" s="1"/>
  <c r="H720" i="1" s="1"/>
  <c r="L719" i="1"/>
  <c r="A720" i="1"/>
  <c r="K719" i="1" l="1"/>
  <c r="B719" i="1" s="1"/>
  <c r="P720" i="1"/>
  <c r="M719" i="1"/>
  <c r="N719" i="1" s="1"/>
  <c r="C720" i="1" s="1"/>
  <c r="Q720" i="1"/>
  <c r="I720" i="1"/>
  <c r="J720" i="1" s="1"/>
  <c r="O718" i="1"/>
  <c r="L720" i="1"/>
  <c r="A721" i="1"/>
  <c r="D720" i="1"/>
  <c r="E720" i="1" s="1"/>
  <c r="G720" i="1" s="1"/>
  <c r="H721" i="1" s="1"/>
  <c r="O719" i="1" l="1"/>
  <c r="K720" i="1"/>
  <c r="B720" i="1" s="1"/>
  <c r="M720" i="1"/>
  <c r="N720" i="1" s="1"/>
  <c r="C721" i="1" s="1"/>
  <c r="Q721" i="1"/>
  <c r="P721" i="1"/>
  <c r="D721" i="1"/>
  <c r="E721" i="1" s="1"/>
  <c r="G721" i="1" s="1"/>
  <c r="H722" i="1" s="1"/>
  <c r="L721" i="1"/>
  <c r="A722" i="1"/>
  <c r="I721" i="1"/>
  <c r="D722" i="1" l="1"/>
  <c r="E722" i="1" s="1"/>
  <c r="G722" i="1" s="1"/>
  <c r="H723" i="1" s="1"/>
  <c r="A723" i="1"/>
  <c r="L722" i="1"/>
  <c r="M721" i="1"/>
  <c r="N721" i="1" s="1"/>
  <c r="C722" i="1" s="1"/>
  <c r="Q722" i="1"/>
  <c r="P722" i="1"/>
  <c r="O720" i="1"/>
  <c r="I722" i="1"/>
  <c r="J721" i="1"/>
  <c r="K721" i="1" s="1"/>
  <c r="I723" i="1" l="1"/>
  <c r="J723" i="1" s="1"/>
  <c r="O721" i="1"/>
  <c r="B721" i="1"/>
  <c r="Q723" i="1"/>
  <c r="P723" i="1"/>
  <c r="M722" i="1"/>
  <c r="N722" i="1" s="1"/>
  <c r="C723" i="1" s="1"/>
  <c r="J722" i="1"/>
  <c r="K722" i="1" s="1"/>
  <c r="D723" i="1"/>
  <c r="E723" i="1" s="1"/>
  <c r="G723" i="1" s="1"/>
  <c r="H724" i="1" s="1"/>
  <c r="L723" i="1"/>
  <c r="A724" i="1"/>
  <c r="I724" i="1" l="1"/>
  <c r="J724" i="1" s="1"/>
  <c r="O722" i="1"/>
  <c r="B722" i="1"/>
  <c r="K723" i="1"/>
  <c r="L724" i="1"/>
  <c r="A725" i="1"/>
  <c r="D724" i="1"/>
  <c r="E724" i="1" s="1"/>
  <c r="G724" i="1" s="1"/>
  <c r="H725" i="1" s="1"/>
  <c r="P724" i="1"/>
  <c r="M723" i="1"/>
  <c r="N723" i="1" s="1"/>
  <c r="C724" i="1" s="1"/>
  <c r="Q724" i="1"/>
  <c r="K724" i="1" l="1"/>
  <c r="B724" i="1" s="1"/>
  <c r="M724" i="1"/>
  <c r="N724" i="1" s="1"/>
  <c r="C725" i="1" s="1"/>
  <c r="Q725" i="1"/>
  <c r="P725" i="1"/>
  <c r="O723" i="1"/>
  <c r="I725" i="1"/>
  <c r="A726" i="1"/>
  <c r="D725" i="1"/>
  <c r="E725" i="1" s="1"/>
  <c r="G725" i="1" s="1"/>
  <c r="H726" i="1" s="1"/>
  <c r="L725" i="1"/>
  <c r="B723" i="1"/>
  <c r="D726" i="1" l="1"/>
  <c r="E726" i="1" s="1"/>
  <c r="G726" i="1" s="1"/>
  <c r="H727" i="1" s="1"/>
  <c r="A727" i="1"/>
  <c r="L726" i="1"/>
  <c r="M725" i="1"/>
  <c r="N725" i="1" s="1"/>
  <c r="C726" i="1" s="1"/>
  <c r="Q726" i="1"/>
  <c r="P726" i="1"/>
  <c r="I726" i="1"/>
  <c r="O724" i="1"/>
  <c r="J725" i="1"/>
  <c r="K725" i="1" s="1"/>
  <c r="I727" i="1" l="1"/>
  <c r="J727" i="1" s="1"/>
  <c r="O725" i="1"/>
  <c r="B725" i="1"/>
  <c r="Q727" i="1"/>
  <c r="P727" i="1"/>
  <c r="M726" i="1"/>
  <c r="N726" i="1" s="1"/>
  <c r="C727" i="1" s="1"/>
  <c r="J726" i="1"/>
  <c r="K726" i="1" s="1"/>
  <c r="D727" i="1"/>
  <c r="E727" i="1" s="1"/>
  <c r="G727" i="1" s="1"/>
  <c r="H728" i="1" s="1"/>
  <c r="A728" i="1"/>
  <c r="L727" i="1"/>
  <c r="O726" i="1" l="1"/>
  <c r="B726" i="1"/>
  <c r="K727" i="1"/>
  <c r="Q728" i="1"/>
  <c r="P728" i="1"/>
  <c r="M727" i="1"/>
  <c r="N727" i="1" s="1"/>
  <c r="C728" i="1" s="1"/>
  <c r="I728" i="1"/>
  <c r="D728" i="1"/>
  <c r="E728" i="1" s="1"/>
  <c r="G728" i="1" s="1"/>
  <c r="H729" i="1" s="1"/>
  <c r="A729" i="1"/>
  <c r="L728" i="1"/>
  <c r="O727" i="1" l="1"/>
  <c r="I729" i="1"/>
  <c r="J729" i="1" s="1"/>
  <c r="Q729" i="1"/>
  <c r="P729" i="1"/>
  <c r="M728" i="1"/>
  <c r="N728" i="1" s="1"/>
  <c r="C729" i="1" s="1"/>
  <c r="J728" i="1"/>
  <c r="K728" i="1" s="1"/>
  <c r="L729" i="1"/>
  <c r="A730" i="1"/>
  <c r="D729" i="1"/>
  <c r="E729" i="1" s="1"/>
  <c r="G729" i="1" s="1"/>
  <c r="H730" i="1" s="1"/>
  <c r="B727" i="1"/>
  <c r="O728" i="1" l="1"/>
  <c r="B728" i="1"/>
  <c r="K729" i="1"/>
  <c r="D730" i="1"/>
  <c r="E730" i="1" s="1"/>
  <c r="G730" i="1" s="1"/>
  <c r="H731" i="1" s="1"/>
  <c r="L730" i="1"/>
  <c r="A731" i="1"/>
  <c r="M729" i="1"/>
  <c r="N729" i="1" s="1"/>
  <c r="C730" i="1" s="1"/>
  <c r="Q730" i="1"/>
  <c r="P730" i="1"/>
  <c r="I730" i="1"/>
  <c r="I731" i="1" l="1"/>
  <c r="J731" i="1" s="1"/>
  <c r="M730" i="1"/>
  <c r="N730" i="1" s="1"/>
  <c r="C731" i="1" s="1"/>
  <c r="P731" i="1"/>
  <c r="Q731" i="1"/>
  <c r="O729" i="1"/>
  <c r="J730" i="1"/>
  <c r="K730" i="1" s="1"/>
  <c r="L731" i="1"/>
  <c r="A732" i="1"/>
  <c r="D731" i="1"/>
  <c r="E731" i="1" s="1"/>
  <c r="G731" i="1" s="1"/>
  <c r="H732" i="1" s="1"/>
  <c r="B729" i="1"/>
  <c r="O730" i="1" l="1"/>
  <c r="B730" i="1"/>
  <c r="K731" i="1"/>
  <c r="P732" i="1"/>
  <c r="M731" i="1"/>
  <c r="N731" i="1" s="1"/>
  <c r="C732" i="1" s="1"/>
  <c r="Q732" i="1"/>
  <c r="I732" i="1"/>
  <c r="J732" i="1" s="1"/>
  <c r="A733" i="1"/>
  <c r="D732" i="1"/>
  <c r="E732" i="1" s="1"/>
  <c r="G732" i="1" s="1"/>
  <c r="H733" i="1" s="1"/>
  <c r="L732" i="1"/>
  <c r="K732" i="1" l="1"/>
  <c r="B732" i="1" s="1"/>
  <c r="O731" i="1"/>
  <c r="M732" i="1"/>
  <c r="N732" i="1" s="1"/>
  <c r="C733" i="1" s="1"/>
  <c r="Q733" i="1"/>
  <c r="P733" i="1"/>
  <c r="I733" i="1"/>
  <c r="J733" i="1" s="1"/>
  <c r="D733" i="1"/>
  <c r="E733" i="1" s="1"/>
  <c r="G733" i="1" s="1"/>
  <c r="H734" i="1" s="1"/>
  <c r="A734" i="1"/>
  <c r="L733" i="1"/>
  <c r="B731" i="1"/>
  <c r="O732" i="1" l="1"/>
  <c r="K733" i="1"/>
  <c r="B733" i="1" s="1"/>
  <c r="Q734" i="1"/>
  <c r="P734" i="1"/>
  <c r="M733" i="1"/>
  <c r="N733" i="1" s="1"/>
  <c r="C734" i="1" s="1"/>
  <c r="I734" i="1"/>
  <c r="J734" i="1" s="1"/>
  <c r="D734" i="1"/>
  <c r="E734" i="1" s="1"/>
  <c r="G734" i="1" s="1"/>
  <c r="H735" i="1" s="1"/>
  <c r="L734" i="1"/>
  <c r="A735" i="1"/>
  <c r="K734" i="1" l="1"/>
  <c r="B734" i="1" s="1"/>
  <c r="P735" i="1"/>
  <c r="M734" i="1"/>
  <c r="N734" i="1" s="1"/>
  <c r="C735" i="1" s="1"/>
  <c r="Q735" i="1"/>
  <c r="I735" i="1"/>
  <c r="J735" i="1" s="1"/>
  <c r="O733" i="1"/>
  <c r="L735" i="1"/>
  <c r="A736" i="1"/>
  <c r="D735" i="1"/>
  <c r="E735" i="1" s="1"/>
  <c r="G735" i="1" s="1"/>
  <c r="H736" i="1" s="1"/>
  <c r="O734" i="1" l="1"/>
  <c r="K735" i="1"/>
  <c r="B735" i="1" s="1"/>
  <c r="P736" i="1"/>
  <c r="M735" i="1"/>
  <c r="N735" i="1" s="1"/>
  <c r="C736" i="1" s="1"/>
  <c r="Q736" i="1"/>
  <c r="I736" i="1"/>
  <c r="J736" i="1" s="1"/>
  <c r="D736" i="1"/>
  <c r="E736" i="1" s="1"/>
  <c r="G736" i="1" s="1"/>
  <c r="H737" i="1" s="1"/>
  <c r="A737" i="1"/>
  <c r="L736" i="1"/>
  <c r="O735" i="1" l="1"/>
  <c r="K736" i="1"/>
  <c r="B736" i="1" s="1"/>
  <c r="D737" i="1"/>
  <c r="E737" i="1" s="1"/>
  <c r="G737" i="1" s="1"/>
  <c r="H738" i="1" s="1"/>
  <c r="L737" i="1"/>
  <c r="A738" i="1"/>
  <c r="I737" i="1"/>
  <c r="J737" i="1" s="1"/>
  <c r="M736" i="1"/>
  <c r="N736" i="1" s="1"/>
  <c r="C737" i="1" s="1"/>
  <c r="Q737" i="1"/>
  <c r="P737" i="1"/>
  <c r="K737" i="1" l="1"/>
  <c r="B737" i="1" s="1"/>
  <c r="I738" i="1"/>
  <c r="D738" i="1"/>
  <c r="E738" i="1" s="1"/>
  <c r="G738" i="1" s="1"/>
  <c r="H739" i="1" s="1"/>
  <c r="L738" i="1"/>
  <c r="A739" i="1"/>
  <c r="O736" i="1"/>
  <c r="Q738" i="1"/>
  <c r="P738" i="1"/>
  <c r="M737" i="1"/>
  <c r="N737" i="1" s="1"/>
  <c r="C738" i="1" s="1"/>
  <c r="I739" i="1" l="1"/>
  <c r="J739" i="1" s="1"/>
  <c r="J738" i="1"/>
  <c r="K738" i="1" s="1"/>
  <c r="L739" i="1"/>
  <c r="A740" i="1"/>
  <c r="D739" i="1"/>
  <c r="E739" i="1" s="1"/>
  <c r="G739" i="1" s="1"/>
  <c r="H740" i="1" s="1"/>
  <c r="O737" i="1"/>
  <c r="P739" i="1"/>
  <c r="M738" i="1"/>
  <c r="N738" i="1" s="1"/>
  <c r="C739" i="1" s="1"/>
  <c r="Q739" i="1"/>
  <c r="K739" i="1" l="1"/>
  <c r="B739" i="1" s="1"/>
  <c r="O738" i="1"/>
  <c r="B738" i="1"/>
  <c r="L740" i="1"/>
  <c r="A741" i="1"/>
  <c r="D740" i="1"/>
  <c r="E740" i="1" s="1"/>
  <c r="G740" i="1" s="1"/>
  <c r="H741" i="1" s="1"/>
  <c r="M739" i="1"/>
  <c r="N739" i="1" s="1"/>
  <c r="C740" i="1" s="1"/>
  <c r="Q740" i="1"/>
  <c r="P740" i="1"/>
  <c r="I740" i="1"/>
  <c r="I741" i="1" l="1"/>
  <c r="J741" i="1" s="1"/>
  <c r="D741" i="1"/>
  <c r="E741" i="1" s="1"/>
  <c r="G741" i="1" s="1"/>
  <c r="H742" i="1" s="1"/>
  <c r="A742" i="1"/>
  <c r="L741" i="1"/>
  <c r="M740" i="1"/>
  <c r="N740" i="1" s="1"/>
  <c r="C741" i="1" s="1"/>
  <c r="Q741" i="1"/>
  <c r="P741" i="1"/>
  <c r="O739" i="1"/>
  <c r="J740" i="1"/>
  <c r="K740" i="1" s="1"/>
  <c r="I742" i="1" l="1"/>
  <c r="J742" i="1" s="1"/>
  <c r="O740" i="1"/>
  <c r="B740" i="1"/>
  <c r="K741" i="1"/>
  <c r="M741" i="1"/>
  <c r="N741" i="1" s="1"/>
  <c r="C742" i="1" s="1"/>
  <c r="Q742" i="1"/>
  <c r="P742" i="1"/>
  <c r="D742" i="1"/>
  <c r="E742" i="1" s="1"/>
  <c r="G742" i="1" s="1"/>
  <c r="H743" i="1" s="1"/>
  <c r="L742" i="1"/>
  <c r="A743" i="1"/>
  <c r="K742" i="1" l="1"/>
  <c r="B742" i="1" s="1"/>
  <c r="Q743" i="1"/>
  <c r="P743" i="1"/>
  <c r="M742" i="1"/>
  <c r="N742" i="1" s="1"/>
  <c r="C743" i="1" s="1"/>
  <c r="O741" i="1"/>
  <c r="I743" i="1"/>
  <c r="J743" i="1" s="1"/>
  <c r="D743" i="1"/>
  <c r="E743" i="1" s="1"/>
  <c r="G743" i="1" s="1"/>
  <c r="H744" i="1" s="1"/>
  <c r="L743" i="1"/>
  <c r="A744" i="1"/>
  <c r="B741" i="1"/>
  <c r="K743" i="1" l="1"/>
  <c r="B743" i="1" s="1"/>
  <c r="L744" i="1"/>
  <c r="A745" i="1"/>
  <c r="D744" i="1"/>
  <c r="E744" i="1" s="1"/>
  <c r="G744" i="1" s="1"/>
  <c r="H745" i="1" s="1"/>
  <c r="I744" i="1"/>
  <c r="J744" i="1" s="1"/>
  <c r="O742" i="1"/>
  <c r="M743" i="1"/>
  <c r="N743" i="1" s="1"/>
  <c r="C744" i="1" s="1"/>
  <c r="Q744" i="1"/>
  <c r="P744" i="1"/>
  <c r="K744" i="1" l="1"/>
  <c r="B744" i="1" s="1"/>
  <c r="D745" i="1"/>
  <c r="E745" i="1" s="1"/>
  <c r="G745" i="1" s="1"/>
  <c r="H746" i="1" s="1"/>
  <c r="L745" i="1"/>
  <c r="A746" i="1"/>
  <c r="Q745" i="1"/>
  <c r="M744" i="1"/>
  <c r="N744" i="1" s="1"/>
  <c r="C745" i="1" s="1"/>
  <c r="P745" i="1"/>
  <c r="I745" i="1"/>
  <c r="O743" i="1"/>
  <c r="I746" i="1" l="1"/>
  <c r="J746" i="1" s="1"/>
  <c r="J745" i="1"/>
  <c r="K745" i="1" s="1"/>
  <c r="D746" i="1"/>
  <c r="E746" i="1" s="1"/>
  <c r="G746" i="1" s="1"/>
  <c r="H747" i="1" s="1"/>
  <c r="L746" i="1"/>
  <c r="A747" i="1"/>
  <c r="M745" i="1"/>
  <c r="N745" i="1" s="1"/>
  <c r="C746" i="1" s="1"/>
  <c r="Q746" i="1"/>
  <c r="P746" i="1"/>
  <c r="O744" i="1"/>
  <c r="K746" i="1" l="1"/>
  <c r="B746" i="1" s="1"/>
  <c r="O745" i="1"/>
  <c r="B745" i="1"/>
  <c r="P747" i="1"/>
  <c r="M746" i="1"/>
  <c r="N746" i="1" s="1"/>
  <c r="C747" i="1" s="1"/>
  <c r="Q747" i="1"/>
  <c r="D747" i="1"/>
  <c r="E747" i="1" s="1"/>
  <c r="G747" i="1" s="1"/>
  <c r="H748" i="1" s="1"/>
  <c r="A748" i="1"/>
  <c r="L747" i="1"/>
  <c r="I747" i="1"/>
  <c r="I748" i="1" l="1"/>
  <c r="J748" i="1" s="1"/>
  <c r="L748" i="1"/>
  <c r="D748" i="1"/>
  <c r="E748" i="1" s="1"/>
  <c r="G748" i="1" s="1"/>
  <c r="H749" i="1" s="1"/>
  <c r="A749" i="1"/>
  <c r="J747" i="1"/>
  <c r="K747" i="1" s="1"/>
  <c r="O746" i="1"/>
  <c r="M747" i="1"/>
  <c r="N747" i="1" s="1"/>
  <c r="C748" i="1" s="1"/>
  <c r="P748" i="1"/>
  <c r="Q748" i="1"/>
  <c r="I749" i="1" l="1"/>
  <c r="J749" i="1" s="1"/>
  <c r="O747" i="1"/>
  <c r="B747" i="1"/>
  <c r="K748" i="1"/>
  <c r="A750" i="1"/>
  <c r="D749" i="1"/>
  <c r="E749" i="1" s="1"/>
  <c r="G749" i="1" s="1"/>
  <c r="H750" i="1" s="1"/>
  <c r="L749" i="1"/>
  <c r="Q749" i="1"/>
  <c r="M748" i="1"/>
  <c r="N748" i="1" s="1"/>
  <c r="C749" i="1" s="1"/>
  <c r="P749" i="1"/>
  <c r="K749" i="1" l="1"/>
  <c r="B749" i="1" s="1"/>
  <c r="D750" i="1"/>
  <c r="E750" i="1" s="1"/>
  <c r="G750" i="1" s="1"/>
  <c r="H751" i="1" s="1"/>
  <c r="A751" i="1"/>
  <c r="L750" i="1"/>
  <c r="O748" i="1"/>
  <c r="M749" i="1"/>
  <c r="N749" i="1" s="1"/>
  <c r="C750" i="1" s="1"/>
  <c r="P750" i="1"/>
  <c r="Q750" i="1"/>
  <c r="I750" i="1"/>
  <c r="J750" i="1" s="1"/>
  <c r="B748" i="1"/>
  <c r="K750" i="1" l="1"/>
  <c r="B750" i="1" s="1"/>
  <c r="P751" i="1"/>
  <c r="M750" i="1"/>
  <c r="N750" i="1" s="1"/>
  <c r="C751" i="1" s="1"/>
  <c r="Q751" i="1"/>
  <c r="O749" i="1"/>
  <c r="I751" i="1"/>
  <c r="D751" i="1"/>
  <c r="E751" i="1" s="1"/>
  <c r="G751" i="1" s="1"/>
  <c r="H752" i="1" s="1"/>
  <c r="L751" i="1"/>
  <c r="A752" i="1"/>
  <c r="I752" i="1" l="1"/>
  <c r="J752" i="1" s="1"/>
  <c r="J751" i="1"/>
  <c r="K751" i="1" s="1"/>
  <c r="L752" i="1"/>
  <c r="A753" i="1"/>
  <c r="D752" i="1"/>
  <c r="E752" i="1" s="1"/>
  <c r="G752" i="1" s="1"/>
  <c r="H753" i="1" s="1"/>
  <c r="Q752" i="1"/>
  <c r="M751" i="1"/>
  <c r="N751" i="1" s="1"/>
  <c r="C752" i="1" s="1"/>
  <c r="P752" i="1"/>
  <c r="O750" i="1"/>
  <c r="O751" i="1" l="1"/>
  <c r="B751" i="1"/>
  <c r="K752" i="1"/>
  <c r="I753" i="1"/>
  <c r="J753" i="1" s="1"/>
  <c r="A754" i="1"/>
  <c r="D753" i="1"/>
  <c r="E753" i="1" s="1"/>
  <c r="G753" i="1" s="1"/>
  <c r="H754" i="1" s="1"/>
  <c r="L753" i="1"/>
  <c r="M752" i="1"/>
  <c r="N752" i="1" s="1"/>
  <c r="C753" i="1" s="1"/>
  <c r="Q753" i="1"/>
  <c r="P753" i="1"/>
  <c r="K753" i="1" l="1"/>
  <c r="B753" i="1" s="1"/>
  <c r="D754" i="1"/>
  <c r="E754" i="1" s="1"/>
  <c r="G754" i="1" s="1"/>
  <c r="H755" i="1" s="1"/>
  <c r="L754" i="1"/>
  <c r="A755" i="1"/>
  <c r="O752" i="1"/>
  <c r="I754" i="1"/>
  <c r="M753" i="1"/>
  <c r="N753" i="1" s="1"/>
  <c r="C754" i="1" s="1"/>
  <c r="P754" i="1"/>
  <c r="Q754" i="1"/>
  <c r="B752" i="1"/>
  <c r="I755" i="1" l="1"/>
  <c r="J755" i="1" s="1"/>
  <c r="J754" i="1"/>
  <c r="K754" i="1" s="1"/>
  <c r="D755" i="1"/>
  <c r="E755" i="1" s="1"/>
  <c r="G755" i="1" s="1"/>
  <c r="H756" i="1" s="1"/>
  <c r="A756" i="1"/>
  <c r="L755" i="1"/>
  <c r="Q755" i="1"/>
  <c r="M754" i="1"/>
  <c r="N754" i="1" s="1"/>
  <c r="C755" i="1" s="1"/>
  <c r="P755" i="1"/>
  <c r="O753" i="1"/>
  <c r="I756" i="1" l="1"/>
  <c r="J756" i="1" s="1"/>
  <c r="K755" i="1"/>
  <c r="B755" i="1" s="1"/>
  <c r="O754" i="1"/>
  <c r="B754" i="1"/>
  <c r="L756" i="1"/>
  <c r="D756" i="1"/>
  <c r="E756" i="1" s="1"/>
  <c r="G756" i="1" s="1"/>
  <c r="H757" i="1" s="1"/>
  <c r="A757" i="1"/>
  <c r="P756" i="1"/>
  <c r="Q756" i="1"/>
  <c r="M755" i="1"/>
  <c r="N755" i="1" s="1"/>
  <c r="C756" i="1" s="1"/>
  <c r="K756" i="1" l="1"/>
  <c r="M756" i="1"/>
  <c r="N756" i="1" s="1"/>
  <c r="C757" i="1" s="1"/>
  <c r="Q757" i="1"/>
  <c r="P757" i="1"/>
  <c r="I757" i="1"/>
  <c r="J757" i="1" s="1"/>
  <c r="O755" i="1"/>
  <c r="D757" i="1"/>
  <c r="E757" i="1" s="1"/>
  <c r="G757" i="1" s="1"/>
  <c r="H758" i="1" s="1"/>
  <c r="A758" i="1"/>
  <c r="L757" i="1"/>
  <c r="O756" i="1" l="1"/>
  <c r="B756" i="1"/>
  <c r="K757" i="1"/>
  <c r="B757" i="1" s="1"/>
  <c r="M757" i="1"/>
  <c r="N757" i="1" s="1"/>
  <c r="C758" i="1" s="1"/>
  <c r="P758" i="1"/>
  <c r="Q758" i="1"/>
  <c r="I758" i="1"/>
  <c r="J758" i="1" s="1"/>
  <c r="D758" i="1"/>
  <c r="E758" i="1" s="1"/>
  <c r="G758" i="1" s="1"/>
  <c r="H759" i="1" s="1"/>
  <c r="L758" i="1"/>
  <c r="A759" i="1"/>
  <c r="K758" i="1" l="1"/>
  <c r="B758" i="1" s="1"/>
  <c r="Q759" i="1"/>
  <c r="M758" i="1"/>
  <c r="N758" i="1" s="1"/>
  <c r="C759" i="1" s="1"/>
  <c r="P759" i="1"/>
  <c r="O757" i="1"/>
  <c r="I759" i="1"/>
  <c r="J759" i="1" s="1"/>
  <c r="D759" i="1"/>
  <c r="E759" i="1" s="1"/>
  <c r="G759" i="1" s="1"/>
  <c r="H760" i="1" s="1"/>
  <c r="A760" i="1"/>
  <c r="L759" i="1"/>
  <c r="O758" i="1" l="1"/>
  <c r="K759" i="1"/>
  <c r="B759" i="1" s="1"/>
  <c r="D760" i="1"/>
  <c r="E760" i="1" s="1"/>
  <c r="G760" i="1" s="1"/>
  <c r="H761" i="1" s="1"/>
  <c r="L760" i="1"/>
  <c r="A761" i="1"/>
  <c r="I760" i="1"/>
  <c r="J760" i="1" s="1"/>
  <c r="Q760" i="1"/>
  <c r="M759" i="1"/>
  <c r="N759" i="1" s="1"/>
  <c r="C760" i="1" s="1"/>
  <c r="P760" i="1"/>
  <c r="K760" i="1" l="1"/>
  <c r="B760" i="1" s="1"/>
  <c r="I761" i="1"/>
  <c r="D761" i="1"/>
  <c r="E761" i="1" s="1"/>
  <c r="G761" i="1" s="1"/>
  <c r="H762" i="1" s="1"/>
  <c r="L761" i="1"/>
  <c r="A762" i="1"/>
  <c r="O759" i="1"/>
  <c r="Q761" i="1"/>
  <c r="P761" i="1"/>
  <c r="M760" i="1"/>
  <c r="N760" i="1" s="1"/>
  <c r="C761" i="1" s="1"/>
  <c r="I762" i="1" l="1"/>
  <c r="J762" i="1" s="1"/>
  <c r="J761" i="1"/>
  <c r="K761" i="1" s="1"/>
  <c r="D762" i="1"/>
  <c r="E762" i="1" s="1"/>
  <c r="G762" i="1" s="1"/>
  <c r="H763" i="1" s="1"/>
  <c r="A763" i="1"/>
  <c r="L762" i="1"/>
  <c r="O760" i="1"/>
  <c r="P762" i="1"/>
  <c r="M761" i="1"/>
  <c r="N761" i="1" s="1"/>
  <c r="C762" i="1" s="1"/>
  <c r="Q762" i="1"/>
  <c r="K762" i="1" l="1"/>
  <c r="B762" i="1" s="1"/>
  <c r="O761" i="1"/>
  <c r="B761" i="1"/>
  <c r="L763" i="1"/>
  <c r="A764" i="1"/>
  <c r="D763" i="1"/>
  <c r="E763" i="1" s="1"/>
  <c r="G763" i="1" s="1"/>
  <c r="H764" i="1" s="1"/>
  <c r="Q763" i="1"/>
  <c r="P763" i="1"/>
  <c r="M762" i="1"/>
  <c r="N762" i="1" s="1"/>
  <c r="C763" i="1" s="1"/>
  <c r="I763" i="1"/>
  <c r="I764" i="1" l="1"/>
  <c r="J764" i="1" s="1"/>
  <c r="D764" i="1"/>
  <c r="E764" i="1" s="1"/>
  <c r="G764" i="1" s="1"/>
  <c r="H765" i="1" s="1"/>
  <c r="L764" i="1"/>
  <c r="A765" i="1"/>
  <c r="J763" i="1"/>
  <c r="K763" i="1" s="1"/>
  <c r="M763" i="1"/>
  <c r="N763" i="1" s="1"/>
  <c r="C764" i="1" s="1"/>
  <c r="P764" i="1"/>
  <c r="Q764" i="1"/>
  <c r="O762" i="1"/>
  <c r="I765" i="1" l="1"/>
  <c r="J765" i="1" s="1"/>
  <c r="K764" i="1"/>
  <c r="B764" i="1" s="1"/>
  <c r="O763" i="1"/>
  <c r="B763" i="1"/>
  <c r="D765" i="1"/>
  <c r="E765" i="1" s="1"/>
  <c r="G765" i="1" s="1"/>
  <c r="H766" i="1" s="1"/>
  <c r="A766" i="1"/>
  <c r="L765" i="1"/>
  <c r="M764" i="1"/>
  <c r="N764" i="1" s="1"/>
  <c r="C765" i="1" s="1"/>
  <c r="Q765" i="1"/>
  <c r="P765" i="1"/>
  <c r="I766" i="1" l="1"/>
  <c r="J766" i="1" s="1"/>
  <c r="K765" i="1"/>
  <c r="B765" i="1" s="1"/>
  <c r="D766" i="1"/>
  <c r="E766" i="1" s="1"/>
  <c r="G766" i="1" s="1"/>
  <c r="H767" i="1" s="1"/>
  <c r="L766" i="1"/>
  <c r="A767" i="1"/>
  <c r="O764" i="1"/>
  <c r="P766" i="1"/>
  <c r="M765" i="1"/>
  <c r="N765" i="1" s="1"/>
  <c r="C766" i="1" s="1"/>
  <c r="Q766" i="1"/>
  <c r="K766" i="1" l="1"/>
  <c r="B766" i="1" s="1"/>
  <c r="L767" i="1"/>
  <c r="A768" i="1"/>
  <c r="D767" i="1"/>
  <c r="E767" i="1" s="1"/>
  <c r="G767" i="1" s="1"/>
  <c r="H768" i="1" s="1"/>
  <c r="P767" i="1"/>
  <c r="M766" i="1"/>
  <c r="N766" i="1" s="1"/>
  <c r="C767" i="1" s="1"/>
  <c r="Q767" i="1"/>
  <c r="O765" i="1"/>
  <c r="I767" i="1"/>
  <c r="I768" i="1" l="1"/>
  <c r="J768" i="1" s="1"/>
  <c r="Q768" i="1"/>
  <c r="M767" i="1"/>
  <c r="N767" i="1" s="1"/>
  <c r="C768" i="1" s="1"/>
  <c r="P768" i="1"/>
  <c r="O766" i="1"/>
  <c r="J767" i="1"/>
  <c r="K767" i="1" s="1"/>
  <c r="D768" i="1"/>
  <c r="E768" i="1" s="1"/>
  <c r="G768" i="1" s="1"/>
  <c r="H769" i="1" s="1"/>
  <c r="A769" i="1"/>
  <c r="L768" i="1"/>
  <c r="I769" i="1" l="1"/>
  <c r="J769" i="1" s="1"/>
  <c r="O767" i="1"/>
  <c r="B767" i="1"/>
  <c r="K768" i="1"/>
  <c r="B768" i="1" s="1"/>
  <c r="M768" i="1"/>
  <c r="N768" i="1" s="1"/>
  <c r="C769" i="1" s="1"/>
  <c r="Q769" i="1"/>
  <c r="P769" i="1"/>
  <c r="D769" i="1"/>
  <c r="E769" i="1" s="1"/>
  <c r="G769" i="1" s="1"/>
  <c r="H770" i="1" s="1"/>
  <c r="L769" i="1"/>
  <c r="A770" i="1"/>
  <c r="I770" i="1" l="1"/>
  <c r="J770" i="1" s="1"/>
  <c r="K769" i="1"/>
  <c r="B769" i="1" s="1"/>
  <c r="D770" i="1"/>
  <c r="E770" i="1" s="1"/>
  <c r="G770" i="1" s="1"/>
  <c r="H771" i="1" s="1"/>
  <c r="L770" i="1"/>
  <c r="A771" i="1"/>
  <c r="P770" i="1"/>
  <c r="Q770" i="1"/>
  <c r="M769" i="1"/>
  <c r="N769" i="1" s="1"/>
  <c r="C770" i="1" s="1"/>
  <c r="O768" i="1"/>
  <c r="K770" i="1" l="1"/>
  <c r="B770" i="1" s="1"/>
  <c r="O769" i="1"/>
  <c r="Q771" i="1"/>
  <c r="M770" i="1"/>
  <c r="N770" i="1" s="1"/>
  <c r="C771" i="1" s="1"/>
  <c r="P771" i="1"/>
  <c r="L771" i="1"/>
  <c r="A772" i="1"/>
  <c r="D771" i="1"/>
  <c r="E771" i="1" s="1"/>
  <c r="G771" i="1" s="1"/>
  <c r="H772" i="1" s="1"/>
  <c r="I771" i="1"/>
  <c r="I772" i="1" l="1"/>
  <c r="J772" i="1" s="1"/>
  <c r="A773" i="1"/>
  <c r="D772" i="1"/>
  <c r="E772" i="1" s="1"/>
  <c r="G772" i="1" s="1"/>
  <c r="H773" i="1" s="1"/>
  <c r="L772" i="1"/>
  <c r="M771" i="1"/>
  <c r="N771" i="1" s="1"/>
  <c r="C772" i="1" s="1"/>
  <c r="P772" i="1"/>
  <c r="Q772" i="1"/>
  <c r="O770" i="1"/>
  <c r="J771" i="1"/>
  <c r="K771" i="1" s="1"/>
  <c r="O771" i="1" l="1"/>
  <c r="B771" i="1"/>
  <c r="K772" i="1"/>
  <c r="I773" i="1"/>
  <c r="J773" i="1" s="1"/>
  <c r="M772" i="1"/>
  <c r="N772" i="1" s="1"/>
  <c r="C773" i="1" s="1"/>
  <c r="Q773" i="1"/>
  <c r="P773" i="1"/>
  <c r="D773" i="1"/>
  <c r="E773" i="1" s="1"/>
  <c r="G773" i="1" s="1"/>
  <c r="H774" i="1" s="1"/>
  <c r="L773" i="1"/>
  <c r="A774" i="1"/>
  <c r="O772" i="1" l="1"/>
  <c r="K773" i="1"/>
  <c r="B773" i="1" s="1"/>
  <c r="D774" i="1"/>
  <c r="E774" i="1" s="1"/>
  <c r="G774" i="1" s="1"/>
  <c r="H775" i="1" s="1"/>
  <c r="A775" i="1"/>
  <c r="L774" i="1"/>
  <c r="I774" i="1"/>
  <c r="P774" i="1"/>
  <c r="Q774" i="1"/>
  <c r="M773" i="1"/>
  <c r="N773" i="1" s="1"/>
  <c r="C774" i="1" s="1"/>
  <c r="B772" i="1"/>
  <c r="I775" i="1" l="1"/>
  <c r="J775" i="1" s="1"/>
  <c r="M774" i="1"/>
  <c r="N774" i="1" s="1"/>
  <c r="C775" i="1" s="1"/>
  <c r="Q775" i="1"/>
  <c r="P775" i="1"/>
  <c r="J774" i="1"/>
  <c r="K774" i="1" s="1"/>
  <c r="L775" i="1"/>
  <c r="A776" i="1"/>
  <c r="D775" i="1"/>
  <c r="E775" i="1" s="1"/>
  <c r="G775" i="1" s="1"/>
  <c r="H776" i="1" s="1"/>
  <c r="O773" i="1"/>
  <c r="K775" i="1" l="1"/>
  <c r="B775" i="1" s="1"/>
  <c r="O774" i="1"/>
  <c r="B774" i="1"/>
  <c r="M775" i="1"/>
  <c r="N775" i="1" s="1"/>
  <c r="C776" i="1" s="1"/>
  <c r="P776" i="1"/>
  <c r="Q776" i="1"/>
  <c r="D776" i="1"/>
  <c r="E776" i="1" s="1"/>
  <c r="G776" i="1" s="1"/>
  <c r="H777" i="1" s="1"/>
  <c r="A777" i="1"/>
  <c r="L776" i="1"/>
  <c r="I776" i="1"/>
  <c r="M776" i="1" l="1"/>
  <c r="N776" i="1" s="1"/>
  <c r="C777" i="1" s="1"/>
  <c r="Q777" i="1"/>
  <c r="P777" i="1"/>
  <c r="D777" i="1"/>
  <c r="E777" i="1" s="1"/>
  <c r="G777" i="1" s="1"/>
  <c r="H778" i="1" s="1"/>
  <c r="L777" i="1"/>
  <c r="A778" i="1"/>
  <c r="O775" i="1"/>
  <c r="I777" i="1"/>
  <c r="J776" i="1"/>
  <c r="K776" i="1" s="1"/>
  <c r="I778" i="1" l="1"/>
  <c r="J778" i="1" s="1"/>
  <c r="O776" i="1"/>
  <c r="B776" i="1"/>
  <c r="D778" i="1"/>
  <c r="E778" i="1" s="1"/>
  <c r="G778" i="1" s="1"/>
  <c r="H779" i="1" s="1"/>
  <c r="L778" i="1"/>
  <c r="A779" i="1"/>
  <c r="J777" i="1"/>
  <c r="K777" i="1" s="1"/>
  <c r="P778" i="1"/>
  <c r="Q778" i="1"/>
  <c r="M777" i="1"/>
  <c r="N777" i="1" s="1"/>
  <c r="C778" i="1" s="1"/>
  <c r="I779" i="1" l="1"/>
  <c r="J779" i="1" s="1"/>
  <c r="O777" i="1"/>
  <c r="B777" i="1"/>
  <c r="K778" i="1"/>
  <c r="L779" i="1"/>
  <c r="A780" i="1"/>
  <c r="D779" i="1"/>
  <c r="E779" i="1" s="1"/>
  <c r="G779" i="1" s="1"/>
  <c r="H780" i="1" s="1"/>
  <c r="Q779" i="1"/>
  <c r="M778" i="1"/>
  <c r="N778" i="1" s="1"/>
  <c r="C779" i="1" s="1"/>
  <c r="P779" i="1"/>
  <c r="K779" i="1" l="1"/>
  <c r="P780" i="1"/>
  <c r="M779" i="1"/>
  <c r="N779" i="1" s="1"/>
  <c r="C780" i="1" s="1"/>
  <c r="Q780" i="1"/>
  <c r="O778" i="1"/>
  <c r="I780" i="1"/>
  <c r="J780" i="1" s="1"/>
  <c r="L780" i="1"/>
  <c r="D780" i="1"/>
  <c r="E780" i="1" s="1"/>
  <c r="G780" i="1" s="1"/>
  <c r="H781" i="1" s="1"/>
  <c r="A781" i="1"/>
  <c r="B778" i="1"/>
  <c r="O779" i="1" l="1"/>
  <c r="B779" i="1"/>
  <c r="K780" i="1"/>
  <c r="B780" i="1" s="1"/>
  <c r="P781" i="1"/>
  <c r="M780" i="1"/>
  <c r="N780" i="1" s="1"/>
  <c r="C781" i="1" s="1"/>
  <c r="Q781" i="1"/>
  <c r="D781" i="1"/>
  <c r="E781" i="1" s="1"/>
  <c r="G781" i="1" s="1"/>
  <c r="H782" i="1" s="1"/>
  <c r="A782" i="1"/>
  <c r="L781" i="1"/>
  <c r="I781" i="1"/>
  <c r="M781" i="1" l="1"/>
  <c r="N781" i="1" s="1"/>
  <c r="C782" i="1" s="1"/>
  <c r="Q782" i="1"/>
  <c r="P782" i="1"/>
  <c r="O780" i="1"/>
  <c r="I782" i="1"/>
  <c r="D782" i="1"/>
  <c r="E782" i="1" s="1"/>
  <c r="G782" i="1" s="1"/>
  <c r="H783" i="1" s="1"/>
  <c r="L782" i="1"/>
  <c r="A783" i="1"/>
  <c r="J781" i="1"/>
  <c r="K781" i="1" s="1"/>
  <c r="I783" i="1" l="1"/>
  <c r="J783" i="1" s="1"/>
  <c r="O781" i="1"/>
  <c r="B781" i="1"/>
  <c r="J782" i="1"/>
  <c r="K782" i="1" s="1"/>
  <c r="D783" i="1"/>
  <c r="E783" i="1" s="1"/>
  <c r="G783" i="1" s="1"/>
  <c r="H784" i="1" s="1"/>
  <c r="L783" i="1"/>
  <c r="A784" i="1"/>
  <c r="P783" i="1"/>
  <c r="M782" i="1"/>
  <c r="N782" i="1" s="1"/>
  <c r="C783" i="1" s="1"/>
  <c r="Q783" i="1"/>
  <c r="I784" i="1" l="1"/>
  <c r="J784" i="1" s="1"/>
  <c r="O782" i="1"/>
  <c r="B782" i="1"/>
  <c r="K783" i="1"/>
  <c r="L784" i="1"/>
  <c r="D784" i="1"/>
  <c r="E784" i="1" s="1"/>
  <c r="G784" i="1" s="1"/>
  <c r="H785" i="1" s="1"/>
  <c r="A785" i="1"/>
  <c r="P784" i="1"/>
  <c r="Q784" i="1"/>
  <c r="M783" i="1"/>
  <c r="N783" i="1" s="1"/>
  <c r="C784" i="1" s="1"/>
  <c r="I785" i="1" l="1"/>
  <c r="J785" i="1" s="1"/>
  <c r="K784" i="1"/>
  <c r="B784" i="1" s="1"/>
  <c r="O783" i="1"/>
  <c r="L785" i="1"/>
  <c r="A786" i="1"/>
  <c r="D785" i="1"/>
  <c r="E785" i="1" s="1"/>
  <c r="G785" i="1" s="1"/>
  <c r="H786" i="1" s="1"/>
  <c r="P785" i="1"/>
  <c r="M784" i="1"/>
  <c r="N784" i="1" s="1"/>
  <c r="C785" i="1" s="1"/>
  <c r="Q785" i="1"/>
  <c r="B783" i="1"/>
  <c r="I786" i="1" l="1"/>
  <c r="J786" i="1" s="1"/>
  <c r="K785" i="1"/>
  <c r="B785" i="1" s="1"/>
  <c r="D786" i="1"/>
  <c r="E786" i="1" s="1"/>
  <c r="G786" i="1" s="1"/>
  <c r="H787" i="1" s="1"/>
  <c r="L786" i="1"/>
  <c r="A787" i="1"/>
  <c r="M785" i="1"/>
  <c r="N785" i="1" s="1"/>
  <c r="C786" i="1" s="1"/>
  <c r="P786" i="1"/>
  <c r="Q786" i="1"/>
  <c r="O784" i="1"/>
  <c r="K786" i="1" l="1"/>
  <c r="B786" i="1" s="1"/>
  <c r="O785" i="1"/>
  <c r="M786" i="1"/>
  <c r="N786" i="1" s="1"/>
  <c r="C787" i="1" s="1"/>
  <c r="P787" i="1"/>
  <c r="Q787" i="1"/>
  <c r="D787" i="1"/>
  <c r="E787" i="1" s="1"/>
  <c r="G787" i="1" s="1"/>
  <c r="H788" i="1" s="1"/>
  <c r="A788" i="1"/>
  <c r="L787" i="1"/>
  <c r="I787" i="1"/>
  <c r="I788" i="1" l="1"/>
  <c r="J788" i="1" s="1"/>
  <c r="D788" i="1"/>
  <c r="E788" i="1" s="1"/>
  <c r="G788" i="1" s="1"/>
  <c r="H789" i="1" s="1"/>
  <c r="L788" i="1"/>
  <c r="A789" i="1"/>
  <c r="O786" i="1"/>
  <c r="P788" i="1"/>
  <c r="M787" i="1"/>
  <c r="N787" i="1" s="1"/>
  <c r="C788" i="1" s="1"/>
  <c r="Q788" i="1"/>
  <c r="J787" i="1"/>
  <c r="K787" i="1" s="1"/>
  <c r="I789" i="1" l="1"/>
  <c r="J789" i="1" s="1"/>
  <c r="O787" i="1"/>
  <c r="B787" i="1"/>
  <c r="K788" i="1"/>
  <c r="L789" i="1"/>
  <c r="D789" i="1"/>
  <c r="E789" i="1" s="1"/>
  <c r="G789" i="1" s="1"/>
  <c r="H790" i="1" s="1"/>
  <c r="A790" i="1"/>
  <c r="P789" i="1"/>
  <c r="M788" i="1"/>
  <c r="N788" i="1" s="1"/>
  <c r="C789" i="1" s="1"/>
  <c r="Q789" i="1"/>
  <c r="K789" i="1" l="1"/>
  <c r="B789" i="1" s="1"/>
  <c r="M789" i="1"/>
  <c r="N789" i="1" s="1"/>
  <c r="C790" i="1" s="1"/>
  <c r="Q790" i="1"/>
  <c r="P790" i="1"/>
  <c r="O788" i="1"/>
  <c r="I790" i="1"/>
  <c r="J790" i="1" s="1"/>
  <c r="L790" i="1"/>
  <c r="A791" i="1"/>
  <c r="D790" i="1"/>
  <c r="E790" i="1" s="1"/>
  <c r="G790" i="1" s="1"/>
  <c r="H791" i="1" s="1"/>
  <c r="B788" i="1"/>
  <c r="K790" i="1" l="1"/>
  <c r="B790" i="1" s="1"/>
  <c r="I791" i="1"/>
  <c r="J791" i="1" s="1"/>
  <c r="D791" i="1"/>
  <c r="E791" i="1" s="1"/>
  <c r="G791" i="1" s="1"/>
  <c r="H792" i="1" s="1"/>
  <c r="L791" i="1"/>
  <c r="A792" i="1"/>
  <c r="O789" i="1"/>
  <c r="M790" i="1"/>
  <c r="N790" i="1" s="1"/>
  <c r="C791" i="1" s="1"/>
  <c r="P791" i="1"/>
  <c r="Q791" i="1"/>
  <c r="K791" i="1" l="1"/>
  <c r="B791" i="1" s="1"/>
  <c r="M791" i="1"/>
  <c r="N791" i="1" s="1"/>
  <c r="C792" i="1" s="1"/>
  <c r="Q792" i="1"/>
  <c r="P792" i="1"/>
  <c r="O790" i="1"/>
  <c r="D792" i="1"/>
  <c r="E792" i="1" s="1"/>
  <c r="G792" i="1" s="1"/>
  <c r="H793" i="1" s="1"/>
  <c r="A793" i="1"/>
  <c r="L792" i="1"/>
  <c r="I792" i="1"/>
  <c r="I793" i="1" l="1"/>
  <c r="J793" i="1" s="1"/>
  <c r="D793" i="1"/>
  <c r="E793" i="1" s="1"/>
  <c r="G793" i="1" s="1"/>
  <c r="H794" i="1" s="1"/>
  <c r="L793" i="1"/>
  <c r="A794" i="1"/>
  <c r="J792" i="1"/>
  <c r="K792" i="1" s="1"/>
  <c r="O791" i="1"/>
  <c r="P793" i="1"/>
  <c r="Q793" i="1"/>
  <c r="M792" i="1"/>
  <c r="N792" i="1" s="1"/>
  <c r="C793" i="1" s="1"/>
  <c r="I794" i="1" l="1"/>
  <c r="J794" i="1" s="1"/>
  <c r="K793" i="1"/>
  <c r="B793" i="1" s="1"/>
  <c r="O792" i="1"/>
  <c r="B792" i="1"/>
  <c r="L794" i="1"/>
  <c r="A795" i="1"/>
  <c r="D794" i="1"/>
  <c r="E794" i="1" s="1"/>
  <c r="G794" i="1" s="1"/>
  <c r="H795" i="1" s="1"/>
  <c r="Q794" i="1"/>
  <c r="P794" i="1"/>
  <c r="M793" i="1"/>
  <c r="N793" i="1" s="1"/>
  <c r="C794" i="1" s="1"/>
  <c r="K794" i="1" l="1"/>
  <c r="B794" i="1" s="1"/>
  <c r="M794" i="1"/>
  <c r="N794" i="1" s="1"/>
  <c r="C795" i="1" s="1"/>
  <c r="P795" i="1"/>
  <c r="Q795" i="1"/>
  <c r="I795" i="1"/>
  <c r="O793" i="1"/>
  <c r="D795" i="1"/>
  <c r="E795" i="1" s="1"/>
  <c r="G795" i="1" s="1"/>
  <c r="H796" i="1" s="1"/>
  <c r="L795" i="1"/>
  <c r="A796" i="1"/>
  <c r="D796" i="1" l="1"/>
  <c r="E796" i="1" s="1"/>
  <c r="G796" i="1" s="1"/>
  <c r="H797" i="1" s="1"/>
  <c r="A797" i="1"/>
  <c r="L796" i="1"/>
  <c r="I796" i="1"/>
  <c r="O794" i="1"/>
  <c r="M795" i="1"/>
  <c r="N795" i="1" s="1"/>
  <c r="C796" i="1" s="1"/>
  <c r="P796" i="1"/>
  <c r="Q796" i="1"/>
  <c r="J795" i="1"/>
  <c r="K795" i="1" s="1"/>
  <c r="I797" i="1" l="1"/>
  <c r="J797" i="1" s="1"/>
  <c r="O795" i="1"/>
  <c r="B795" i="1"/>
  <c r="D797" i="1"/>
  <c r="E797" i="1" s="1"/>
  <c r="G797" i="1" s="1"/>
  <c r="H798" i="1" s="1"/>
  <c r="A798" i="1"/>
  <c r="L797" i="1"/>
  <c r="J796" i="1"/>
  <c r="K796" i="1" s="1"/>
  <c r="P797" i="1"/>
  <c r="Q797" i="1"/>
  <c r="M796" i="1"/>
  <c r="N796" i="1" s="1"/>
  <c r="C797" i="1" s="1"/>
  <c r="O796" i="1" l="1"/>
  <c r="B796" i="1"/>
  <c r="K797" i="1"/>
  <c r="M797" i="1"/>
  <c r="N797" i="1" s="1"/>
  <c r="C798" i="1" s="1"/>
  <c r="Q798" i="1"/>
  <c r="P798" i="1"/>
  <c r="I798" i="1"/>
  <c r="J798" i="1" s="1"/>
  <c r="L798" i="1"/>
  <c r="A799" i="1"/>
  <c r="D798" i="1"/>
  <c r="E798" i="1" s="1"/>
  <c r="G798" i="1" s="1"/>
  <c r="H799" i="1" s="1"/>
  <c r="K798" i="1" l="1"/>
  <c r="B798" i="1" s="1"/>
  <c r="D799" i="1"/>
  <c r="E799" i="1" s="1"/>
  <c r="G799" i="1" s="1"/>
  <c r="H800" i="1" s="1"/>
  <c r="A800" i="1"/>
  <c r="L799" i="1"/>
  <c r="O797" i="1"/>
  <c r="Q799" i="1"/>
  <c r="M798" i="1"/>
  <c r="N798" i="1" s="1"/>
  <c r="C799" i="1" s="1"/>
  <c r="P799" i="1"/>
  <c r="I799" i="1"/>
  <c r="B797" i="1"/>
  <c r="I800" i="1" l="1"/>
  <c r="J800" i="1" s="1"/>
  <c r="M799" i="1"/>
  <c r="N799" i="1" s="1"/>
  <c r="C800" i="1" s="1"/>
  <c r="P800" i="1"/>
  <c r="Q800" i="1"/>
  <c r="O798" i="1"/>
  <c r="J799" i="1"/>
  <c r="K799" i="1" s="1"/>
  <c r="D800" i="1"/>
  <c r="E800" i="1" s="1"/>
  <c r="G800" i="1" s="1"/>
  <c r="H801" i="1" s="1"/>
  <c r="L800" i="1"/>
  <c r="A801" i="1"/>
  <c r="O799" i="1" l="1"/>
  <c r="B799" i="1"/>
  <c r="K800" i="1"/>
  <c r="D801" i="1"/>
  <c r="E801" i="1" s="1"/>
  <c r="G801" i="1" s="1"/>
  <c r="H802" i="1" s="1"/>
  <c r="A802" i="1"/>
  <c r="L801" i="1"/>
  <c r="Q801" i="1"/>
  <c r="P801" i="1"/>
  <c r="M800" i="1"/>
  <c r="N800" i="1" s="1"/>
  <c r="C801" i="1" s="1"/>
  <c r="I801" i="1"/>
  <c r="I802" i="1" l="1"/>
  <c r="J802" i="1" s="1"/>
  <c r="J801" i="1"/>
  <c r="K801" i="1" s="1"/>
  <c r="B801" i="1" s="1"/>
  <c r="L802" i="1"/>
  <c r="A803" i="1"/>
  <c r="D802" i="1"/>
  <c r="E802" i="1" s="1"/>
  <c r="G802" i="1" s="1"/>
  <c r="H803" i="1" s="1"/>
  <c r="O800" i="1"/>
  <c r="Q802" i="1"/>
  <c r="M801" i="1"/>
  <c r="N801" i="1" s="1"/>
  <c r="C802" i="1" s="1"/>
  <c r="P802" i="1"/>
  <c r="B800" i="1"/>
  <c r="K802" i="1" l="1"/>
  <c r="B802" i="1" s="1"/>
  <c r="Q803" i="1"/>
  <c r="P803" i="1"/>
  <c r="M802" i="1"/>
  <c r="N802" i="1" s="1"/>
  <c r="C803" i="1" s="1"/>
  <c r="O801" i="1"/>
  <c r="I803" i="1"/>
  <c r="L803" i="1"/>
  <c r="A804" i="1"/>
  <c r="D803" i="1"/>
  <c r="E803" i="1" s="1"/>
  <c r="G803" i="1" s="1"/>
  <c r="H804" i="1" s="1"/>
  <c r="I804" i="1" l="1"/>
  <c r="J804" i="1" s="1"/>
  <c r="A805" i="1"/>
  <c r="D804" i="1"/>
  <c r="E804" i="1" s="1"/>
  <c r="G804" i="1" s="1"/>
  <c r="H805" i="1" s="1"/>
  <c r="L804" i="1"/>
  <c r="O802" i="1"/>
  <c r="M803" i="1"/>
  <c r="N803" i="1" s="1"/>
  <c r="C804" i="1" s="1"/>
  <c r="P804" i="1"/>
  <c r="Q804" i="1"/>
  <c r="J803" i="1"/>
  <c r="K803" i="1" s="1"/>
  <c r="I805" i="1" l="1"/>
  <c r="J805" i="1" s="1"/>
  <c r="K804" i="1"/>
  <c r="B804" i="1" s="1"/>
  <c r="O803" i="1"/>
  <c r="B803" i="1"/>
  <c r="D805" i="1"/>
  <c r="E805" i="1" s="1"/>
  <c r="G805" i="1" s="1"/>
  <c r="H806" i="1" s="1"/>
  <c r="L805" i="1"/>
  <c r="A806" i="1"/>
  <c r="M804" i="1"/>
  <c r="N804" i="1" s="1"/>
  <c r="C805" i="1" s="1"/>
  <c r="Q805" i="1"/>
  <c r="P805" i="1"/>
  <c r="I806" i="1" l="1"/>
  <c r="J806" i="1" s="1"/>
  <c r="K805" i="1"/>
  <c r="B805" i="1" s="1"/>
  <c r="D806" i="1"/>
  <c r="E806" i="1" s="1"/>
  <c r="G806" i="1" s="1"/>
  <c r="H807" i="1" s="1"/>
  <c r="L806" i="1"/>
  <c r="A807" i="1"/>
  <c r="O804" i="1"/>
  <c r="P806" i="1"/>
  <c r="Q806" i="1"/>
  <c r="M805" i="1"/>
  <c r="N805" i="1" s="1"/>
  <c r="C806" i="1" s="1"/>
  <c r="I807" i="1" l="1"/>
  <c r="J807" i="1" s="1"/>
  <c r="K806" i="1"/>
  <c r="B806" i="1" s="1"/>
  <c r="L807" i="1"/>
  <c r="A808" i="1"/>
  <c r="D807" i="1"/>
  <c r="E807" i="1" s="1"/>
  <c r="G807" i="1" s="1"/>
  <c r="H808" i="1" s="1"/>
  <c r="O805" i="1"/>
  <c r="Q807" i="1"/>
  <c r="P807" i="1"/>
  <c r="M806" i="1"/>
  <c r="N806" i="1" s="1"/>
  <c r="C807" i="1" s="1"/>
  <c r="I808" i="1" l="1"/>
  <c r="J808" i="1" s="1"/>
  <c r="K807" i="1"/>
  <c r="B807" i="1" s="1"/>
  <c r="D808" i="1"/>
  <c r="E808" i="1" s="1"/>
  <c r="G808" i="1" s="1"/>
  <c r="H809" i="1" s="1"/>
  <c r="L808" i="1"/>
  <c r="A809" i="1"/>
  <c r="M807" i="1"/>
  <c r="N807" i="1" s="1"/>
  <c r="C808" i="1" s="1"/>
  <c r="P808" i="1"/>
  <c r="Q808" i="1"/>
  <c r="O806" i="1"/>
  <c r="I809" i="1" l="1"/>
  <c r="J809" i="1" s="1"/>
  <c r="K808" i="1"/>
  <c r="B808" i="1" s="1"/>
  <c r="D809" i="1"/>
  <c r="E809" i="1" s="1"/>
  <c r="G809" i="1" s="1"/>
  <c r="H810" i="1" s="1"/>
  <c r="L809" i="1"/>
  <c r="A810" i="1"/>
  <c r="M808" i="1"/>
  <c r="N808" i="1" s="1"/>
  <c r="C809" i="1" s="1"/>
  <c r="Q809" i="1"/>
  <c r="P809" i="1"/>
  <c r="O807" i="1"/>
  <c r="K809" i="1" l="1"/>
  <c r="B809" i="1" s="1"/>
  <c r="D810" i="1"/>
  <c r="E810" i="1" s="1"/>
  <c r="G810" i="1" s="1"/>
  <c r="H811" i="1" s="1"/>
  <c r="L810" i="1"/>
  <c r="A811" i="1"/>
  <c r="Q810" i="1"/>
  <c r="M809" i="1"/>
  <c r="N809" i="1" s="1"/>
  <c r="C810" i="1" s="1"/>
  <c r="P810" i="1"/>
  <c r="O808" i="1"/>
  <c r="I810" i="1"/>
  <c r="I811" i="1" l="1"/>
  <c r="J811" i="1" s="1"/>
  <c r="L811" i="1"/>
  <c r="A812" i="1"/>
  <c r="D811" i="1"/>
  <c r="E811" i="1" s="1"/>
  <c r="G811" i="1" s="1"/>
  <c r="H812" i="1" s="1"/>
  <c r="O809" i="1"/>
  <c r="J810" i="1"/>
  <c r="K810" i="1" s="1"/>
  <c r="P811" i="1"/>
  <c r="M810" i="1"/>
  <c r="N810" i="1" s="1"/>
  <c r="C811" i="1" s="1"/>
  <c r="Q811" i="1"/>
  <c r="I812" i="1" l="1"/>
  <c r="J812" i="1" s="1"/>
  <c r="O810" i="1"/>
  <c r="B810" i="1"/>
  <c r="K811" i="1"/>
  <c r="B811" i="1" s="1"/>
  <c r="D812" i="1"/>
  <c r="E812" i="1" s="1"/>
  <c r="G812" i="1" s="1"/>
  <c r="H813" i="1" s="1"/>
  <c r="A813" i="1"/>
  <c r="L812" i="1"/>
  <c r="M811" i="1"/>
  <c r="N811" i="1" s="1"/>
  <c r="C812" i="1" s="1"/>
  <c r="P812" i="1"/>
  <c r="Q812" i="1"/>
  <c r="I813" i="1" l="1"/>
  <c r="J813" i="1" s="1"/>
  <c r="K812" i="1"/>
  <c r="B812" i="1" s="1"/>
  <c r="M812" i="1"/>
  <c r="N812" i="1" s="1"/>
  <c r="C813" i="1" s="1"/>
  <c r="Q813" i="1"/>
  <c r="P813" i="1"/>
  <c r="D813" i="1"/>
  <c r="E813" i="1" s="1"/>
  <c r="G813" i="1" s="1"/>
  <c r="H814" i="1" s="1"/>
  <c r="L813" i="1"/>
  <c r="A814" i="1"/>
  <c r="O811" i="1"/>
  <c r="K813" i="1" l="1"/>
  <c r="B813" i="1" s="1"/>
  <c r="O812" i="1"/>
  <c r="D814" i="1"/>
  <c r="E814" i="1" s="1"/>
  <c r="G814" i="1" s="1"/>
  <c r="H815" i="1" s="1"/>
  <c r="A815" i="1"/>
  <c r="L814" i="1"/>
  <c r="P814" i="1"/>
  <c r="Q814" i="1"/>
  <c r="M813" i="1"/>
  <c r="N813" i="1" s="1"/>
  <c r="C814" i="1" s="1"/>
  <c r="I814" i="1"/>
  <c r="I815" i="1" l="1"/>
  <c r="J815" i="1" s="1"/>
  <c r="L815" i="1"/>
  <c r="A816" i="1"/>
  <c r="D815" i="1"/>
  <c r="E815" i="1" s="1"/>
  <c r="G815" i="1" s="1"/>
  <c r="H816" i="1" s="1"/>
  <c r="J814" i="1"/>
  <c r="K814" i="1" s="1"/>
  <c r="O813" i="1"/>
  <c r="M814" i="1"/>
  <c r="N814" i="1" s="1"/>
  <c r="C815" i="1" s="1"/>
  <c r="Q815" i="1"/>
  <c r="P815" i="1"/>
  <c r="K815" i="1" l="1"/>
  <c r="B815" i="1" s="1"/>
  <c r="O814" i="1"/>
  <c r="B814" i="1"/>
  <c r="M815" i="1"/>
  <c r="N815" i="1" s="1"/>
  <c r="C816" i="1" s="1"/>
  <c r="P816" i="1"/>
  <c r="Q816" i="1"/>
  <c r="I816" i="1"/>
  <c r="D816" i="1"/>
  <c r="E816" i="1" s="1"/>
  <c r="G816" i="1" s="1"/>
  <c r="H817" i="1" s="1"/>
  <c r="A817" i="1"/>
  <c r="L816" i="1"/>
  <c r="I817" i="1" l="1"/>
  <c r="J817" i="1" s="1"/>
  <c r="M816" i="1"/>
  <c r="N816" i="1" s="1"/>
  <c r="C817" i="1" s="1"/>
  <c r="Q817" i="1"/>
  <c r="P817" i="1"/>
  <c r="O815" i="1"/>
  <c r="D817" i="1"/>
  <c r="E817" i="1" s="1"/>
  <c r="G817" i="1" s="1"/>
  <c r="H818" i="1" s="1"/>
  <c r="L817" i="1"/>
  <c r="A818" i="1"/>
  <c r="J816" i="1"/>
  <c r="K816" i="1" s="1"/>
  <c r="O816" i="1" l="1"/>
  <c r="B816" i="1"/>
  <c r="K817" i="1"/>
  <c r="D818" i="1"/>
  <c r="E818" i="1" s="1"/>
  <c r="G818" i="1" s="1"/>
  <c r="H819" i="1" s="1"/>
  <c r="L818" i="1"/>
  <c r="A819" i="1"/>
  <c r="Q818" i="1"/>
  <c r="P818" i="1"/>
  <c r="M817" i="1"/>
  <c r="N817" i="1" s="1"/>
  <c r="C818" i="1" s="1"/>
  <c r="I818" i="1"/>
  <c r="I819" i="1" l="1"/>
  <c r="J819" i="1" s="1"/>
  <c r="Q819" i="1"/>
  <c r="M818" i="1"/>
  <c r="N818" i="1" s="1"/>
  <c r="C819" i="1" s="1"/>
  <c r="P819" i="1"/>
  <c r="O817" i="1"/>
  <c r="J818" i="1"/>
  <c r="K818" i="1" s="1"/>
  <c r="L819" i="1"/>
  <c r="A820" i="1"/>
  <c r="D819" i="1"/>
  <c r="E819" i="1" s="1"/>
  <c r="G819" i="1" s="1"/>
  <c r="H820" i="1" s="1"/>
  <c r="B817" i="1"/>
  <c r="K819" i="1" l="1"/>
  <c r="B819" i="1" s="1"/>
  <c r="O818" i="1"/>
  <c r="B818" i="1"/>
  <c r="M819" i="1"/>
  <c r="N819" i="1" s="1"/>
  <c r="C820" i="1" s="1"/>
  <c r="P820" i="1"/>
  <c r="Q820" i="1"/>
  <c r="I820" i="1"/>
  <c r="J820" i="1" s="1"/>
  <c r="D820" i="1"/>
  <c r="E820" i="1" s="1"/>
  <c r="G820" i="1" s="1"/>
  <c r="H821" i="1" s="1"/>
  <c r="A821" i="1"/>
  <c r="L820" i="1"/>
  <c r="K820" i="1" l="1"/>
  <c r="B820" i="1" s="1"/>
  <c r="I821" i="1"/>
  <c r="J821" i="1" s="1"/>
  <c r="M820" i="1"/>
  <c r="N820" i="1" s="1"/>
  <c r="C821" i="1" s="1"/>
  <c r="Q821" i="1"/>
  <c r="P821" i="1"/>
  <c r="D821" i="1"/>
  <c r="E821" i="1" s="1"/>
  <c r="G821" i="1" s="1"/>
  <c r="H822" i="1" s="1"/>
  <c r="A822" i="1"/>
  <c r="L821" i="1"/>
  <c r="O819" i="1"/>
  <c r="O820" i="1" l="1"/>
  <c r="K821" i="1"/>
  <c r="B821" i="1" s="1"/>
  <c r="I822" i="1"/>
  <c r="J822" i="1" s="1"/>
  <c r="Q822" i="1"/>
  <c r="P822" i="1"/>
  <c r="M821" i="1"/>
  <c r="N821" i="1" s="1"/>
  <c r="C822" i="1" s="1"/>
  <c r="D822" i="1"/>
  <c r="E822" i="1" s="1"/>
  <c r="G822" i="1" s="1"/>
  <c r="H823" i="1" s="1"/>
  <c r="L822" i="1"/>
  <c r="A823" i="1"/>
  <c r="K822" i="1" l="1"/>
  <c r="B822" i="1" s="1"/>
  <c r="L823" i="1"/>
  <c r="A824" i="1"/>
  <c r="D823" i="1"/>
  <c r="E823" i="1" s="1"/>
  <c r="G823" i="1" s="1"/>
  <c r="H824" i="1" s="1"/>
  <c r="I823" i="1"/>
  <c r="P823" i="1"/>
  <c r="M822" i="1"/>
  <c r="N822" i="1" s="1"/>
  <c r="C823" i="1" s="1"/>
  <c r="Q823" i="1"/>
  <c r="O821" i="1"/>
  <c r="I824" i="1" l="1"/>
  <c r="J824" i="1" s="1"/>
  <c r="Q824" i="1"/>
  <c r="P824" i="1"/>
  <c r="M823" i="1"/>
  <c r="N823" i="1" s="1"/>
  <c r="C824" i="1" s="1"/>
  <c r="J823" i="1"/>
  <c r="K823" i="1" s="1"/>
  <c r="O822" i="1"/>
  <c r="L824" i="1"/>
  <c r="A825" i="1"/>
  <c r="D824" i="1"/>
  <c r="E824" i="1" s="1"/>
  <c r="G824" i="1" s="1"/>
  <c r="H825" i="1" s="1"/>
  <c r="O823" i="1" l="1"/>
  <c r="B823" i="1"/>
  <c r="K824" i="1"/>
  <c r="Q825" i="1"/>
  <c r="P825" i="1"/>
  <c r="M824" i="1"/>
  <c r="N824" i="1" s="1"/>
  <c r="C825" i="1" s="1"/>
  <c r="I825" i="1"/>
  <c r="L825" i="1"/>
  <c r="A826" i="1"/>
  <c r="D825" i="1"/>
  <c r="E825" i="1" s="1"/>
  <c r="G825" i="1" s="1"/>
  <c r="H826" i="1" s="1"/>
  <c r="M825" i="1" l="1"/>
  <c r="N825" i="1" s="1"/>
  <c r="C826" i="1" s="1"/>
  <c r="Q826" i="1"/>
  <c r="P826" i="1"/>
  <c r="O824" i="1"/>
  <c r="I826" i="1"/>
  <c r="J825" i="1"/>
  <c r="K825" i="1" s="1"/>
  <c r="D826" i="1"/>
  <c r="E826" i="1" s="1"/>
  <c r="G826" i="1" s="1"/>
  <c r="H827" i="1" s="1"/>
  <c r="A827" i="1"/>
  <c r="L826" i="1"/>
  <c r="B824" i="1"/>
  <c r="O825" i="1" l="1"/>
  <c r="B825" i="1"/>
  <c r="I827" i="1"/>
  <c r="J827" i="1" s="1"/>
  <c r="M826" i="1"/>
  <c r="N826" i="1" s="1"/>
  <c r="C827" i="1" s="1"/>
  <c r="Q827" i="1"/>
  <c r="P827" i="1"/>
  <c r="J826" i="1"/>
  <c r="K826" i="1" s="1"/>
  <c r="A828" i="1"/>
  <c r="D827" i="1"/>
  <c r="E827" i="1" s="1"/>
  <c r="G827" i="1" s="1"/>
  <c r="H828" i="1" s="1"/>
  <c r="L827" i="1"/>
  <c r="O826" i="1" l="1"/>
  <c r="B826" i="1"/>
  <c r="K827" i="1"/>
  <c r="M827" i="1"/>
  <c r="N827" i="1" s="1"/>
  <c r="C828" i="1" s="1"/>
  <c r="P828" i="1"/>
  <c r="Q828" i="1"/>
  <c r="I828" i="1"/>
  <c r="D828" i="1"/>
  <c r="E828" i="1" s="1"/>
  <c r="G828" i="1" s="1"/>
  <c r="H829" i="1" s="1"/>
  <c r="A829" i="1"/>
  <c r="L828" i="1"/>
  <c r="D829" i="1" l="1"/>
  <c r="E829" i="1" s="1"/>
  <c r="G829" i="1" s="1"/>
  <c r="H830" i="1" s="1"/>
  <c r="A830" i="1"/>
  <c r="L829" i="1"/>
  <c r="O827" i="1"/>
  <c r="I829" i="1"/>
  <c r="M828" i="1"/>
  <c r="N828" i="1" s="1"/>
  <c r="C829" i="1" s="1"/>
  <c r="Q829" i="1"/>
  <c r="P829" i="1"/>
  <c r="J828" i="1"/>
  <c r="K828" i="1" s="1"/>
  <c r="B827" i="1"/>
  <c r="O828" i="1" l="1"/>
  <c r="B828" i="1"/>
  <c r="Q830" i="1"/>
  <c r="P830" i="1"/>
  <c r="M829" i="1"/>
  <c r="N829" i="1" s="1"/>
  <c r="C830" i="1" s="1"/>
  <c r="I830" i="1"/>
  <c r="J830" i="1" s="1"/>
  <c r="J829" i="1"/>
  <c r="K829" i="1" s="1"/>
  <c r="D830" i="1"/>
  <c r="E830" i="1" s="1"/>
  <c r="G830" i="1" s="1"/>
  <c r="H831" i="1" s="1"/>
  <c r="L830" i="1"/>
  <c r="A831" i="1"/>
  <c r="K830" i="1" l="1"/>
  <c r="B830" i="1" s="1"/>
  <c r="O829" i="1"/>
  <c r="B829" i="1"/>
  <c r="L831" i="1"/>
  <c r="A832" i="1"/>
  <c r="D831" i="1"/>
  <c r="E831" i="1" s="1"/>
  <c r="G831" i="1" s="1"/>
  <c r="H832" i="1" s="1"/>
  <c r="I831" i="1"/>
  <c r="Q831" i="1"/>
  <c r="M830" i="1"/>
  <c r="N830" i="1" s="1"/>
  <c r="C831" i="1" s="1"/>
  <c r="P831" i="1"/>
  <c r="I832" i="1" l="1"/>
  <c r="J832" i="1" s="1"/>
  <c r="J831" i="1"/>
  <c r="K831" i="1" s="1"/>
  <c r="D832" i="1"/>
  <c r="E832" i="1" s="1"/>
  <c r="G832" i="1" s="1"/>
  <c r="H833" i="1" s="1"/>
  <c r="A833" i="1"/>
  <c r="L832" i="1"/>
  <c r="M831" i="1"/>
  <c r="N831" i="1" s="1"/>
  <c r="C832" i="1" s="1"/>
  <c r="Q832" i="1"/>
  <c r="P832" i="1"/>
  <c r="O830" i="1"/>
  <c r="K832" i="1" l="1"/>
  <c r="B832" i="1" s="1"/>
  <c r="O831" i="1"/>
  <c r="B831" i="1"/>
  <c r="M832" i="1"/>
  <c r="N832" i="1" s="1"/>
  <c r="C833" i="1" s="1"/>
  <c r="P833" i="1"/>
  <c r="P834" i="1" s="1"/>
  <c r="Q833" i="1"/>
  <c r="Q834" i="1" s="1"/>
  <c r="I833" i="1"/>
  <c r="I834" i="1" s="1"/>
  <c r="A834" i="1"/>
  <c r="D833" i="1"/>
  <c r="E833" i="1" s="1"/>
  <c r="G833" i="1" s="1"/>
  <c r="H834" i="1" s="1"/>
  <c r="J834" i="1" s="1"/>
  <c r="D834" i="1" l="1"/>
  <c r="E834" i="1" s="1"/>
  <c r="G834" i="1" s="1"/>
  <c r="H835" i="1" s="1"/>
  <c r="A835" i="1"/>
  <c r="L834" i="1"/>
  <c r="I835" i="1" s="1"/>
  <c r="O832" i="1"/>
  <c r="J833" i="1"/>
  <c r="K833" i="1" s="1"/>
  <c r="O833" i="1" l="1"/>
  <c r="C834" i="1"/>
  <c r="B833" i="1"/>
  <c r="M834" i="1"/>
  <c r="N834" i="1" s="1"/>
  <c r="Q835" i="1"/>
  <c r="P835" i="1"/>
  <c r="D835" i="1"/>
  <c r="E835" i="1" s="1"/>
  <c r="G835" i="1" s="1"/>
  <c r="H836" i="1" s="1"/>
  <c r="L835" i="1"/>
  <c r="A836" i="1"/>
  <c r="J835" i="1"/>
  <c r="D836" i="1" l="1"/>
  <c r="E836" i="1" s="1"/>
  <c r="G836" i="1" s="1"/>
  <c r="H837" i="1" s="1"/>
  <c r="A837" i="1"/>
  <c r="L836" i="1"/>
  <c r="K834" i="1"/>
  <c r="X17" i="1"/>
  <c r="C835" i="1"/>
  <c r="Q836" i="1"/>
  <c r="P836" i="1"/>
  <c r="M835" i="1"/>
  <c r="N835" i="1" s="1"/>
  <c r="I836" i="1"/>
  <c r="I837" i="1" l="1"/>
  <c r="J837" i="1" s="1"/>
  <c r="J836" i="1"/>
  <c r="L837" i="1"/>
  <c r="A838" i="1"/>
  <c r="D837" i="1"/>
  <c r="E837" i="1" s="1"/>
  <c r="G837" i="1" s="1"/>
  <c r="H838" i="1" s="1"/>
  <c r="B834" i="1"/>
  <c r="O834" i="1"/>
  <c r="K835" i="1"/>
  <c r="O835" i="1" s="1"/>
  <c r="C836" i="1"/>
  <c r="P837" i="1"/>
  <c r="M836" i="1"/>
  <c r="N836" i="1" s="1"/>
  <c r="Q837" i="1"/>
  <c r="I838" i="1" l="1"/>
  <c r="J838" i="1" s="1"/>
  <c r="B835" i="1"/>
  <c r="C837" i="1"/>
  <c r="K836" i="1"/>
  <c r="O836" i="1" s="1"/>
  <c r="D838" i="1"/>
  <c r="E838" i="1" s="1"/>
  <c r="G838" i="1" s="1"/>
  <c r="H839" i="1" s="1"/>
  <c r="A839" i="1"/>
  <c r="L838" i="1"/>
  <c r="M837" i="1"/>
  <c r="N837" i="1" s="1"/>
  <c r="Q838" i="1"/>
  <c r="P838" i="1"/>
  <c r="B836" i="1" l="1"/>
  <c r="M838" i="1"/>
  <c r="N838" i="1" s="1"/>
  <c r="Q839" i="1"/>
  <c r="P839" i="1"/>
  <c r="K837" i="1"/>
  <c r="O837" i="1" s="1"/>
  <c r="C838" i="1"/>
  <c r="A840" i="1"/>
  <c r="D839" i="1"/>
  <c r="E839" i="1" s="1"/>
  <c r="G839" i="1" s="1"/>
  <c r="H840" i="1" s="1"/>
  <c r="L839" i="1"/>
  <c r="I839" i="1"/>
  <c r="B837" i="1" l="1"/>
  <c r="K838" i="1"/>
  <c r="C839" i="1"/>
  <c r="Q840" i="1"/>
  <c r="M839" i="1"/>
  <c r="N839" i="1" s="1"/>
  <c r="P840" i="1"/>
  <c r="L840" i="1"/>
  <c r="D840" i="1"/>
  <c r="E840" i="1" s="1"/>
  <c r="G840" i="1" s="1"/>
  <c r="H841" i="1" s="1"/>
  <c r="A841" i="1"/>
  <c r="I840" i="1"/>
  <c r="J839" i="1"/>
  <c r="I841" i="1" l="1"/>
  <c r="J841" i="1" s="1"/>
  <c r="M840" i="1"/>
  <c r="N840" i="1" s="1"/>
  <c r="Q841" i="1"/>
  <c r="P841" i="1"/>
  <c r="J840" i="1"/>
  <c r="K839" i="1"/>
  <c r="C840" i="1"/>
  <c r="D841" i="1"/>
  <c r="E841" i="1" s="1"/>
  <c r="G841" i="1" s="1"/>
  <c r="H842" i="1" s="1"/>
  <c r="L841" i="1"/>
  <c r="A842" i="1"/>
  <c r="B838" i="1"/>
  <c r="O838" i="1"/>
  <c r="L842" i="1" l="1"/>
  <c r="A843" i="1"/>
  <c r="D842" i="1"/>
  <c r="E842" i="1" s="1"/>
  <c r="G842" i="1" s="1"/>
  <c r="H843" i="1" s="1"/>
  <c r="C841" i="1"/>
  <c r="K840" i="1"/>
  <c r="O840" i="1" s="1"/>
  <c r="P842" i="1"/>
  <c r="M841" i="1"/>
  <c r="N841" i="1" s="1"/>
  <c r="Q842" i="1"/>
  <c r="B839" i="1"/>
  <c r="O839" i="1"/>
  <c r="I842" i="1"/>
  <c r="I843" i="1" l="1"/>
  <c r="J843" i="1" s="1"/>
  <c r="J842" i="1"/>
  <c r="C842" i="1"/>
  <c r="K841" i="1"/>
  <c r="O841" i="1" s="1"/>
  <c r="B840" i="1"/>
  <c r="D843" i="1"/>
  <c r="E843" i="1" s="1"/>
  <c r="G843" i="1" s="1"/>
  <c r="H844" i="1" s="1"/>
  <c r="A844" i="1"/>
  <c r="L843" i="1"/>
  <c r="M842" i="1"/>
  <c r="N842" i="1" s="1"/>
  <c r="Q843" i="1"/>
  <c r="P843" i="1"/>
  <c r="I844" i="1" l="1"/>
  <c r="J844" i="1" s="1"/>
  <c r="B841" i="1"/>
  <c r="P844" i="1"/>
  <c r="M843" i="1"/>
  <c r="N843" i="1" s="1"/>
  <c r="Q844" i="1"/>
  <c r="K842" i="1"/>
  <c r="C843" i="1"/>
  <c r="L844" i="1"/>
  <c r="A845" i="1"/>
  <c r="D844" i="1"/>
  <c r="E844" i="1" s="1"/>
  <c r="G844" i="1" s="1"/>
  <c r="H845" i="1" s="1"/>
  <c r="B842" i="1" l="1"/>
  <c r="O842" i="1"/>
  <c r="A846" i="1"/>
  <c r="D845" i="1"/>
  <c r="E845" i="1" s="1"/>
  <c r="G845" i="1" s="1"/>
  <c r="H846" i="1" s="1"/>
  <c r="L845" i="1"/>
  <c r="M844" i="1"/>
  <c r="N844" i="1" s="1"/>
  <c r="Q845" i="1"/>
  <c r="P845" i="1"/>
  <c r="K843" i="1"/>
  <c r="C844" i="1"/>
  <c r="I845" i="1"/>
  <c r="I846" i="1" l="1"/>
  <c r="J846" i="1" s="1"/>
  <c r="C845" i="1"/>
  <c r="K844" i="1"/>
  <c r="B843" i="1"/>
  <c r="O843" i="1"/>
  <c r="L846" i="1"/>
  <c r="A847" i="1"/>
  <c r="D846" i="1"/>
  <c r="E846" i="1" s="1"/>
  <c r="G846" i="1" s="1"/>
  <c r="H847" i="1" s="1"/>
  <c r="P846" i="1"/>
  <c r="M845" i="1"/>
  <c r="N845" i="1" s="1"/>
  <c r="Q846" i="1"/>
  <c r="J845" i="1"/>
  <c r="I847" i="1" l="1"/>
  <c r="J847" i="1" s="1"/>
  <c r="D847" i="1"/>
  <c r="E847" i="1" s="1"/>
  <c r="G847" i="1" s="1"/>
  <c r="H848" i="1" s="1"/>
  <c r="L847" i="1"/>
  <c r="A848" i="1"/>
  <c r="B844" i="1"/>
  <c r="O844" i="1"/>
  <c r="M846" i="1"/>
  <c r="N846" i="1" s="1"/>
  <c r="Q847" i="1"/>
  <c r="P847" i="1"/>
  <c r="C846" i="1"/>
  <c r="K845" i="1"/>
  <c r="O845" i="1" s="1"/>
  <c r="B845" i="1" l="1"/>
  <c r="L848" i="1"/>
  <c r="D848" i="1"/>
  <c r="E848" i="1" s="1"/>
  <c r="G848" i="1" s="1"/>
  <c r="H849" i="1" s="1"/>
  <c r="A849" i="1"/>
  <c r="C847" i="1"/>
  <c r="K846" i="1"/>
  <c r="Q848" i="1"/>
  <c r="P848" i="1"/>
  <c r="M847" i="1"/>
  <c r="N847" i="1" s="1"/>
  <c r="I848" i="1"/>
  <c r="I849" i="1" l="1"/>
  <c r="J849" i="1" s="1"/>
  <c r="C848" i="1"/>
  <c r="K847" i="1"/>
  <c r="O847" i="1" s="1"/>
  <c r="M848" i="1"/>
  <c r="N848" i="1" s="1"/>
  <c r="Q849" i="1"/>
  <c r="P849" i="1"/>
  <c r="B846" i="1"/>
  <c r="O846" i="1"/>
  <c r="J848" i="1"/>
  <c r="A850" i="1"/>
  <c r="D849" i="1"/>
  <c r="E849" i="1" s="1"/>
  <c r="G849" i="1" s="1"/>
  <c r="H850" i="1" s="1"/>
  <c r="L849" i="1"/>
  <c r="B847" i="1" l="1"/>
  <c r="D850" i="1"/>
  <c r="E850" i="1" s="1"/>
  <c r="G850" i="1" s="1"/>
  <c r="H851" i="1" s="1"/>
  <c r="L850" i="1"/>
  <c r="A851" i="1"/>
  <c r="M849" i="1"/>
  <c r="N849" i="1" s="1"/>
  <c r="Q850" i="1"/>
  <c r="P850" i="1"/>
  <c r="I850" i="1"/>
  <c r="K848" i="1"/>
  <c r="O848" i="1" s="1"/>
  <c r="C849" i="1"/>
  <c r="I851" i="1" l="1"/>
  <c r="J851" i="1" s="1"/>
  <c r="B848" i="1"/>
  <c r="J850" i="1"/>
  <c r="K849" i="1"/>
  <c r="O849" i="1" s="1"/>
  <c r="C850" i="1"/>
  <c r="A852" i="1"/>
  <c r="D851" i="1"/>
  <c r="E851" i="1" s="1"/>
  <c r="G851" i="1" s="1"/>
  <c r="H852" i="1" s="1"/>
  <c r="L851" i="1"/>
  <c r="Q851" i="1"/>
  <c r="M850" i="1"/>
  <c r="N850" i="1" s="1"/>
  <c r="P851" i="1"/>
  <c r="B849" i="1" l="1"/>
  <c r="M851" i="1"/>
  <c r="N851" i="1" s="1"/>
  <c r="Q852" i="1"/>
  <c r="P852" i="1"/>
  <c r="D852" i="1"/>
  <c r="E852" i="1" s="1"/>
  <c r="G852" i="1" s="1"/>
  <c r="H853" i="1" s="1"/>
  <c r="A853" i="1"/>
  <c r="L852" i="1"/>
  <c r="C851" i="1"/>
  <c r="K850" i="1"/>
  <c r="O850" i="1" s="1"/>
  <c r="I852" i="1"/>
  <c r="B850" i="1" l="1"/>
  <c r="M852" i="1"/>
  <c r="N852" i="1" s="1"/>
  <c r="Q853" i="1"/>
  <c r="P853" i="1"/>
  <c r="A854" i="1"/>
  <c r="D853" i="1"/>
  <c r="E853" i="1" s="1"/>
  <c r="G853" i="1" s="1"/>
  <c r="H854" i="1" s="1"/>
  <c r="L853" i="1"/>
  <c r="K851" i="1"/>
  <c r="O851" i="1" s="1"/>
  <c r="C852" i="1"/>
  <c r="I853" i="1"/>
  <c r="J852" i="1"/>
  <c r="B851" i="1" l="1"/>
  <c r="C853" i="1"/>
  <c r="K852" i="1"/>
  <c r="O852" i="1" s="1"/>
  <c r="M853" i="1"/>
  <c r="N853" i="1" s="1"/>
  <c r="Q854" i="1"/>
  <c r="P854" i="1"/>
  <c r="I854" i="1"/>
  <c r="J853" i="1"/>
  <c r="D854" i="1"/>
  <c r="E854" i="1" s="1"/>
  <c r="G854" i="1" s="1"/>
  <c r="H855" i="1" s="1"/>
  <c r="L854" i="1"/>
  <c r="A855" i="1"/>
  <c r="K853" i="1" l="1"/>
  <c r="O853" i="1" s="1"/>
  <c r="C854" i="1"/>
  <c r="D855" i="1"/>
  <c r="E855" i="1" s="1"/>
  <c r="G855" i="1" s="1"/>
  <c r="H856" i="1" s="1"/>
  <c r="L855" i="1"/>
  <c r="A856" i="1"/>
  <c r="I855" i="1"/>
  <c r="Q855" i="1"/>
  <c r="P855" i="1"/>
  <c r="M854" i="1"/>
  <c r="N854" i="1" s="1"/>
  <c r="J854" i="1"/>
  <c r="B852" i="1"/>
  <c r="D856" i="1" l="1"/>
  <c r="E856" i="1" s="1"/>
  <c r="G856" i="1" s="1"/>
  <c r="H857" i="1" s="1"/>
  <c r="L856" i="1"/>
  <c r="A857" i="1"/>
  <c r="K854" i="1"/>
  <c r="O854" i="1" s="1"/>
  <c r="C855" i="1"/>
  <c r="M855" i="1"/>
  <c r="N855" i="1" s="1"/>
  <c r="Q856" i="1"/>
  <c r="P856" i="1"/>
  <c r="I856" i="1"/>
  <c r="B853" i="1"/>
  <c r="J855" i="1"/>
  <c r="I857" i="1" l="1"/>
  <c r="J857" i="1" s="1"/>
  <c r="B854" i="1"/>
  <c r="D857" i="1"/>
  <c r="E857" i="1" s="1"/>
  <c r="G857" i="1" s="1"/>
  <c r="H858" i="1" s="1"/>
  <c r="A858" i="1"/>
  <c r="L857" i="1"/>
  <c r="K855" i="1"/>
  <c r="O855" i="1" s="1"/>
  <c r="C856" i="1"/>
  <c r="Q857" i="1"/>
  <c r="P857" i="1"/>
  <c r="M856" i="1"/>
  <c r="N856" i="1" s="1"/>
  <c r="J856" i="1"/>
  <c r="I858" i="1" l="1"/>
  <c r="J858" i="1" s="1"/>
  <c r="C857" i="1"/>
  <c r="K856" i="1"/>
  <c r="O856" i="1" s="1"/>
  <c r="D858" i="1"/>
  <c r="E858" i="1" s="1"/>
  <c r="G858" i="1" s="1"/>
  <c r="H859" i="1" s="1"/>
  <c r="A859" i="1"/>
  <c r="L858" i="1"/>
  <c r="B855" i="1"/>
  <c r="M857" i="1"/>
  <c r="N857" i="1" s="1"/>
  <c r="P858" i="1"/>
  <c r="Q858" i="1"/>
  <c r="B856" i="1" l="1"/>
  <c r="M858" i="1"/>
  <c r="N858" i="1" s="1"/>
  <c r="P859" i="1"/>
  <c r="Q859" i="1"/>
  <c r="I859" i="1"/>
  <c r="D859" i="1"/>
  <c r="E859" i="1" s="1"/>
  <c r="G859" i="1" s="1"/>
  <c r="H860" i="1" s="1"/>
  <c r="A860" i="1"/>
  <c r="L859" i="1"/>
  <c r="C858" i="1"/>
  <c r="K857" i="1"/>
  <c r="C859" i="1" l="1"/>
  <c r="K858" i="1"/>
  <c r="I860" i="1"/>
  <c r="M859" i="1"/>
  <c r="N859" i="1" s="1"/>
  <c r="P860" i="1"/>
  <c r="Q860" i="1"/>
  <c r="B857" i="1"/>
  <c r="O857" i="1"/>
  <c r="D860" i="1"/>
  <c r="E860" i="1" s="1"/>
  <c r="G860" i="1" s="1"/>
  <c r="H861" i="1" s="1"/>
  <c r="L860" i="1"/>
  <c r="A861" i="1"/>
  <c r="J859" i="1"/>
  <c r="I861" i="1" l="1"/>
  <c r="J861" i="1" s="1"/>
  <c r="P861" i="1"/>
  <c r="M860" i="1"/>
  <c r="N860" i="1" s="1"/>
  <c r="Q861" i="1"/>
  <c r="B858" i="1"/>
  <c r="O858" i="1"/>
  <c r="K859" i="1"/>
  <c r="C860" i="1"/>
  <c r="D861" i="1"/>
  <c r="E861" i="1" s="1"/>
  <c r="G861" i="1" s="1"/>
  <c r="H862" i="1" s="1"/>
  <c r="L861" i="1"/>
  <c r="A862" i="1"/>
  <c r="J860" i="1"/>
  <c r="M861" i="1" l="1"/>
  <c r="N861" i="1" s="1"/>
  <c r="P862" i="1"/>
  <c r="Q862" i="1"/>
  <c r="I862" i="1"/>
  <c r="C861" i="1"/>
  <c r="K860" i="1"/>
  <c r="D862" i="1"/>
  <c r="E862" i="1" s="1"/>
  <c r="G862" i="1" s="1"/>
  <c r="H863" i="1" s="1"/>
  <c r="A863" i="1"/>
  <c r="L862" i="1"/>
  <c r="B859" i="1"/>
  <c r="O859" i="1"/>
  <c r="L863" i="1" l="1"/>
  <c r="D863" i="1"/>
  <c r="E863" i="1" s="1"/>
  <c r="G863" i="1" s="1"/>
  <c r="H864" i="1" s="1"/>
  <c r="A864" i="1"/>
  <c r="I863" i="1"/>
  <c r="B860" i="1"/>
  <c r="O860" i="1"/>
  <c r="J862" i="1"/>
  <c r="P863" i="1"/>
  <c r="Q863" i="1"/>
  <c r="M862" i="1"/>
  <c r="N862" i="1" s="1"/>
  <c r="C862" i="1"/>
  <c r="K861" i="1"/>
  <c r="I864" i="1" l="1"/>
  <c r="J864" i="1" s="1"/>
  <c r="C863" i="1"/>
  <c r="K862" i="1"/>
  <c r="O862" i="1" s="1"/>
  <c r="B861" i="1"/>
  <c r="O861" i="1"/>
  <c r="D864" i="1"/>
  <c r="E864" i="1" s="1"/>
  <c r="G864" i="1" s="1"/>
  <c r="H865" i="1" s="1"/>
  <c r="L864" i="1"/>
  <c r="A865" i="1"/>
  <c r="J863" i="1"/>
  <c r="Q864" i="1"/>
  <c r="M863" i="1"/>
  <c r="N863" i="1" s="1"/>
  <c r="P864" i="1"/>
  <c r="I865" i="1" l="1"/>
  <c r="J865" i="1" s="1"/>
  <c r="C864" i="1"/>
  <c r="K863" i="1"/>
  <c r="O863" i="1" s="1"/>
  <c r="L865" i="1"/>
  <c r="D865" i="1"/>
  <c r="E865" i="1" s="1"/>
  <c r="G865" i="1" s="1"/>
  <c r="H866" i="1" s="1"/>
  <c r="A866" i="1"/>
  <c r="Q865" i="1"/>
  <c r="P865" i="1"/>
  <c r="M864" i="1"/>
  <c r="N864" i="1" s="1"/>
  <c r="B862" i="1"/>
  <c r="I866" i="1" l="1"/>
  <c r="J866" i="1" s="1"/>
  <c r="B863" i="1"/>
  <c r="D866" i="1"/>
  <c r="E866" i="1" s="1"/>
  <c r="G866" i="1" s="1"/>
  <c r="H867" i="1" s="1"/>
  <c r="L866" i="1"/>
  <c r="A867" i="1"/>
  <c r="P866" i="1"/>
  <c r="M865" i="1"/>
  <c r="N865" i="1" s="1"/>
  <c r="Q866" i="1"/>
  <c r="K864" i="1"/>
  <c r="O864" i="1" s="1"/>
  <c r="C865" i="1"/>
  <c r="I867" i="1" l="1"/>
  <c r="J867" i="1" s="1"/>
  <c r="B864" i="1"/>
  <c r="K865" i="1"/>
  <c r="O865" i="1" s="1"/>
  <c r="C866" i="1"/>
  <c r="L867" i="1"/>
  <c r="A868" i="1"/>
  <c r="D867" i="1"/>
  <c r="E867" i="1" s="1"/>
  <c r="G867" i="1" s="1"/>
  <c r="H868" i="1" s="1"/>
  <c r="P867" i="1"/>
  <c r="M866" i="1"/>
  <c r="N866" i="1" s="1"/>
  <c r="Q867" i="1"/>
  <c r="B865" i="1" l="1"/>
  <c r="Q868" i="1"/>
  <c r="M867" i="1"/>
  <c r="N867" i="1" s="1"/>
  <c r="P868" i="1"/>
  <c r="K866" i="1"/>
  <c r="O866" i="1" s="1"/>
  <c r="C867" i="1"/>
  <c r="I868" i="1"/>
  <c r="D868" i="1"/>
  <c r="E868" i="1" s="1"/>
  <c r="G868" i="1" s="1"/>
  <c r="H869" i="1" s="1"/>
  <c r="A869" i="1"/>
  <c r="L868" i="1"/>
  <c r="B866" i="1" l="1"/>
  <c r="P869" i="1"/>
  <c r="M868" i="1"/>
  <c r="N868" i="1" s="1"/>
  <c r="Q869" i="1"/>
  <c r="L869" i="1"/>
  <c r="D869" i="1"/>
  <c r="E869" i="1" s="1"/>
  <c r="G869" i="1" s="1"/>
  <c r="H870" i="1" s="1"/>
  <c r="A870" i="1"/>
  <c r="C868" i="1"/>
  <c r="K867" i="1"/>
  <c r="O867" i="1" s="1"/>
  <c r="I869" i="1"/>
  <c r="J868" i="1"/>
  <c r="I870" i="1" l="1"/>
  <c r="J870" i="1" s="1"/>
  <c r="J869" i="1"/>
  <c r="B867" i="1"/>
  <c r="D870" i="1"/>
  <c r="E870" i="1" s="1"/>
  <c r="G870" i="1" s="1"/>
  <c r="H871" i="1" s="1"/>
  <c r="A871" i="1"/>
  <c r="L870" i="1"/>
  <c r="C869" i="1"/>
  <c r="K868" i="1"/>
  <c r="O868" i="1" s="1"/>
  <c r="M869" i="1"/>
  <c r="N869" i="1" s="1"/>
  <c r="P870" i="1"/>
  <c r="Q870" i="1"/>
  <c r="B868" i="1" l="1"/>
  <c r="K869" i="1"/>
  <c r="O869" i="1" s="1"/>
  <c r="C870" i="1"/>
  <c r="P871" i="1"/>
  <c r="M870" i="1"/>
  <c r="N870" i="1" s="1"/>
  <c r="Q871" i="1"/>
  <c r="I871" i="1"/>
  <c r="L871" i="1"/>
  <c r="A872" i="1"/>
  <c r="D871" i="1"/>
  <c r="E871" i="1" s="1"/>
  <c r="G871" i="1" s="1"/>
  <c r="H872" i="1" s="1"/>
  <c r="K870" i="1" l="1"/>
  <c r="O870" i="1" s="1"/>
  <c r="C871" i="1"/>
  <c r="I872" i="1"/>
  <c r="M871" i="1"/>
  <c r="N871" i="1" s="1"/>
  <c r="P872" i="1"/>
  <c r="Q872" i="1"/>
  <c r="D872" i="1"/>
  <c r="E872" i="1" s="1"/>
  <c r="G872" i="1" s="1"/>
  <c r="H873" i="1" s="1"/>
  <c r="L872" i="1"/>
  <c r="A873" i="1"/>
  <c r="B869" i="1"/>
  <c r="J871" i="1"/>
  <c r="B870" i="1" l="1"/>
  <c r="I873" i="1"/>
  <c r="J873" i="1" s="1"/>
  <c r="L873" i="1"/>
  <c r="D873" i="1"/>
  <c r="E873" i="1" s="1"/>
  <c r="G873" i="1" s="1"/>
  <c r="H874" i="1" s="1"/>
  <c r="A874" i="1"/>
  <c r="Q873" i="1"/>
  <c r="M872" i="1"/>
  <c r="N872" i="1" s="1"/>
  <c r="P873" i="1"/>
  <c r="C872" i="1"/>
  <c r="K871" i="1"/>
  <c r="O871" i="1" s="1"/>
  <c r="J872" i="1"/>
  <c r="C873" i="1" l="1"/>
  <c r="K872" i="1"/>
  <c r="O872" i="1" s="1"/>
  <c r="Q874" i="1"/>
  <c r="M873" i="1"/>
  <c r="N873" i="1" s="1"/>
  <c r="P874" i="1"/>
  <c r="B871" i="1"/>
  <c r="D874" i="1"/>
  <c r="E874" i="1" s="1"/>
  <c r="G874" i="1" s="1"/>
  <c r="H875" i="1" s="1"/>
  <c r="L874" i="1"/>
  <c r="A875" i="1"/>
  <c r="I874" i="1"/>
  <c r="B872" i="1" l="1"/>
  <c r="Q875" i="1"/>
  <c r="P875" i="1"/>
  <c r="M874" i="1"/>
  <c r="N874" i="1" s="1"/>
  <c r="I875" i="1"/>
  <c r="K873" i="1"/>
  <c r="C874" i="1"/>
  <c r="L875" i="1"/>
  <c r="D875" i="1"/>
  <c r="E875" i="1" s="1"/>
  <c r="G875" i="1" s="1"/>
  <c r="H876" i="1" s="1"/>
  <c r="A876" i="1"/>
  <c r="J874" i="1"/>
  <c r="D876" i="1" l="1"/>
  <c r="E876" i="1" s="1"/>
  <c r="G876" i="1" s="1"/>
  <c r="H877" i="1" s="1"/>
  <c r="L876" i="1"/>
  <c r="A877" i="1"/>
  <c r="C875" i="1"/>
  <c r="K874" i="1"/>
  <c r="B873" i="1"/>
  <c r="O873" i="1"/>
  <c r="M875" i="1"/>
  <c r="N875" i="1" s="1"/>
  <c r="P876" i="1"/>
  <c r="Q876" i="1"/>
  <c r="I876" i="1"/>
  <c r="J875" i="1"/>
  <c r="I877" i="1" l="1"/>
  <c r="J877" i="1" s="1"/>
  <c r="K875" i="1"/>
  <c r="O875" i="1" s="1"/>
  <c r="C876" i="1"/>
  <c r="B874" i="1"/>
  <c r="O874" i="1"/>
  <c r="L877" i="1"/>
  <c r="D877" i="1"/>
  <c r="E877" i="1" s="1"/>
  <c r="G877" i="1" s="1"/>
  <c r="H878" i="1" s="1"/>
  <c r="A878" i="1"/>
  <c r="J876" i="1"/>
  <c r="P877" i="1"/>
  <c r="M876" i="1"/>
  <c r="N876" i="1" s="1"/>
  <c r="Q877" i="1"/>
  <c r="B875" i="1" l="1"/>
  <c r="D878" i="1"/>
  <c r="E878" i="1" s="1"/>
  <c r="G878" i="1" s="1"/>
  <c r="H879" i="1" s="1"/>
  <c r="L878" i="1"/>
  <c r="A879" i="1"/>
  <c r="C877" i="1"/>
  <c r="K876" i="1"/>
  <c r="M877" i="1"/>
  <c r="N877" i="1" s="1"/>
  <c r="P878" i="1"/>
  <c r="Q878" i="1"/>
  <c r="I878" i="1"/>
  <c r="J878" i="1" s="1"/>
  <c r="P879" i="1" l="1"/>
  <c r="M878" i="1"/>
  <c r="N878" i="1" s="1"/>
  <c r="Q879" i="1"/>
  <c r="C878" i="1"/>
  <c r="K877" i="1"/>
  <c r="B876" i="1"/>
  <c r="O876" i="1"/>
  <c r="I879" i="1"/>
  <c r="L879" i="1"/>
  <c r="A880" i="1"/>
  <c r="D879" i="1"/>
  <c r="E879" i="1" s="1"/>
  <c r="G879" i="1" s="1"/>
  <c r="H880" i="1" s="1"/>
  <c r="Q880" i="1" l="1"/>
  <c r="M879" i="1"/>
  <c r="N879" i="1" s="1"/>
  <c r="P880" i="1"/>
  <c r="B877" i="1"/>
  <c r="O877" i="1"/>
  <c r="D880" i="1"/>
  <c r="E880" i="1" s="1"/>
  <c r="G880" i="1" s="1"/>
  <c r="H881" i="1" s="1"/>
  <c r="L880" i="1"/>
  <c r="A881" i="1"/>
  <c r="I880" i="1"/>
  <c r="J880" i="1" s="1"/>
  <c r="K878" i="1"/>
  <c r="C879" i="1"/>
  <c r="J879" i="1"/>
  <c r="Q881" i="1" l="1"/>
  <c r="P881" i="1"/>
  <c r="M880" i="1"/>
  <c r="N880" i="1" s="1"/>
  <c r="B878" i="1"/>
  <c r="O878" i="1"/>
  <c r="I881" i="1"/>
  <c r="C880" i="1"/>
  <c r="K879" i="1"/>
  <c r="L881" i="1"/>
  <c r="D881" i="1"/>
  <c r="E881" i="1" s="1"/>
  <c r="G881" i="1" s="1"/>
  <c r="H882" i="1" s="1"/>
  <c r="A882" i="1"/>
  <c r="P882" i="1" l="1"/>
  <c r="M881" i="1"/>
  <c r="N881" i="1" s="1"/>
  <c r="Q882" i="1"/>
  <c r="I882" i="1"/>
  <c r="J882" i="1" s="1"/>
  <c r="J881" i="1"/>
  <c r="D882" i="1"/>
  <c r="E882" i="1" s="1"/>
  <c r="G882" i="1" s="1"/>
  <c r="H883" i="1" s="1"/>
  <c r="L882" i="1"/>
  <c r="A883" i="1"/>
  <c r="B879" i="1"/>
  <c r="O879" i="1"/>
  <c r="C881" i="1"/>
  <c r="K880" i="1"/>
  <c r="K881" i="1" l="1"/>
  <c r="O881" i="1" s="1"/>
  <c r="C882" i="1"/>
  <c r="L883" i="1"/>
  <c r="D883" i="1"/>
  <c r="E883" i="1" s="1"/>
  <c r="G883" i="1" s="1"/>
  <c r="H884" i="1" s="1"/>
  <c r="A884" i="1"/>
  <c r="I883" i="1"/>
  <c r="J883" i="1" s="1"/>
  <c r="Q883" i="1"/>
  <c r="P883" i="1"/>
  <c r="M882" i="1"/>
  <c r="N882" i="1" s="1"/>
  <c r="B880" i="1"/>
  <c r="O880" i="1"/>
  <c r="B881" i="1" l="1"/>
  <c r="P884" i="1"/>
  <c r="M883" i="1"/>
  <c r="N883" i="1" s="1"/>
  <c r="Q884" i="1"/>
  <c r="I884" i="1"/>
  <c r="J884" i="1" s="1"/>
  <c r="D884" i="1"/>
  <c r="E884" i="1" s="1"/>
  <c r="G884" i="1" s="1"/>
  <c r="H885" i="1" s="1"/>
  <c r="L884" i="1"/>
  <c r="A885" i="1"/>
  <c r="C883" i="1"/>
  <c r="K882" i="1"/>
  <c r="C884" i="1" l="1"/>
  <c r="K883" i="1"/>
  <c r="B882" i="1"/>
  <c r="O882" i="1"/>
  <c r="L885" i="1"/>
  <c r="D885" i="1"/>
  <c r="E885" i="1" s="1"/>
  <c r="G885" i="1" s="1"/>
  <c r="H886" i="1" s="1"/>
  <c r="A886" i="1"/>
  <c r="Q885" i="1"/>
  <c r="P885" i="1"/>
  <c r="M884" i="1"/>
  <c r="N884" i="1" s="1"/>
  <c r="I885" i="1"/>
  <c r="P886" i="1" l="1"/>
  <c r="M885" i="1"/>
  <c r="N885" i="1" s="1"/>
  <c r="Q886" i="1"/>
  <c r="B883" i="1"/>
  <c r="O883" i="1"/>
  <c r="C885" i="1"/>
  <c r="K884" i="1"/>
  <c r="O884" i="1" s="1"/>
  <c r="I886" i="1"/>
  <c r="D886" i="1"/>
  <c r="E886" i="1" s="1"/>
  <c r="G886" i="1" s="1"/>
  <c r="H887" i="1" s="1"/>
  <c r="L886" i="1"/>
  <c r="A887" i="1"/>
  <c r="J885" i="1"/>
  <c r="B884" i="1" l="1"/>
  <c r="C886" i="1"/>
  <c r="K885" i="1"/>
  <c r="I887" i="1"/>
  <c r="J886" i="1"/>
  <c r="L887" i="1"/>
  <c r="D887" i="1"/>
  <c r="E887" i="1" s="1"/>
  <c r="G887" i="1" s="1"/>
  <c r="H888" i="1" s="1"/>
  <c r="A888" i="1"/>
  <c r="Q887" i="1"/>
  <c r="P887" i="1"/>
  <c r="M886" i="1"/>
  <c r="N886" i="1" s="1"/>
  <c r="P888" i="1" l="1"/>
  <c r="M887" i="1"/>
  <c r="N887" i="1" s="1"/>
  <c r="Q888" i="1"/>
  <c r="B885" i="1"/>
  <c r="O885" i="1"/>
  <c r="C887" i="1"/>
  <c r="K886" i="1"/>
  <c r="O886" i="1" s="1"/>
  <c r="D888" i="1"/>
  <c r="E888" i="1" s="1"/>
  <c r="G888" i="1" s="1"/>
  <c r="H889" i="1" s="1"/>
  <c r="L888" i="1"/>
  <c r="A889" i="1"/>
  <c r="I888" i="1"/>
  <c r="J887" i="1"/>
  <c r="Q889" i="1" l="1"/>
  <c r="P889" i="1"/>
  <c r="M888" i="1"/>
  <c r="N888" i="1" s="1"/>
  <c r="C888" i="1"/>
  <c r="K887" i="1"/>
  <c r="O887" i="1" s="1"/>
  <c r="I889" i="1"/>
  <c r="B886" i="1"/>
  <c r="L889" i="1"/>
  <c r="D889" i="1"/>
  <c r="E889" i="1" s="1"/>
  <c r="G889" i="1" s="1"/>
  <c r="H890" i="1" s="1"/>
  <c r="A890" i="1"/>
  <c r="J888" i="1"/>
  <c r="B887" i="1" l="1"/>
  <c r="I890" i="1"/>
  <c r="J890" i="1" s="1"/>
  <c r="C889" i="1"/>
  <c r="K888" i="1"/>
  <c r="O888" i="1" s="1"/>
  <c r="P890" i="1"/>
  <c r="M889" i="1"/>
  <c r="N889" i="1" s="1"/>
  <c r="Q890" i="1"/>
  <c r="J889" i="1"/>
  <c r="D890" i="1"/>
  <c r="E890" i="1" s="1"/>
  <c r="G890" i="1" s="1"/>
  <c r="H891" i="1" s="1"/>
  <c r="L890" i="1"/>
  <c r="A891" i="1"/>
  <c r="B888" i="1" l="1"/>
  <c r="L891" i="1"/>
  <c r="D891" i="1"/>
  <c r="E891" i="1" s="1"/>
  <c r="G891" i="1" s="1"/>
  <c r="H892" i="1" s="1"/>
  <c r="A892" i="1"/>
  <c r="C890" i="1"/>
  <c r="K889" i="1"/>
  <c r="Q891" i="1"/>
  <c r="P891" i="1"/>
  <c r="M890" i="1"/>
  <c r="N890" i="1" s="1"/>
  <c r="I891" i="1"/>
  <c r="I892" i="1" l="1"/>
  <c r="J892" i="1" s="1"/>
  <c r="B889" i="1"/>
  <c r="O889" i="1"/>
  <c r="D892" i="1"/>
  <c r="E892" i="1" s="1"/>
  <c r="G892" i="1" s="1"/>
  <c r="H893" i="1" s="1"/>
  <c r="L892" i="1"/>
  <c r="A893" i="1"/>
  <c r="K890" i="1"/>
  <c r="C891" i="1"/>
  <c r="Q892" i="1"/>
  <c r="M891" i="1"/>
  <c r="N891" i="1" s="1"/>
  <c r="P892" i="1"/>
  <c r="J891" i="1"/>
  <c r="I893" i="1" l="1"/>
  <c r="J893" i="1" s="1"/>
  <c r="C892" i="1"/>
  <c r="K891" i="1"/>
  <c r="O891" i="1" s="1"/>
  <c r="L893" i="1"/>
  <c r="D893" i="1"/>
  <c r="E893" i="1" s="1"/>
  <c r="G893" i="1" s="1"/>
  <c r="H894" i="1" s="1"/>
  <c r="A894" i="1"/>
  <c r="B890" i="1"/>
  <c r="O890" i="1"/>
  <c r="P893" i="1"/>
  <c r="Q893" i="1"/>
  <c r="M892" i="1"/>
  <c r="N892" i="1" s="1"/>
  <c r="B891" i="1" l="1"/>
  <c r="K892" i="1"/>
  <c r="O892" i="1" s="1"/>
  <c r="C893" i="1"/>
  <c r="M893" i="1"/>
  <c r="N893" i="1" s="1"/>
  <c r="P894" i="1"/>
  <c r="Q894" i="1"/>
  <c r="A895" i="1"/>
  <c r="D894" i="1"/>
  <c r="E894" i="1" s="1"/>
  <c r="G894" i="1" s="1"/>
  <c r="H895" i="1" s="1"/>
  <c r="L894" i="1"/>
  <c r="I894" i="1"/>
  <c r="B892" i="1" l="1"/>
  <c r="L895" i="1"/>
  <c r="A896" i="1"/>
  <c r="D895" i="1"/>
  <c r="E895" i="1" s="1"/>
  <c r="G895" i="1" s="1"/>
  <c r="H896" i="1" s="1"/>
  <c r="K893" i="1"/>
  <c r="O893" i="1" s="1"/>
  <c r="C894" i="1"/>
  <c r="I895" i="1"/>
  <c r="Q895" i="1"/>
  <c r="P895" i="1"/>
  <c r="M894" i="1"/>
  <c r="N894" i="1" s="1"/>
  <c r="J894" i="1"/>
  <c r="I896" i="1" l="1"/>
  <c r="J896" i="1" s="1"/>
  <c r="B893" i="1"/>
  <c r="A897" i="1"/>
  <c r="D896" i="1"/>
  <c r="E896" i="1" s="1"/>
  <c r="G896" i="1" s="1"/>
  <c r="H897" i="1" s="1"/>
  <c r="L896" i="1"/>
  <c r="M895" i="1"/>
  <c r="N895" i="1" s="1"/>
  <c r="Q896" i="1"/>
  <c r="P896" i="1"/>
  <c r="K894" i="1"/>
  <c r="C895" i="1"/>
  <c r="J895" i="1"/>
  <c r="I897" i="1" l="1"/>
  <c r="J897" i="1" s="1"/>
  <c r="K895" i="1"/>
  <c r="C896" i="1"/>
  <c r="L897" i="1"/>
  <c r="A898" i="1"/>
  <c r="D897" i="1"/>
  <c r="E897" i="1" s="1"/>
  <c r="G897" i="1" s="1"/>
  <c r="H898" i="1" s="1"/>
  <c r="B894" i="1"/>
  <c r="O894" i="1"/>
  <c r="P897" i="1"/>
  <c r="M896" i="1"/>
  <c r="N896" i="1" s="1"/>
  <c r="Q897" i="1"/>
  <c r="M897" i="1" l="1"/>
  <c r="N897" i="1" s="1"/>
  <c r="Q898" i="1"/>
  <c r="P898" i="1"/>
  <c r="C897" i="1"/>
  <c r="K896" i="1"/>
  <c r="B895" i="1"/>
  <c r="O895" i="1"/>
  <c r="I898" i="1"/>
  <c r="D898" i="1"/>
  <c r="E898" i="1" s="1"/>
  <c r="G898" i="1" s="1"/>
  <c r="H899" i="1" s="1"/>
  <c r="A899" i="1"/>
  <c r="L898" i="1"/>
  <c r="L899" i="1" l="1"/>
  <c r="A900" i="1"/>
  <c r="D899" i="1"/>
  <c r="E899" i="1" s="1"/>
  <c r="G899" i="1" s="1"/>
  <c r="H900" i="1" s="1"/>
  <c r="K897" i="1"/>
  <c r="C898" i="1"/>
  <c r="I899" i="1"/>
  <c r="J898" i="1"/>
  <c r="P899" i="1"/>
  <c r="M898" i="1"/>
  <c r="N898" i="1" s="1"/>
  <c r="Q899" i="1"/>
  <c r="B896" i="1"/>
  <c r="O896" i="1"/>
  <c r="I900" i="1" l="1"/>
  <c r="J900" i="1" s="1"/>
  <c r="J899" i="1"/>
  <c r="K898" i="1"/>
  <c r="C899" i="1"/>
  <c r="D900" i="1"/>
  <c r="E900" i="1" s="1"/>
  <c r="G900" i="1" s="1"/>
  <c r="H901" i="1" s="1"/>
  <c r="L900" i="1"/>
  <c r="A901" i="1"/>
  <c r="B897" i="1"/>
  <c r="O897" i="1"/>
  <c r="M899" i="1"/>
  <c r="N899" i="1" s="1"/>
  <c r="Q900" i="1"/>
  <c r="P900" i="1"/>
  <c r="P901" i="1" l="1"/>
  <c r="M900" i="1"/>
  <c r="N900" i="1" s="1"/>
  <c r="Q901" i="1"/>
  <c r="K899" i="1"/>
  <c r="O899" i="1" s="1"/>
  <c r="C900" i="1"/>
  <c r="I901" i="1"/>
  <c r="J901" i="1" s="1"/>
  <c r="L901" i="1"/>
  <c r="D901" i="1"/>
  <c r="E901" i="1" s="1"/>
  <c r="G901" i="1" s="1"/>
  <c r="H902" i="1" s="1"/>
  <c r="A902" i="1"/>
  <c r="B898" i="1"/>
  <c r="O898" i="1"/>
  <c r="B899" i="1" l="1"/>
  <c r="D902" i="1"/>
  <c r="E902" i="1" s="1"/>
  <c r="G902" i="1" s="1"/>
  <c r="H903" i="1" s="1"/>
  <c r="A903" i="1"/>
  <c r="L902" i="1"/>
  <c r="C901" i="1"/>
  <c r="K900" i="1"/>
  <c r="O900" i="1" s="1"/>
  <c r="M901" i="1"/>
  <c r="N901" i="1" s="1"/>
  <c r="Q902" i="1"/>
  <c r="P902" i="1"/>
  <c r="I902" i="1"/>
  <c r="I903" i="1" l="1"/>
  <c r="J903" i="1" s="1"/>
  <c r="Q903" i="1"/>
  <c r="P903" i="1"/>
  <c r="M902" i="1"/>
  <c r="N902" i="1" s="1"/>
  <c r="K901" i="1"/>
  <c r="C902" i="1"/>
  <c r="L903" i="1"/>
  <c r="A904" i="1"/>
  <c r="D903" i="1"/>
  <c r="E903" i="1" s="1"/>
  <c r="G903" i="1" s="1"/>
  <c r="H904" i="1" s="1"/>
  <c r="J902" i="1"/>
  <c r="B900" i="1"/>
  <c r="B901" i="1" l="1"/>
  <c r="O901" i="1"/>
  <c r="D904" i="1"/>
  <c r="E904" i="1" s="1"/>
  <c r="G904" i="1" s="1"/>
  <c r="H905" i="1" s="1"/>
  <c r="A905" i="1"/>
  <c r="L904" i="1"/>
  <c r="M903" i="1"/>
  <c r="N903" i="1" s="1"/>
  <c r="Q904" i="1"/>
  <c r="P904" i="1"/>
  <c r="I904" i="1"/>
  <c r="K902" i="1"/>
  <c r="C903" i="1"/>
  <c r="I905" i="1" l="1"/>
  <c r="J905" i="1" s="1"/>
  <c r="Q905" i="1"/>
  <c r="P905" i="1"/>
  <c r="M904" i="1"/>
  <c r="N904" i="1" s="1"/>
  <c r="K903" i="1"/>
  <c r="C904" i="1"/>
  <c r="B902" i="1"/>
  <c r="O902" i="1"/>
  <c r="L905" i="1"/>
  <c r="D905" i="1"/>
  <c r="E905" i="1" s="1"/>
  <c r="G905" i="1" s="1"/>
  <c r="H906" i="1" s="1"/>
  <c r="A906" i="1"/>
  <c r="J904" i="1"/>
  <c r="D906" i="1" l="1"/>
  <c r="E906" i="1" s="1"/>
  <c r="G906" i="1" s="1"/>
  <c r="H907" i="1" s="1"/>
  <c r="A907" i="1"/>
  <c r="L906" i="1"/>
  <c r="K904" i="1"/>
  <c r="C905" i="1"/>
  <c r="M905" i="1"/>
  <c r="N905" i="1" s="1"/>
  <c r="Q906" i="1"/>
  <c r="P906" i="1"/>
  <c r="B903" i="1"/>
  <c r="O903" i="1"/>
  <c r="I906" i="1"/>
  <c r="I907" i="1" l="1"/>
  <c r="J907" i="1" s="1"/>
  <c r="J906" i="1"/>
  <c r="L907" i="1"/>
  <c r="A908" i="1"/>
  <c r="D907" i="1"/>
  <c r="E907" i="1" s="1"/>
  <c r="G907" i="1" s="1"/>
  <c r="H908" i="1" s="1"/>
  <c r="K905" i="1"/>
  <c r="O905" i="1" s="1"/>
  <c r="C906" i="1"/>
  <c r="B904" i="1"/>
  <c r="O904" i="1"/>
  <c r="Q907" i="1"/>
  <c r="P907" i="1"/>
  <c r="M906" i="1"/>
  <c r="N906" i="1" s="1"/>
  <c r="B905" i="1" l="1"/>
  <c r="K906" i="1"/>
  <c r="O906" i="1" s="1"/>
  <c r="C907" i="1"/>
  <c r="D908" i="1"/>
  <c r="E908" i="1" s="1"/>
  <c r="G908" i="1" s="1"/>
  <c r="H909" i="1" s="1"/>
  <c r="L908" i="1"/>
  <c r="A909" i="1"/>
  <c r="M907" i="1"/>
  <c r="N907" i="1" s="1"/>
  <c r="Q908" i="1"/>
  <c r="P908" i="1"/>
  <c r="I908" i="1"/>
  <c r="B906" i="1" l="1"/>
  <c r="I909" i="1"/>
  <c r="J909" i="1" s="1"/>
  <c r="J908" i="1"/>
  <c r="L909" i="1"/>
  <c r="D909" i="1"/>
  <c r="E909" i="1" s="1"/>
  <c r="G909" i="1" s="1"/>
  <c r="H910" i="1" s="1"/>
  <c r="A910" i="1"/>
  <c r="K907" i="1"/>
  <c r="C908" i="1"/>
  <c r="P909" i="1"/>
  <c r="M908" i="1"/>
  <c r="N908" i="1" s="1"/>
  <c r="Q909" i="1"/>
  <c r="I910" i="1" l="1"/>
  <c r="J910" i="1" s="1"/>
  <c r="K908" i="1"/>
  <c r="C909" i="1"/>
  <c r="D910" i="1"/>
  <c r="E910" i="1" s="1"/>
  <c r="G910" i="1" s="1"/>
  <c r="H911" i="1" s="1"/>
  <c r="A911" i="1"/>
  <c r="L910" i="1"/>
  <c r="B907" i="1"/>
  <c r="O907" i="1"/>
  <c r="M909" i="1"/>
  <c r="N909" i="1" s="1"/>
  <c r="Q910" i="1"/>
  <c r="P910" i="1"/>
  <c r="C910" i="1" l="1"/>
  <c r="K909" i="1"/>
  <c r="O909" i="1" s="1"/>
  <c r="Q911" i="1"/>
  <c r="M910" i="1"/>
  <c r="N910" i="1" s="1"/>
  <c r="P911" i="1"/>
  <c r="B908" i="1"/>
  <c r="O908" i="1"/>
  <c r="L911" i="1"/>
  <c r="A912" i="1"/>
  <c r="D911" i="1"/>
  <c r="E911" i="1" s="1"/>
  <c r="G911" i="1" s="1"/>
  <c r="H912" i="1" s="1"/>
  <c r="I911" i="1"/>
  <c r="B909" i="1" l="1"/>
  <c r="I912" i="1"/>
  <c r="J912" i="1" s="1"/>
  <c r="K910" i="1"/>
  <c r="O910" i="1" s="1"/>
  <c r="C911" i="1"/>
  <c r="Q912" i="1"/>
  <c r="M911" i="1"/>
  <c r="N911" i="1" s="1"/>
  <c r="P912" i="1"/>
  <c r="D912" i="1"/>
  <c r="E912" i="1" s="1"/>
  <c r="G912" i="1" s="1"/>
  <c r="H913" i="1" s="1"/>
  <c r="A913" i="1"/>
  <c r="L912" i="1"/>
  <c r="J911" i="1"/>
  <c r="Q913" i="1" l="1"/>
  <c r="P913" i="1"/>
  <c r="M912" i="1"/>
  <c r="N912" i="1" s="1"/>
  <c r="L913" i="1"/>
  <c r="D913" i="1"/>
  <c r="E913" i="1" s="1"/>
  <c r="G913" i="1" s="1"/>
  <c r="H914" i="1" s="1"/>
  <c r="A914" i="1"/>
  <c r="B910" i="1"/>
  <c r="K911" i="1"/>
  <c r="O911" i="1" s="1"/>
  <c r="C912" i="1"/>
  <c r="I913" i="1"/>
  <c r="B911" i="1" l="1"/>
  <c r="I914" i="1"/>
  <c r="J914" i="1" s="1"/>
  <c r="D914" i="1"/>
  <c r="E914" i="1" s="1"/>
  <c r="G914" i="1" s="1"/>
  <c r="H915" i="1" s="1"/>
  <c r="L914" i="1"/>
  <c r="A915" i="1"/>
  <c r="J913" i="1"/>
  <c r="M913" i="1"/>
  <c r="N913" i="1" s="1"/>
  <c r="Q914" i="1"/>
  <c r="P914" i="1"/>
  <c r="C913" i="1"/>
  <c r="K912" i="1"/>
  <c r="O912" i="1" s="1"/>
  <c r="I915" i="1" l="1"/>
  <c r="J915" i="1" s="1"/>
  <c r="B912" i="1"/>
  <c r="D915" i="1"/>
  <c r="E915" i="1" s="1"/>
  <c r="G915" i="1" s="1"/>
  <c r="H916" i="1" s="1"/>
  <c r="L915" i="1"/>
  <c r="A916" i="1"/>
  <c r="M914" i="1"/>
  <c r="N914" i="1" s="1"/>
  <c r="P915" i="1"/>
  <c r="Q915" i="1"/>
  <c r="K913" i="1"/>
  <c r="O913" i="1" s="1"/>
  <c r="C914" i="1"/>
  <c r="I916" i="1" l="1"/>
  <c r="J916" i="1" s="1"/>
  <c r="B913" i="1"/>
  <c r="K914" i="1"/>
  <c r="O914" i="1" s="1"/>
  <c r="C915" i="1"/>
  <c r="D916" i="1"/>
  <c r="E916" i="1" s="1"/>
  <c r="G916" i="1" s="1"/>
  <c r="H917" i="1" s="1"/>
  <c r="L916" i="1"/>
  <c r="A917" i="1"/>
  <c r="Q916" i="1"/>
  <c r="P916" i="1"/>
  <c r="M915" i="1"/>
  <c r="N915" i="1" s="1"/>
  <c r="I917" i="1" l="1"/>
  <c r="J917" i="1" s="1"/>
  <c r="B914" i="1"/>
  <c r="D917" i="1"/>
  <c r="E917" i="1" s="1"/>
  <c r="G917" i="1" s="1"/>
  <c r="H918" i="1" s="1"/>
  <c r="A918" i="1"/>
  <c r="L917" i="1"/>
  <c r="M916" i="1"/>
  <c r="N916" i="1" s="1"/>
  <c r="P917" i="1"/>
  <c r="Q917" i="1"/>
  <c r="K915" i="1"/>
  <c r="O915" i="1" s="1"/>
  <c r="C916" i="1"/>
  <c r="B915" i="1" l="1"/>
  <c r="D918" i="1"/>
  <c r="E918" i="1" s="1"/>
  <c r="G918" i="1" s="1"/>
  <c r="H919" i="1" s="1"/>
  <c r="L918" i="1"/>
  <c r="A919" i="1"/>
  <c r="K916" i="1"/>
  <c r="C917" i="1"/>
  <c r="Q918" i="1"/>
  <c r="M917" i="1"/>
  <c r="N917" i="1" s="1"/>
  <c r="P918" i="1"/>
  <c r="I918" i="1"/>
  <c r="I919" i="1" l="1"/>
  <c r="J919" i="1" s="1"/>
  <c r="D919" i="1"/>
  <c r="E919" i="1" s="1"/>
  <c r="G919" i="1" s="1"/>
  <c r="H920" i="1" s="1"/>
  <c r="L919" i="1"/>
  <c r="A920" i="1"/>
  <c r="M918" i="1"/>
  <c r="N918" i="1" s="1"/>
  <c r="Q919" i="1"/>
  <c r="P919" i="1"/>
  <c r="C918" i="1"/>
  <c r="K917" i="1"/>
  <c r="B916" i="1"/>
  <c r="O916" i="1"/>
  <c r="J918" i="1"/>
  <c r="D920" i="1" l="1"/>
  <c r="E920" i="1" s="1"/>
  <c r="G920" i="1" s="1"/>
  <c r="H921" i="1" s="1"/>
  <c r="L920" i="1"/>
  <c r="A921" i="1"/>
  <c r="B917" i="1"/>
  <c r="O917" i="1"/>
  <c r="P920" i="1"/>
  <c r="M919" i="1"/>
  <c r="N919" i="1" s="1"/>
  <c r="Q920" i="1"/>
  <c r="K918" i="1"/>
  <c r="C919" i="1"/>
  <c r="I920" i="1"/>
  <c r="I921" i="1" l="1"/>
  <c r="J921" i="1" s="1"/>
  <c r="C920" i="1"/>
  <c r="K919" i="1"/>
  <c r="O919" i="1" s="1"/>
  <c r="D921" i="1"/>
  <c r="E921" i="1" s="1"/>
  <c r="G921" i="1" s="1"/>
  <c r="H922" i="1" s="1"/>
  <c r="L921" i="1"/>
  <c r="A922" i="1"/>
  <c r="J920" i="1"/>
  <c r="M920" i="1"/>
  <c r="N920" i="1" s="1"/>
  <c r="Q921" i="1"/>
  <c r="P921" i="1"/>
  <c r="B918" i="1"/>
  <c r="O918" i="1"/>
  <c r="I922" i="1" l="1"/>
  <c r="J922" i="1" s="1"/>
  <c r="B919" i="1"/>
  <c r="A923" i="1"/>
  <c r="D922" i="1"/>
  <c r="E922" i="1" s="1"/>
  <c r="G922" i="1" s="1"/>
  <c r="H923" i="1" s="1"/>
  <c r="L922" i="1"/>
  <c r="M921" i="1"/>
  <c r="N921" i="1" s="1"/>
  <c r="Q922" i="1"/>
  <c r="P922" i="1"/>
  <c r="K920" i="1"/>
  <c r="O920" i="1" s="1"/>
  <c r="C921" i="1"/>
  <c r="D923" i="1" l="1"/>
  <c r="E923" i="1" s="1"/>
  <c r="G923" i="1" s="1"/>
  <c r="H924" i="1" s="1"/>
  <c r="L923" i="1"/>
  <c r="A924" i="1"/>
  <c r="B920" i="1"/>
  <c r="K921" i="1"/>
  <c r="O921" i="1" s="1"/>
  <c r="C922" i="1"/>
  <c r="M922" i="1"/>
  <c r="N922" i="1" s="1"/>
  <c r="Q923" i="1"/>
  <c r="P923" i="1"/>
  <c r="I923" i="1"/>
  <c r="I924" i="1" l="1"/>
  <c r="J924" i="1" s="1"/>
  <c r="K922" i="1"/>
  <c r="O922" i="1" s="1"/>
  <c r="C923" i="1"/>
  <c r="D924" i="1"/>
  <c r="E924" i="1" s="1"/>
  <c r="G924" i="1" s="1"/>
  <c r="H925" i="1" s="1"/>
  <c r="A925" i="1"/>
  <c r="L924" i="1"/>
  <c r="M923" i="1"/>
  <c r="N923" i="1" s="1"/>
  <c r="Q924" i="1"/>
  <c r="P924" i="1"/>
  <c r="J923" i="1"/>
  <c r="B921" i="1"/>
  <c r="I925" i="1" l="1"/>
  <c r="J925" i="1" s="1"/>
  <c r="B922" i="1"/>
  <c r="M924" i="1"/>
  <c r="N924" i="1" s="1"/>
  <c r="Q925" i="1"/>
  <c r="P925" i="1"/>
  <c r="K923" i="1"/>
  <c r="O923" i="1" s="1"/>
  <c r="C924" i="1"/>
  <c r="D925" i="1"/>
  <c r="E925" i="1" s="1"/>
  <c r="G925" i="1" s="1"/>
  <c r="H926" i="1" s="1"/>
  <c r="L925" i="1"/>
  <c r="A926" i="1"/>
  <c r="B923" i="1" l="1"/>
  <c r="D926" i="1"/>
  <c r="E926" i="1" s="1"/>
  <c r="G926" i="1" s="1"/>
  <c r="H927" i="1" s="1"/>
  <c r="A927" i="1"/>
  <c r="L926" i="1"/>
  <c r="Q926" i="1"/>
  <c r="M925" i="1"/>
  <c r="N925" i="1" s="1"/>
  <c r="P926" i="1"/>
  <c r="C925" i="1"/>
  <c r="K924" i="1"/>
  <c r="I926" i="1"/>
  <c r="I927" i="1" l="1"/>
  <c r="J927" i="1" s="1"/>
  <c r="K925" i="1"/>
  <c r="C926" i="1"/>
  <c r="J926" i="1"/>
  <c r="M926" i="1"/>
  <c r="N926" i="1" s="1"/>
  <c r="Q927" i="1"/>
  <c r="P927" i="1"/>
  <c r="B924" i="1"/>
  <c r="O924" i="1"/>
  <c r="D927" i="1"/>
  <c r="E927" i="1" s="1"/>
  <c r="G927" i="1" s="1"/>
  <c r="H928" i="1" s="1"/>
  <c r="A928" i="1"/>
  <c r="L927" i="1"/>
  <c r="M927" i="1" l="1"/>
  <c r="N927" i="1" s="1"/>
  <c r="Q928" i="1"/>
  <c r="P928" i="1"/>
  <c r="D928" i="1"/>
  <c r="E928" i="1" s="1"/>
  <c r="G928" i="1" s="1"/>
  <c r="H929" i="1" s="1"/>
  <c r="L928" i="1"/>
  <c r="A929" i="1"/>
  <c r="I928" i="1"/>
  <c r="K926" i="1"/>
  <c r="O926" i="1" s="1"/>
  <c r="C927" i="1"/>
  <c r="B925" i="1"/>
  <c r="O925" i="1"/>
  <c r="I929" i="1" l="1"/>
  <c r="J929" i="1" s="1"/>
  <c r="B926" i="1"/>
  <c r="C928" i="1"/>
  <c r="K927" i="1"/>
  <c r="O927" i="1" s="1"/>
  <c r="J928" i="1"/>
  <c r="D929" i="1"/>
  <c r="E929" i="1" s="1"/>
  <c r="G929" i="1" s="1"/>
  <c r="H930" i="1" s="1"/>
  <c r="L929" i="1"/>
  <c r="A930" i="1"/>
  <c r="M928" i="1"/>
  <c r="N928" i="1" s="1"/>
  <c r="P929" i="1"/>
  <c r="Q929" i="1"/>
  <c r="B927" i="1" l="1"/>
  <c r="Q930" i="1"/>
  <c r="P930" i="1"/>
  <c r="M929" i="1"/>
  <c r="N929" i="1" s="1"/>
  <c r="I930" i="1"/>
  <c r="D930" i="1"/>
  <c r="E930" i="1" s="1"/>
  <c r="G930" i="1" s="1"/>
  <c r="H931" i="1" s="1"/>
  <c r="L930" i="1"/>
  <c r="A931" i="1"/>
  <c r="C929" i="1"/>
  <c r="K928" i="1"/>
  <c r="O928" i="1" s="1"/>
  <c r="I931" i="1" l="1"/>
  <c r="J931" i="1" s="1"/>
  <c r="C930" i="1"/>
  <c r="K929" i="1"/>
  <c r="O929" i="1" s="1"/>
  <c r="D931" i="1"/>
  <c r="E931" i="1" s="1"/>
  <c r="G931" i="1" s="1"/>
  <c r="H932" i="1" s="1"/>
  <c r="A932" i="1"/>
  <c r="L931" i="1"/>
  <c r="B928" i="1"/>
  <c r="M930" i="1"/>
  <c r="N930" i="1" s="1"/>
  <c r="Q931" i="1"/>
  <c r="P931" i="1"/>
  <c r="J930" i="1"/>
  <c r="B929" i="1" l="1"/>
  <c r="A933" i="1"/>
  <c r="D932" i="1"/>
  <c r="E932" i="1" s="1"/>
  <c r="G932" i="1" s="1"/>
  <c r="H933" i="1" s="1"/>
  <c r="L932" i="1"/>
  <c r="K930" i="1"/>
  <c r="C931" i="1"/>
  <c r="M931" i="1"/>
  <c r="N931" i="1" s="1"/>
  <c r="P932" i="1"/>
  <c r="Q932" i="1"/>
  <c r="I932" i="1"/>
  <c r="I933" i="1" l="1"/>
  <c r="J933" i="1" s="1"/>
  <c r="K931" i="1"/>
  <c r="C932" i="1"/>
  <c r="M932" i="1"/>
  <c r="N932" i="1" s="1"/>
  <c r="P933" i="1"/>
  <c r="Q933" i="1"/>
  <c r="B930" i="1"/>
  <c r="O930" i="1"/>
  <c r="J932" i="1"/>
  <c r="D933" i="1"/>
  <c r="E933" i="1" s="1"/>
  <c r="G933" i="1" s="1"/>
  <c r="H934" i="1" s="1"/>
  <c r="L933" i="1"/>
  <c r="A934" i="1"/>
  <c r="M933" i="1" l="1"/>
  <c r="N933" i="1" s="1"/>
  <c r="P934" i="1"/>
  <c r="Q934" i="1"/>
  <c r="I934" i="1"/>
  <c r="J934" i="1" s="1"/>
  <c r="C933" i="1"/>
  <c r="K932" i="1"/>
  <c r="O932" i="1" s="1"/>
  <c r="D934" i="1"/>
  <c r="E934" i="1" s="1"/>
  <c r="G934" i="1" s="1"/>
  <c r="H935" i="1" s="1"/>
  <c r="A935" i="1"/>
  <c r="L934" i="1"/>
  <c r="B931" i="1"/>
  <c r="O931" i="1"/>
  <c r="D935" i="1" l="1"/>
  <c r="E935" i="1" s="1"/>
  <c r="G935" i="1" s="1"/>
  <c r="H936" i="1" s="1"/>
  <c r="A936" i="1"/>
  <c r="L935" i="1"/>
  <c r="C934" i="1"/>
  <c r="K933" i="1"/>
  <c r="M934" i="1"/>
  <c r="N934" i="1" s="1"/>
  <c r="P935" i="1"/>
  <c r="Q935" i="1"/>
  <c r="B932" i="1"/>
  <c r="I935" i="1"/>
  <c r="I936" i="1" l="1"/>
  <c r="J936" i="1" s="1"/>
  <c r="J935" i="1"/>
  <c r="B933" i="1"/>
  <c r="O933" i="1"/>
  <c r="P936" i="1"/>
  <c r="M935" i="1"/>
  <c r="N935" i="1" s="1"/>
  <c r="Q936" i="1"/>
  <c r="K934" i="1"/>
  <c r="O934" i="1" s="1"/>
  <c r="C935" i="1"/>
  <c r="D936" i="1"/>
  <c r="E936" i="1" s="1"/>
  <c r="G936" i="1" s="1"/>
  <c r="H937" i="1" s="1"/>
  <c r="L936" i="1"/>
  <c r="A937" i="1"/>
  <c r="I937" i="1" l="1"/>
  <c r="J937" i="1" s="1"/>
  <c r="M936" i="1"/>
  <c r="N936" i="1" s="1"/>
  <c r="P937" i="1"/>
  <c r="Q937" i="1"/>
  <c r="B934" i="1"/>
  <c r="D937" i="1"/>
  <c r="E937" i="1" s="1"/>
  <c r="G937" i="1" s="1"/>
  <c r="H938" i="1" s="1"/>
  <c r="A938" i="1"/>
  <c r="L937" i="1"/>
  <c r="K935" i="1"/>
  <c r="C936" i="1"/>
  <c r="C937" i="1" l="1"/>
  <c r="K936" i="1"/>
  <c r="B935" i="1"/>
  <c r="O935" i="1"/>
  <c r="P938" i="1"/>
  <c r="M937" i="1"/>
  <c r="N937" i="1" s="1"/>
  <c r="Q938" i="1"/>
  <c r="D938" i="1"/>
  <c r="E938" i="1" s="1"/>
  <c r="G938" i="1" s="1"/>
  <c r="H939" i="1" s="1"/>
  <c r="L938" i="1"/>
  <c r="A939" i="1"/>
  <c r="I938" i="1"/>
  <c r="B936" i="1" l="1"/>
  <c r="O936" i="1"/>
  <c r="K937" i="1"/>
  <c r="C938" i="1"/>
  <c r="M938" i="1"/>
  <c r="N938" i="1" s="1"/>
  <c r="P939" i="1"/>
  <c r="Q939" i="1"/>
  <c r="I939" i="1"/>
  <c r="D939" i="1"/>
  <c r="E939" i="1" s="1"/>
  <c r="G939" i="1" s="1"/>
  <c r="H940" i="1" s="1"/>
  <c r="A940" i="1"/>
  <c r="L939" i="1"/>
  <c r="J938" i="1"/>
  <c r="D940" i="1" l="1"/>
  <c r="E940" i="1" s="1"/>
  <c r="G940" i="1" s="1"/>
  <c r="H941" i="1" s="1"/>
  <c r="L940" i="1"/>
  <c r="A941" i="1"/>
  <c r="I940" i="1"/>
  <c r="J940" i="1" s="1"/>
  <c r="K938" i="1"/>
  <c r="O938" i="1" s="1"/>
  <c r="C939" i="1"/>
  <c r="J939" i="1"/>
  <c r="P940" i="1"/>
  <c r="Q940" i="1"/>
  <c r="M939" i="1"/>
  <c r="N939" i="1" s="1"/>
  <c r="B937" i="1"/>
  <c r="O937" i="1"/>
  <c r="B938" i="1" l="1"/>
  <c r="C940" i="1"/>
  <c r="K939" i="1"/>
  <c r="O939" i="1" s="1"/>
  <c r="I941" i="1"/>
  <c r="J941" i="1" s="1"/>
  <c r="D941" i="1"/>
  <c r="E941" i="1" s="1"/>
  <c r="G941" i="1" s="1"/>
  <c r="H942" i="1" s="1"/>
  <c r="L941" i="1"/>
  <c r="A942" i="1"/>
  <c r="M940" i="1"/>
  <c r="N940" i="1" s="1"/>
  <c r="P941" i="1"/>
  <c r="Q941" i="1"/>
  <c r="B939" i="1" l="1"/>
  <c r="I942" i="1"/>
  <c r="D942" i="1"/>
  <c r="E942" i="1" s="1"/>
  <c r="G942" i="1" s="1"/>
  <c r="H943" i="1" s="1"/>
  <c r="A943" i="1"/>
  <c r="L942" i="1"/>
  <c r="C941" i="1"/>
  <c r="K940" i="1"/>
  <c r="P942" i="1"/>
  <c r="Q942" i="1"/>
  <c r="M941" i="1"/>
  <c r="N941" i="1" s="1"/>
  <c r="C942" i="1" l="1"/>
  <c r="K941" i="1"/>
  <c r="O941" i="1" s="1"/>
  <c r="M942" i="1"/>
  <c r="N942" i="1" s="1"/>
  <c r="Q943" i="1"/>
  <c r="P943" i="1"/>
  <c r="I943" i="1"/>
  <c r="J943" i="1" s="1"/>
  <c r="B940" i="1"/>
  <c r="O940" i="1"/>
  <c r="D943" i="1"/>
  <c r="E943" i="1" s="1"/>
  <c r="G943" i="1" s="1"/>
  <c r="H944" i="1" s="1"/>
  <c r="L943" i="1"/>
  <c r="A944" i="1"/>
  <c r="J942" i="1"/>
  <c r="B941" i="1" l="1"/>
  <c r="A945" i="1"/>
  <c r="D944" i="1"/>
  <c r="E944" i="1" s="1"/>
  <c r="G944" i="1" s="1"/>
  <c r="H945" i="1" s="1"/>
  <c r="L944" i="1"/>
  <c r="M943" i="1"/>
  <c r="N943" i="1" s="1"/>
  <c r="P944" i="1"/>
  <c r="Q944" i="1"/>
  <c r="I944" i="1"/>
  <c r="J944" i="1" s="1"/>
  <c r="K942" i="1"/>
  <c r="C943" i="1"/>
  <c r="M944" i="1" l="1"/>
  <c r="N944" i="1" s="1"/>
  <c r="Q945" i="1"/>
  <c r="P945" i="1"/>
  <c r="C944" i="1"/>
  <c r="K943" i="1"/>
  <c r="O943" i="1" s="1"/>
  <c r="D945" i="1"/>
  <c r="E945" i="1" s="1"/>
  <c r="G945" i="1" s="1"/>
  <c r="H946" i="1" s="1"/>
  <c r="A946" i="1"/>
  <c r="L945" i="1"/>
  <c r="B942" i="1"/>
  <c r="O942" i="1"/>
  <c r="I945" i="1"/>
  <c r="B943" i="1" l="1"/>
  <c r="I946" i="1"/>
  <c r="J946" i="1" s="1"/>
  <c r="J945" i="1"/>
  <c r="M945" i="1"/>
  <c r="N945" i="1" s="1"/>
  <c r="P946" i="1"/>
  <c r="Q946" i="1"/>
  <c r="A947" i="1"/>
  <c r="D946" i="1"/>
  <c r="E946" i="1" s="1"/>
  <c r="G946" i="1" s="1"/>
  <c r="H947" i="1" s="1"/>
  <c r="L946" i="1"/>
  <c r="K944" i="1"/>
  <c r="C945" i="1"/>
  <c r="I947" i="1" l="1"/>
  <c r="J947" i="1" s="1"/>
  <c r="M946" i="1"/>
  <c r="N946" i="1" s="1"/>
  <c r="Q947" i="1"/>
  <c r="P947" i="1"/>
  <c r="K945" i="1"/>
  <c r="C946" i="1"/>
  <c r="B944" i="1"/>
  <c r="O944" i="1"/>
  <c r="D947" i="1"/>
  <c r="E947" i="1" s="1"/>
  <c r="G947" i="1" s="1"/>
  <c r="H948" i="1" s="1"/>
  <c r="L947" i="1"/>
  <c r="A948" i="1"/>
  <c r="Q948" i="1" l="1"/>
  <c r="M947" i="1"/>
  <c r="N947" i="1" s="1"/>
  <c r="P948" i="1"/>
  <c r="C947" i="1"/>
  <c r="K946" i="1"/>
  <c r="O946" i="1" s="1"/>
  <c r="D948" i="1"/>
  <c r="E948" i="1" s="1"/>
  <c r="G948" i="1" s="1"/>
  <c r="H949" i="1" s="1"/>
  <c r="L948" i="1"/>
  <c r="A949" i="1"/>
  <c r="B945" i="1"/>
  <c r="O945" i="1"/>
  <c r="I948" i="1"/>
  <c r="B946" i="1" l="1"/>
  <c r="I949" i="1"/>
  <c r="J949" i="1" s="1"/>
  <c r="D949" i="1"/>
  <c r="E949" i="1" s="1"/>
  <c r="G949" i="1" s="1"/>
  <c r="H950" i="1" s="1"/>
  <c r="L949" i="1"/>
  <c r="A950" i="1"/>
  <c r="M948" i="1"/>
  <c r="N948" i="1" s="1"/>
  <c r="Q949" i="1"/>
  <c r="P949" i="1"/>
  <c r="C948" i="1"/>
  <c r="K947" i="1"/>
  <c r="O947" i="1" s="1"/>
  <c r="J948" i="1"/>
  <c r="M949" i="1" l="1"/>
  <c r="N949" i="1" s="1"/>
  <c r="P950" i="1"/>
  <c r="Q950" i="1"/>
  <c r="C949" i="1"/>
  <c r="K948" i="1"/>
  <c r="O948" i="1" s="1"/>
  <c r="B947" i="1"/>
  <c r="D950" i="1"/>
  <c r="E950" i="1" s="1"/>
  <c r="G950" i="1" s="1"/>
  <c r="H951" i="1" s="1"/>
  <c r="A951" i="1"/>
  <c r="L950" i="1"/>
  <c r="I950" i="1"/>
  <c r="J950" i="1" s="1"/>
  <c r="B948" i="1" l="1"/>
  <c r="M950" i="1"/>
  <c r="N950" i="1" s="1"/>
  <c r="P951" i="1"/>
  <c r="Q951" i="1"/>
  <c r="D951" i="1"/>
  <c r="E951" i="1" s="1"/>
  <c r="G951" i="1" s="1"/>
  <c r="H952" i="1" s="1"/>
  <c r="L951" i="1"/>
  <c r="A952" i="1"/>
  <c r="I951" i="1"/>
  <c r="J951" i="1" s="1"/>
  <c r="C950" i="1"/>
  <c r="K949" i="1"/>
  <c r="O949" i="1" s="1"/>
  <c r="C951" i="1" l="1"/>
  <c r="K950" i="1"/>
  <c r="B949" i="1"/>
  <c r="I952" i="1"/>
  <c r="J952" i="1" s="1"/>
  <c r="D952" i="1"/>
  <c r="E952" i="1" s="1"/>
  <c r="G952" i="1" s="1"/>
  <c r="H953" i="1" s="1"/>
  <c r="A953" i="1"/>
  <c r="L952" i="1"/>
  <c r="P952" i="1"/>
  <c r="M951" i="1"/>
  <c r="N951" i="1" s="1"/>
  <c r="Q952" i="1"/>
  <c r="I953" i="1" l="1"/>
  <c r="J953" i="1" s="1"/>
  <c r="M952" i="1"/>
  <c r="N952" i="1" s="1"/>
  <c r="P953" i="1"/>
  <c r="Q953" i="1"/>
  <c r="D953" i="1"/>
  <c r="E953" i="1" s="1"/>
  <c r="G953" i="1" s="1"/>
  <c r="H954" i="1" s="1"/>
  <c r="L953" i="1"/>
  <c r="A954" i="1"/>
  <c r="B950" i="1"/>
  <c r="O950" i="1"/>
  <c r="C952" i="1"/>
  <c r="K951" i="1"/>
  <c r="O951" i="1" s="1"/>
  <c r="B951" i="1" l="1"/>
  <c r="P954" i="1"/>
  <c r="M953" i="1"/>
  <c r="N953" i="1" s="1"/>
  <c r="Q954" i="1"/>
  <c r="K952" i="1"/>
  <c r="C953" i="1"/>
  <c r="L954" i="1"/>
  <c r="D954" i="1"/>
  <c r="E954" i="1" s="1"/>
  <c r="G954" i="1" s="1"/>
  <c r="H955" i="1" s="1"/>
  <c r="A955" i="1"/>
  <c r="I954" i="1"/>
  <c r="D955" i="1" l="1"/>
  <c r="E955" i="1" s="1"/>
  <c r="G955" i="1" s="1"/>
  <c r="H956" i="1" s="1"/>
  <c r="A956" i="1"/>
  <c r="L955" i="1"/>
  <c r="B952" i="1"/>
  <c r="O952" i="1"/>
  <c r="P955" i="1"/>
  <c r="M954" i="1"/>
  <c r="N954" i="1" s="1"/>
  <c r="Q955" i="1"/>
  <c r="I955" i="1"/>
  <c r="C954" i="1"/>
  <c r="K953" i="1"/>
  <c r="J954" i="1"/>
  <c r="B953" i="1" l="1"/>
  <c r="O953" i="1"/>
  <c r="C955" i="1"/>
  <c r="K954" i="1"/>
  <c r="Q956" i="1"/>
  <c r="M955" i="1"/>
  <c r="N955" i="1" s="1"/>
  <c r="P956" i="1"/>
  <c r="I956" i="1"/>
  <c r="J956" i="1" s="1"/>
  <c r="J955" i="1"/>
  <c r="L956" i="1"/>
  <c r="D956" i="1"/>
  <c r="E956" i="1" s="1"/>
  <c r="G956" i="1" s="1"/>
  <c r="H957" i="1" s="1"/>
  <c r="A957" i="1"/>
  <c r="M956" i="1" l="1"/>
  <c r="N956" i="1" s="1"/>
  <c r="Q957" i="1"/>
  <c r="P957" i="1"/>
  <c r="D957" i="1"/>
  <c r="E957" i="1" s="1"/>
  <c r="G957" i="1" s="1"/>
  <c r="H958" i="1" s="1"/>
  <c r="A958" i="1"/>
  <c r="L957" i="1"/>
  <c r="I957" i="1"/>
  <c r="B954" i="1"/>
  <c r="O954" i="1"/>
  <c r="K955" i="1"/>
  <c r="C956" i="1"/>
  <c r="Q958" i="1" l="1"/>
  <c r="M957" i="1"/>
  <c r="N957" i="1" s="1"/>
  <c r="P958" i="1"/>
  <c r="K956" i="1"/>
  <c r="O956" i="1" s="1"/>
  <c r="C957" i="1"/>
  <c r="L958" i="1"/>
  <c r="A959" i="1"/>
  <c r="D958" i="1"/>
  <c r="E958" i="1" s="1"/>
  <c r="G958" i="1" s="1"/>
  <c r="H959" i="1" s="1"/>
  <c r="B955" i="1"/>
  <c r="O955" i="1"/>
  <c r="I958" i="1"/>
  <c r="J958" i="1" s="1"/>
  <c r="J957" i="1"/>
  <c r="M958" i="1" l="1"/>
  <c r="N958" i="1" s="1"/>
  <c r="Q959" i="1"/>
  <c r="P959" i="1"/>
  <c r="I959" i="1"/>
  <c r="J959" i="1" s="1"/>
  <c r="B956" i="1"/>
  <c r="D959" i="1"/>
  <c r="E959" i="1" s="1"/>
  <c r="G959" i="1" s="1"/>
  <c r="H960" i="1" s="1"/>
  <c r="L959" i="1"/>
  <c r="A960" i="1"/>
  <c r="C958" i="1"/>
  <c r="K957" i="1"/>
  <c r="O957" i="1" s="1"/>
  <c r="B957" i="1" l="1"/>
  <c r="L960" i="1"/>
  <c r="A961" i="1"/>
  <c r="D960" i="1"/>
  <c r="E960" i="1" s="1"/>
  <c r="G960" i="1" s="1"/>
  <c r="H961" i="1" s="1"/>
  <c r="P960" i="1"/>
  <c r="Q960" i="1"/>
  <c r="M959" i="1"/>
  <c r="N959" i="1" s="1"/>
  <c r="I960" i="1"/>
  <c r="J960" i="1" s="1"/>
  <c r="K958" i="1"/>
  <c r="O958" i="1" s="1"/>
  <c r="C959" i="1"/>
  <c r="B958" i="1" l="1"/>
  <c r="I961" i="1"/>
  <c r="D961" i="1"/>
  <c r="E961" i="1" s="1"/>
  <c r="G961" i="1" s="1"/>
  <c r="H962" i="1" s="1"/>
  <c r="A962" i="1"/>
  <c r="L961" i="1"/>
  <c r="M960" i="1"/>
  <c r="N960" i="1" s="1"/>
  <c r="Q961" i="1"/>
  <c r="P961" i="1"/>
  <c r="K959" i="1"/>
  <c r="O959" i="1" s="1"/>
  <c r="C960" i="1"/>
  <c r="I962" i="1" l="1"/>
  <c r="Q962" i="1"/>
  <c r="M961" i="1"/>
  <c r="N961" i="1" s="1"/>
  <c r="P962" i="1"/>
  <c r="B959" i="1"/>
  <c r="K960" i="1"/>
  <c r="O960" i="1" s="1"/>
  <c r="C961" i="1"/>
  <c r="L962" i="1"/>
  <c r="A963" i="1"/>
  <c r="D962" i="1"/>
  <c r="E962" i="1" s="1"/>
  <c r="G962" i="1" s="1"/>
  <c r="H963" i="1" s="1"/>
  <c r="J961" i="1"/>
  <c r="B960" i="1" l="1"/>
  <c r="C962" i="1"/>
  <c r="K961" i="1"/>
  <c r="O961" i="1" s="1"/>
  <c r="D963" i="1"/>
  <c r="E963" i="1" s="1"/>
  <c r="G963" i="1" s="1"/>
  <c r="H964" i="1" s="1"/>
  <c r="L963" i="1"/>
  <c r="A964" i="1"/>
  <c r="Q963" i="1"/>
  <c r="M962" i="1"/>
  <c r="N962" i="1" s="1"/>
  <c r="P963" i="1"/>
  <c r="I963" i="1"/>
  <c r="J962" i="1"/>
  <c r="I964" i="1" l="1"/>
  <c r="J964" i="1" s="1"/>
  <c r="B961" i="1"/>
  <c r="D964" i="1"/>
  <c r="E964" i="1" s="1"/>
  <c r="G964" i="1" s="1"/>
  <c r="H965" i="1" s="1"/>
  <c r="L964" i="1"/>
  <c r="A965" i="1"/>
  <c r="M963" i="1"/>
  <c r="N963" i="1" s="1"/>
  <c r="P964" i="1"/>
  <c r="Q964" i="1"/>
  <c r="C963" i="1"/>
  <c r="K962" i="1"/>
  <c r="O962" i="1" s="1"/>
  <c r="J963" i="1"/>
  <c r="I965" i="1" l="1"/>
  <c r="J965" i="1" s="1"/>
  <c r="D965" i="1"/>
  <c r="E965" i="1" s="1"/>
  <c r="G965" i="1" s="1"/>
  <c r="H966" i="1" s="1"/>
  <c r="A966" i="1"/>
  <c r="L965" i="1"/>
  <c r="C964" i="1"/>
  <c r="K963" i="1"/>
  <c r="O963" i="1" s="1"/>
  <c r="Q965" i="1"/>
  <c r="P965" i="1"/>
  <c r="M964" i="1"/>
  <c r="N964" i="1" s="1"/>
  <c r="B962" i="1"/>
  <c r="M965" i="1" l="1"/>
  <c r="N965" i="1" s="1"/>
  <c r="P966" i="1"/>
  <c r="Q966" i="1"/>
  <c r="B963" i="1"/>
  <c r="D966" i="1"/>
  <c r="E966" i="1" s="1"/>
  <c r="G966" i="1" s="1"/>
  <c r="H967" i="1" s="1"/>
  <c r="L966" i="1"/>
  <c r="A967" i="1"/>
  <c r="C965" i="1"/>
  <c r="K964" i="1"/>
  <c r="O964" i="1" s="1"/>
  <c r="I966" i="1"/>
  <c r="I967" i="1" l="1"/>
  <c r="J967" i="1" s="1"/>
  <c r="B964" i="1"/>
  <c r="J966" i="1"/>
  <c r="C966" i="1"/>
  <c r="K965" i="1"/>
  <c r="D967" i="1"/>
  <c r="E967" i="1" s="1"/>
  <c r="G967" i="1" s="1"/>
  <c r="H968" i="1" s="1"/>
  <c r="A968" i="1"/>
  <c r="L967" i="1"/>
  <c r="P967" i="1"/>
  <c r="Q967" i="1"/>
  <c r="M966" i="1"/>
  <c r="N966" i="1" s="1"/>
  <c r="I968" i="1" l="1"/>
  <c r="J968" i="1" s="1"/>
  <c r="B965" i="1"/>
  <c r="O965" i="1"/>
  <c r="M967" i="1"/>
  <c r="N967" i="1" s="1"/>
  <c r="P968" i="1"/>
  <c r="Q968" i="1"/>
  <c r="C967" i="1"/>
  <c r="K966" i="1"/>
  <c r="O966" i="1" s="1"/>
  <c r="D968" i="1"/>
  <c r="E968" i="1" s="1"/>
  <c r="G968" i="1" s="1"/>
  <c r="H969" i="1" s="1"/>
  <c r="L968" i="1"/>
  <c r="A969" i="1"/>
  <c r="B966" i="1" l="1"/>
  <c r="Q969" i="1"/>
  <c r="M968" i="1"/>
  <c r="N968" i="1" s="1"/>
  <c r="P969" i="1"/>
  <c r="K967" i="1"/>
  <c r="O967" i="1" s="1"/>
  <c r="C968" i="1"/>
  <c r="A970" i="1"/>
  <c r="D969" i="1"/>
  <c r="E969" i="1" s="1"/>
  <c r="G969" i="1" s="1"/>
  <c r="H970" i="1" s="1"/>
  <c r="L969" i="1"/>
  <c r="I969" i="1"/>
  <c r="J969" i="1" s="1"/>
  <c r="M969" i="1" l="1"/>
  <c r="N969" i="1" s="1"/>
  <c r="Q970" i="1"/>
  <c r="P970" i="1"/>
  <c r="I970" i="1"/>
  <c r="D970" i="1"/>
  <c r="E970" i="1" s="1"/>
  <c r="G970" i="1" s="1"/>
  <c r="H971" i="1" s="1"/>
  <c r="A971" i="1"/>
  <c r="L970" i="1"/>
  <c r="B967" i="1"/>
  <c r="K968" i="1"/>
  <c r="O968" i="1" s="1"/>
  <c r="C969" i="1"/>
  <c r="D971" i="1" l="1"/>
  <c r="E971" i="1" s="1"/>
  <c r="G971" i="1" s="1"/>
  <c r="H972" i="1" s="1"/>
  <c r="A972" i="1"/>
  <c r="L971" i="1"/>
  <c r="B968" i="1"/>
  <c r="I971" i="1"/>
  <c r="K969" i="1"/>
  <c r="O969" i="1" s="1"/>
  <c r="C970" i="1"/>
  <c r="M970" i="1"/>
  <c r="N970" i="1" s="1"/>
  <c r="Q971" i="1"/>
  <c r="P971" i="1"/>
  <c r="J970" i="1"/>
  <c r="I972" i="1" l="1"/>
  <c r="J972" i="1" s="1"/>
  <c r="B969" i="1"/>
  <c r="J971" i="1"/>
  <c r="M971" i="1"/>
  <c r="N971" i="1" s="1"/>
  <c r="Q972" i="1"/>
  <c r="P972" i="1"/>
  <c r="C971" i="1"/>
  <c r="K970" i="1"/>
  <c r="O970" i="1" s="1"/>
  <c r="D972" i="1"/>
  <c r="E972" i="1" s="1"/>
  <c r="G972" i="1" s="1"/>
  <c r="H973" i="1" s="1"/>
  <c r="L972" i="1"/>
  <c r="A973" i="1"/>
  <c r="I973" i="1" l="1"/>
  <c r="J973" i="1" s="1"/>
  <c r="K971" i="1"/>
  <c r="O971" i="1" s="1"/>
  <c r="C972" i="1"/>
  <c r="D973" i="1"/>
  <c r="E973" i="1" s="1"/>
  <c r="G973" i="1" s="1"/>
  <c r="H974" i="1" s="1"/>
  <c r="L973" i="1"/>
  <c r="A974" i="1"/>
  <c r="B970" i="1"/>
  <c r="P973" i="1"/>
  <c r="M972" i="1"/>
  <c r="N972" i="1" s="1"/>
  <c r="Q973" i="1"/>
  <c r="D974" i="1" l="1"/>
  <c r="E974" i="1" s="1"/>
  <c r="G974" i="1" s="1"/>
  <c r="H975" i="1" s="1"/>
  <c r="A975" i="1"/>
  <c r="L974" i="1"/>
  <c r="K972" i="1"/>
  <c r="O972" i="1" s="1"/>
  <c r="C973" i="1"/>
  <c r="M973" i="1"/>
  <c r="N973" i="1" s="1"/>
  <c r="Q974" i="1"/>
  <c r="P974" i="1"/>
  <c r="B971" i="1"/>
  <c r="I974" i="1"/>
  <c r="I975" i="1" l="1"/>
  <c r="J975" i="1" s="1"/>
  <c r="J974" i="1"/>
  <c r="B972" i="1"/>
  <c r="M974" i="1"/>
  <c r="N974" i="1" s="1"/>
  <c r="Q975" i="1"/>
  <c r="P975" i="1"/>
  <c r="K973" i="1"/>
  <c r="O973" i="1" s="1"/>
  <c r="C974" i="1"/>
  <c r="D975" i="1"/>
  <c r="E975" i="1" s="1"/>
  <c r="G975" i="1" s="1"/>
  <c r="H976" i="1" s="1"/>
  <c r="A976" i="1"/>
  <c r="L975" i="1"/>
  <c r="B973" i="1" l="1"/>
  <c r="D976" i="1"/>
  <c r="E976" i="1" s="1"/>
  <c r="G976" i="1" s="1"/>
  <c r="H977" i="1" s="1"/>
  <c r="A977" i="1"/>
  <c r="L976" i="1"/>
  <c r="M975" i="1"/>
  <c r="N975" i="1" s="1"/>
  <c r="Q976" i="1"/>
  <c r="P976" i="1"/>
  <c r="K974" i="1"/>
  <c r="O974" i="1" s="1"/>
  <c r="C975" i="1"/>
  <c r="I976" i="1"/>
  <c r="I977" i="1" l="1"/>
  <c r="J977" i="1" s="1"/>
  <c r="J976" i="1"/>
  <c r="C976" i="1"/>
  <c r="K975" i="1"/>
  <c r="O975" i="1" s="1"/>
  <c r="Q977" i="1"/>
  <c r="P977" i="1"/>
  <c r="M976" i="1"/>
  <c r="N976" i="1" s="1"/>
  <c r="B974" i="1"/>
  <c r="D977" i="1"/>
  <c r="E977" i="1" s="1"/>
  <c r="G977" i="1" s="1"/>
  <c r="H978" i="1" s="1"/>
  <c r="L977" i="1"/>
  <c r="A978" i="1"/>
  <c r="B975" i="1" l="1"/>
  <c r="D978" i="1"/>
  <c r="E978" i="1" s="1"/>
  <c r="G978" i="1" s="1"/>
  <c r="H979" i="1" s="1"/>
  <c r="L978" i="1"/>
  <c r="A979" i="1"/>
  <c r="M977" i="1"/>
  <c r="N977" i="1" s="1"/>
  <c r="P978" i="1"/>
  <c r="Q978" i="1"/>
  <c r="K976" i="1"/>
  <c r="O976" i="1" s="1"/>
  <c r="C977" i="1"/>
  <c r="I978" i="1"/>
  <c r="I979" i="1" l="1"/>
  <c r="J979" i="1" s="1"/>
  <c r="J978" i="1"/>
  <c r="B976" i="1"/>
  <c r="A980" i="1"/>
  <c r="D979" i="1"/>
  <c r="E979" i="1" s="1"/>
  <c r="G979" i="1" s="1"/>
  <c r="H980" i="1" s="1"/>
  <c r="L979" i="1"/>
  <c r="K977" i="1"/>
  <c r="O977" i="1" s="1"/>
  <c r="C978" i="1"/>
  <c r="M978" i="1"/>
  <c r="N978" i="1" s="1"/>
  <c r="Q979" i="1"/>
  <c r="P979" i="1"/>
  <c r="B977" i="1" l="1"/>
  <c r="K978" i="1"/>
  <c r="C979" i="1"/>
  <c r="D980" i="1"/>
  <c r="E980" i="1" s="1"/>
  <c r="G980" i="1" s="1"/>
  <c r="H981" i="1" s="1"/>
  <c r="L980" i="1"/>
  <c r="A981" i="1"/>
  <c r="M979" i="1"/>
  <c r="N979" i="1" s="1"/>
  <c r="Q980" i="1"/>
  <c r="P980" i="1"/>
  <c r="I980" i="1"/>
  <c r="I981" i="1" l="1"/>
  <c r="J981" i="1" s="1"/>
  <c r="M980" i="1"/>
  <c r="N980" i="1" s="1"/>
  <c r="Q981" i="1"/>
  <c r="P981" i="1"/>
  <c r="C980" i="1"/>
  <c r="K979" i="1"/>
  <c r="J980" i="1"/>
  <c r="D981" i="1"/>
  <c r="E981" i="1" s="1"/>
  <c r="G981" i="1" s="1"/>
  <c r="H982" i="1" s="1"/>
  <c r="L981" i="1"/>
  <c r="A982" i="1"/>
  <c r="B978" i="1"/>
  <c r="O978" i="1"/>
  <c r="D982" i="1" l="1"/>
  <c r="E982" i="1" s="1"/>
  <c r="G982" i="1" s="1"/>
  <c r="H983" i="1" s="1"/>
  <c r="L982" i="1"/>
  <c r="A983" i="1"/>
  <c r="B979" i="1"/>
  <c r="O979" i="1"/>
  <c r="M981" i="1"/>
  <c r="N981" i="1" s="1"/>
  <c r="Q982" i="1"/>
  <c r="P982" i="1"/>
  <c r="K980" i="1"/>
  <c r="O980" i="1" s="1"/>
  <c r="C981" i="1"/>
  <c r="I982" i="1"/>
  <c r="I983" i="1" l="1"/>
  <c r="J983" i="1" s="1"/>
  <c r="Q983" i="1"/>
  <c r="M982" i="1"/>
  <c r="N982" i="1" s="1"/>
  <c r="P983" i="1"/>
  <c r="J982" i="1"/>
  <c r="B980" i="1"/>
  <c r="K981" i="1"/>
  <c r="O981" i="1" s="1"/>
  <c r="C982" i="1"/>
  <c r="A984" i="1"/>
  <c r="D983" i="1"/>
  <c r="E983" i="1" s="1"/>
  <c r="G983" i="1" s="1"/>
  <c r="H984" i="1" s="1"/>
  <c r="L983" i="1"/>
  <c r="I984" i="1" l="1"/>
  <c r="J984" i="1" s="1"/>
  <c r="B981" i="1"/>
  <c r="D984" i="1"/>
  <c r="E984" i="1" s="1"/>
  <c r="G984" i="1" s="1"/>
  <c r="H985" i="1" s="1"/>
  <c r="L984" i="1"/>
  <c r="A985" i="1"/>
  <c r="M983" i="1"/>
  <c r="N983" i="1" s="1"/>
  <c r="Q984" i="1"/>
  <c r="P984" i="1"/>
  <c r="K982" i="1"/>
  <c r="O982" i="1" s="1"/>
  <c r="C983" i="1"/>
  <c r="I985" i="1" l="1"/>
  <c r="J985" i="1" s="1"/>
  <c r="B982" i="1"/>
  <c r="D985" i="1"/>
  <c r="E985" i="1" s="1"/>
  <c r="G985" i="1" s="1"/>
  <c r="H986" i="1" s="1"/>
  <c r="L985" i="1"/>
  <c r="A986" i="1"/>
  <c r="C984" i="1"/>
  <c r="K983" i="1"/>
  <c r="O983" i="1" s="1"/>
  <c r="Q985" i="1"/>
  <c r="P985" i="1"/>
  <c r="M984" i="1"/>
  <c r="N984" i="1" s="1"/>
  <c r="C985" i="1" l="1"/>
  <c r="K984" i="1"/>
  <c r="O984" i="1" s="1"/>
  <c r="B983" i="1"/>
  <c r="D986" i="1"/>
  <c r="E986" i="1" s="1"/>
  <c r="G986" i="1" s="1"/>
  <c r="H987" i="1" s="1"/>
  <c r="L986" i="1"/>
  <c r="A987" i="1"/>
  <c r="M985" i="1"/>
  <c r="N985" i="1" s="1"/>
  <c r="Q986" i="1"/>
  <c r="P986" i="1"/>
  <c r="I986" i="1"/>
  <c r="B984" i="1" l="1"/>
  <c r="D987" i="1"/>
  <c r="E987" i="1" s="1"/>
  <c r="G987" i="1" s="1"/>
  <c r="H988" i="1" s="1"/>
  <c r="A988" i="1"/>
  <c r="L987" i="1"/>
  <c r="Q987" i="1"/>
  <c r="P987" i="1"/>
  <c r="M986" i="1"/>
  <c r="N986" i="1" s="1"/>
  <c r="K985" i="1"/>
  <c r="O985" i="1" s="1"/>
  <c r="C986" i="1"/>
  <c r="I987" i="1"/>
  <c r="J986" i="1"/>
  <c r="I988" i="1" l="1"/>
  <c r="J988" i="1" s="1"/>
  <c r="J987" i="1"/>
  <c r="B985" i="1"/>
  <c r="M987" i="1"/>
  <c r="N987" i="1" s="1"/>
  <c r="Q988" i="1"/>
  <c r="P988" i="1"/>
  <c r="C987" i="1"/>
  <c r="K986" i="1"/>
  <c r="D988" i="1"/>
  <c r="E988" i="1" s="1"/>
  <c r="G988" i="1" s="1"/>
  <c r="H989" i="1" s="1"/>
  <c r="L988" i="1"/>
  <c r="A989" i="1"/>
  <c r="A990" i="1" l="1"/>
  <c r="D989" i="1"/>
  <c r="E989" i="1" s="1"/>
  <c r="G989" i="1" s="1"/>
  <c r="H990" i="1" s="1"/>
  <c r="L989" i="1"/>
  <c r="K987" i="1"/>
  <c r="C988" i="1"/>
  <c r="Q989" i="1"/>
  <c r="M988" i="1"/>
  <c r="N988" i="1" s="1"/>
  <c r="P989" i="1"/>
  <c r="B986" i="1"/>
  <c r="O986" i="1"/>
  <c r="I989" i="1"/>
  <c r="I990" i="1" l="1"/>
  <c r="J990" i="1" s="1"/>
  <c r="J989" i="1"/>
  <c r="M989" i="1"/>
  <c r="N989" i="1" s="1"/>
  <c r="Q990" i="1"/>
  <c r="P990" i="1"/>
  <c r="K988" i="1"/>
  <c r="O988" i="1" s="1"/>
  <c r="C989" i="1"/>
  <c r="B987" i="1"/>
  <c r="O987" i="1"/>
  <c r="D990" i="1"/>
  <c r="E990" i="1" s="1"/>
  <c r="G990" i="1" s="1"/>
  <c r="H991" i="1" s="1"/>
  <c r="L990" i="1"/>
  <c r="A991" i="1"/>
  <c r="K989" i="1" l="1"/>
  <c r="O989" i="1" s="1"/>
  <c r="C990" i="1"/>
  <c r="L991" i="1"/>
  <c r="D991" i="1"/>
  <c r="E991" i="1" s="1"/>
  <c r="G991" i="1" s="1"/>
  <c r="H992" i="1" s="1"/>
  <c r="A992" i="1"/>
  <c r="M990" i="1"/>
  <c r="N990" i="1" s="1"/>
  <c r="Q991" i="1"/>
  <c r="P991" i="1"/>
  <c r="B988" i="1"/>
  <c r="I991" i="1"/>
  <c r="B989" i="1" l="1"/>
  <c r="I992" i="1"/>
  <c r="J992" i="1" s="1"/>
  <c r="J991" i="1"/>
  <c r="P992" i="1"/>
  <c r="M991" i="1"/>
  <c r="N991" i="1" s="1"/>
  <c r="Q992" i="1"/>
  <c r="D992" i="1"/>
  <c r="E992" i="1" s="1"/>
  <c r="G992" i="1" s="1"/>
  <c r="H993" i="1" s="1"/>
  <c r="L992" i="1"/>
  <c r="I993" i="1" s="1"/>
  <c r="A993" i="1"/>
  <c r="C991" i="1"/>
  <c r="K990" i="1"/>
  <c r="O990" i="1" s="1"/>
  <c r="J993" i="1" l="1"/>
  <c r="C992" i="1"/>
  <c r="K991" i="1"/>
  <c r="O991" i="1" s="1"/>
  <c r="B990" i="1"/>
  <c r="L993" i="1"/>
  <c r="A994" i="1"/>
  <c r="D993" i="1"/>
  <c r="E993" i="1" s="1"/>
  <c r="G993" i="1" s="1"/>
  <c r="H994" i="1" s="1"/>
  <c r="P993" i="1"/>
  <c r="M992" i="1"/>
  <c r="N992" i="1" s="1"/>
  <c r="Q993" i="1"/>
  <c r="D994" i="1" l="1"/>
  <c r="E994" i="1" s="1"/>
  <c r="G994" i="1" s="1"/>
  <c r="H995" i="1" s="1"/>
  <c r="L994" i="1"/>
  <c r="A995" i="1"/>
  <c r="M993" i="1"/>
  <c r="N993" i="1" s="1"/>
  <c r="Q994" i="1"/>
  <c r="P994" i="1"/>
  <c r="K992" i="1"/>
  <c r="O992" i="1" s="1"/>
  <c r="C993" i="1"/>
  <c r="B991" i="1"/>
  <c r="I994" i="1"/>
  <c r="I995" i="1" l="1"/>
  <c r="J995" i="1" s="1"/>
  <c r="J994" i="1"/>
  <c r="B992" i="1"/>
  <c r="C994" i="1"/>
  <c r="K993" i="1"/>
  <c r="O993" i="1" s="1"/>
  <c r="L995" i="1"/>
  <c r="D995" i="1"/>
  <c r="E995" i="1" s="1"/>
  <c r="G995" i="1" s="1"/>
  <c r="H996" i="1" s="1"/>
  <c r="A996" i="1"/>
  <c r="Q995" i="1"/>
  <c r="M994" i="1"/>
  <c r="N994" i="1" s="1"/>
  <c r="P995" i="1"/>
  <c r="B993" i="1" l="1"/>
  <c r="D996" i="1"/>
  <c r="E996" i="1" s="1"/>
  <c r="G996" i="1" s="1"/>
  <c r="H997" i="1" s="1"/>
  <c r="A997" i="1"/>
  <c r="L996" i="1"/>
  <c r="M995" i="1"/>
  <c r="N995" i="1" s="1"/>
  <c r="Q996" i="1"/>
  <c r="P996" i="1"/>
  <c r="K994" i="1"/>
  <c r="O994" i="1" s="1"/>
  <c r="C995" i="1"/>
  <c r="I996" i="1"/>
  <c r="I997" i="1" l="1"/>
  <c r="J997" i="1" s="1"/>
  <c r="B994" i="1"/>
  <c r="C996" i="1"/>
  <c r="K995" i="1"/>
  <c r="O995" i="1" s="1"/>
  <c r="P997" i="1"/>
  <c r="M996" i="1"/>
  <c r="N996" i="1" s="1"/>
  <c r="Q997" i="1"/>
  <c r="J996" i="1"/>
  <c r="L997" i="1"/>
  <c r="D997" i="1"/>
  <c r="E997" i="1" s="1"/>
  <c r="G997" i="1" s="1"/>
  <c r="H998" i="1" s="1"/>
  <c r="A998" i="1"/>
  <c r="I998" i="1" l="1"/>
  <c r="J998" i="1" s="1"/>
  <c r="B995" i="1"/>
  <c r="D998" i="1"/>
  <c r="E998" i="1" s="1"/>
  <c r="G998" i="1" s="1"/>
  <c r="H999" i="1" s="1"/>
  <c r="L998" i="1"/>
  <c r="A999" i="1"/>
  <c r="Q998" i="1"/>
  <c r="M997" i="1"/>
  <c r="N997" i="1" s="1"/>
  <c r="P998" i="1"/>
  <c r="C997" i="1"/>
  <c r="K996" i="1"/>
  <c r="O996" i="1" s="1"/>
  <c r="K997" i="1" l="1"/>
  <c r="O997" i="1" s="1"/>
  <c r="C998" i="1"/>
  <c r="L999" i="1"/>
  <c r="A1000" i="1"/>
  <c r="D999" i="1"/>
  <c r="E999" i="1" s="1"/>
  <c r="G999" i="1" s="1"/>
  <c r="H1000" i="1" s="1"/>
  <c r="P999" i="1"/>
  <c r="M998" i="1"/>
  <c r="N998" i="1" s="1"/>
  <c r="Q999" i="1"/>
  <c r="B996" i="1"/>
  <c r="I999" i="1"/>
  <c r="B997" i="1" l="1"/>
  <c r="I1000" i="1"/>
  <c r="J1000" i="1" s="1"/>
  <c r="M999" i="1"/>
  <c r="N999" i="1" s="1"/>
  <c r="Q1000" i="1"/>
  <c r="P1000" i="1"/>
  <c r="J999" i="1"/>
  <c r="K998" i="1"/>
  <c r="O998" i="1" s="1"/>
  <c r="C999" i="1"/>
  <c r="D1000" i="1"/>
  <c r="E1000" i="1" s="1"/>
  <c r="G1000" i="1" s="1"/>
  <c r="H1001" i="1" s="1"/>
  <c r="A1001" i="1"/>
  <c r="L1000" i="1"/>
  <c r="B998" i="1" l="1"/>
  <c r="Q1001" i="1"/>
  <c r="M1000" i="1"/>
  <c r="N1000" i="1" s="1"/>
  <c r="P1001" i="1"/>
  <c r="L1001" i="1"/>
  <c r="A1002" i="1"/>
  <c r="D1001" i="1"/>
  <c r="E1001" i="1" s="1"/>
  <c r="G1001" i="1" s="1"/>
  <c r="H1002" i="1" s="1"/>
  <c r="C1000" i="1"/>
  <c r="K999" i="1"/>
  <c r="O999" i="1" s="1"/>
  <c r="I1001" i="1"/>
  <c r="B999" i="1" l="1"/>
  <c r="D1002" i="1"/>
  <c r="E1002" i="1" s="1"/>
  <c r="G1002" i="1" s="1"/>
  <c r="H1003" i="1" s="1"/>
  <c r="L1002" i="1"/>
  <c r="A1003" i="1"/>
  <c r="M1001" i="1"/>
  <c r="N1001" i="1" s="1"/>
  <c r="Q1002" i="1"/>
  <c r="P1002" i="1"/>
  <c r="I1002" i="1"/>
  <c r="C1001" i="1"/>
  <c r="K1000" i="1"/>
  <c r="J1001" i="1"/>
  <c r="I1003" i="1" l="1"/>
  <c r="J1003" i="1" s="1"/>
  <c r="B1000" i="1"/>
  <c r="O1000" i="1"/>
  <c r="L1003" i="1"/>
  <c r="D1003" i="1"/>
  <c r="E1003" i="1" s="1"/>
  <c r="G1003" i="1" s="1"/>
  <c r="H1004" i="1" s="1"/>
  <c r="A1004" i="1"/>
  <c r="K1001" i="1"/>
  <c r="O1001" i="1" s="1"/>
  <c r="C1002" i="1"/>
  <c r="Q1003" i="1"/>
  <c r="P1003" i="1"/>
  <c r="M1002" i="1"/>
  <c r="N1002" i="1" s="1"/>
  <c r="J1002" i="1"/>
  <c r="I1004" i="1" l="1"/>
  <c r="J1004" i="1" s="1"/>
  <c r="M1003" i="1"/>
  <c r="N1003" i="1" s="1"/>
  <c r="Q1004" i="1"/>
  <c r="P1004" i="1"/>
  <c r="C1003" i="1"/>
  <c r="K1002" i="1"/>
  <c r="O1002" i="1" s="1"/>
  <c r="B1001" i="1"/>
  <c r="A1005" i="1"/>
  <c r="D1004" i="1"/>
  <c r="E1004" i="1" s="1"/>
  <c r="G1004" i="1" s="1"/>
  <c r="H1005" i="1" s="1"/>
  <c r="L1004" i="1"/>
  <c r="B1002" i="1" l="1"/>
  <c r="L1005" i="1"/>
  <c r="D1005" i="1"/>
  <c r="E1005" i="1" s="1"/>
  <c r="G1005" i="1" s="1"/>
  <c r="H1006" i="1" s="1"/>
  <c r="A1006" i="1"/>
  <c r="P1005" i="1"/>
  <c r="M1004" i="1"/>
  <c r="N1004" i="1" s="1"/>
  <c r="Q1005" i="1"/>
  <c r="K1003" i="1"/>
  <c r="O1003" i="1" s="1"/>
  <c r="C1004" i="1"/>
  <c r="I1005" i="1"/>
  <c r="I1006" i="1" l="1"/>
  <c r="J1006" i="1" s="1"/>
  <c r="C1005" i="1"/>
  <c r="K1004" i="1"/>
  <c r="O1004" i="1" s="1"/>
  <c r="J1005" i="1"/>
  <c r="B1003" i="1"/>
  <c r="D1006" i="1"/>
  <c r="E1006" i="1" s="1"/>
  <c r="G1006" i="1" s="1"/>
  <c r="H1007" i="1" s="1"/>
  <c r="A1007" i="1"/>
  <c r="L1006" i="1"/>
  <c r="M1005" i="1"/>
  <c r="N1005" i="1" s="1"/>
  <c r="P1006" i="1"/>
  <c r="Q1006" i="1"/>
  <c r="I1007" i="1" l="1"/>
  <c r="J1007" i="1" s="1"/>
  <c r="B1004" i="1"/>
  <c r="L1007" i="1"/>
  <c r="A1008" i="1"/>
  <c r="D1007" i="1"/>
  <c r="E1007" i="1" s="1"/>
  <c r="G1007" i="1" s="1"/>
  <c r="H1008" i="1" s="1"/>
  <c r="Q1007" i="1"/>
  <c r="M1006" i="1"/>
  <c r="N1006" i="1" s="1"/>
  <c r="P1007" i="1"/>
  <c r="C1006" i="1"/>
  <c r="K1005" i="1"/>
  <c r="D1008" i="1" l="1"/>
  <c r="E1008" i="1" s="1"/>
  <c r="G1008" i="1" s="1"/>
  <c r="H1009" i="1" s="1"/>
  <c r="A1009" i="1"/>
  <c r="L1008" i="1"/>
  <c r="B1005" i="1"/>
  <c r="O1005" i="1"/>
  <c r="M1007" i="1"/>
  <c r="N1007" i="1" s="1"/>
  <c r="P1008" i="1"/>
  <c r="Q1008" i="1"/>
  <c r="K1006" i="1"/>
  <c r="O1006" i="1" s="1"/>
  <c r="C1007" i="1"/>
  <c r="I1008" i="1"/>
  <c r="B1006" i="1" l="1"/>
  <c r="I1009" i="1"/>
  <c r="J1009" i="1" s="1"/>
  <c r="K1007" i="1"/>
  <c r="O1007" i="1" s="1"/>
  <c r="C1008" i="1"/>
  <c r="Q1009" i="1"/>
  <c r="M1008" i="1"/>
  <c r="N1008" i="1" s="1"/>
  <c r="P1009" i="1"/>
  <c r="L1009" i="1"/>
  <c r="D1009" i="1"/>
  <c r="E1009" i="1" s="1"/>
  <c r="G1009" i="1" s="1"/>
  <c r="H1010" i="1" s="1"/>
  <c r="A1010" i="1"/>
  <c r="J1008" i="1"/>
  <c r="I1010" i="1" l="1"/>
  <c r="J1010" i="1" s="1"/>
  <c r="B1007" i="1"/>
  <c r="P1010" i="1"/>
  <c r="M1009" i="1"/>
  <c r="N1009" i="1" s="1"/>
  <c r="Q1010" i="1"/>
  <c r="K1008" i="1"/>
  <c r="C1009" i="1"/>
  <c r="D1010" i="1"/>
  <c r="E1010" i="1" s="1"/>
  <c r="G1010" i="1" s="1"/>
  <c r="H1011" i="1" s="1"/>
  <c r="L1010" i="1"/>
  <c r="A1011" i="1"/>
  <c r="C1010" i="1" l="1"/>
  <c r="K1009" i="1"/>
  <c r="O1009" i="1" s="1"/>
  <c r="Q1011" i="1"/>
  <c r="M1010" i="1"/>
  <c r="N1010" i="1" s="1"/>
  <c r="P1011" i="1"/>
  <c r="B1008" i="1"/>
  <c r="O1008" i="1"/>
  <c r="L1011" i="1"/>
  <c r="A1012" i="1"/>
  <c r="D1011" i="1"/>
  <c r="E1011" i="1" s="1"/>
  <c r="G1011" i="1" s="1"/>
  <c r="H1012" i="1" s="1"/>
  <c r="I1011" i="1"/>
  <c r="B1009" i="1" l="1"/>
  <c r="D1012" i="1"/>
  <c r="E1012" i="1" s="1"/>
  <c r="G1012" i="1" s="1"/>
  <c r="H1013" i="1" s="1"/>
  <c r="L1012" i="1"/>
  <c r="A1013" i="1"/>
  <c r="M1011" i="1"/>
  <c r="N1011" i="1" s="1"/>
  <c r="Q1012" i="1"/>
  <c r="P1012" i="1"/>
  <c r="I1012" i="1"/>
  <c r="J1011" i="1"/>
  <c r="K1010" i="1"/>
  <c r="O1010" i="1" s="1"/>
  <c r="C1011" i="1"/>
  <c r="B1010" i="1" l="1"/>
  <c r="I1013" i="1"/>
  <c r="J1013" i="1" s="1"/>
  <c r="K1011" i="1"/>
  <c r="C1012" i="1"/>
  <c r="L1013" i="1"/>
  <c r="A1014" i="1"/>
  <c r="D1013" i="1"/>
  <c r="E1013" i="1" s="1"/>
  <c r="G1013" i="1" s="1"/>
  <c r="H1014" i="1" s="1"/>
  <c r="P1013" i="1"/>
  <c r="M1012" i="1"/>
  <c r="N1012" i="1" s="1"/>
  <c r="Q1013" i="1"/>
  <c r="J1012" i="1"/>
  <c r="I1014" i="1" l="1"/>
  <c r="J1014" i="1" s="1"/>
  <c r="K1012" i="1"/>
  <c r="O1012" i="1" s="1"/>
  <c r="C1013" i="1"/>
  <c r="D1014" i="1"/>
  <c r="E1014" i="1" s="1"/>
  <c r="G1014" i="1" s="1"/>
  <c r="H1015" i="1" s="1"/>
  <c r="A1015" i="1"/>
  <c r="L1014" i="1"/>
  <c r="B1011" i="1"/>
  <c r="O1011" i="1"/>
  <c r="P1014" i="1"/>
  <c r="M1013" i="1"/>
  <c r="N1013" i="1" s="1"/>
  <c r="Q1014" i="1"/>
  <c r="B1012" i="1" l="1"/>
  <c r="P1015" i="1"/>
  <c r="Q1015" i="1"/>
  <c r="M1014" i="1"/>
  <c r="N1014" i="1" s="1"/>
  <c r="I1015" i="1"/>
  <c r="J1015" i="1" s="1"/>
  <c r="L1015" i="1"/>
  <c r="A1016" i="1"/>
  <c r="D1015" i="1"/>
  <c r="E1015" i="1" s="1"/>
  <c r="G1015" i="1" s="1"/>
  <c r="H1016" i="1" s="1"/>
  <c r="K1013" i="1"/>
  <c r="O1013" i="1" s="1"/>
  <c r="C1014" i="1"/>
  <c r="B1013" i="1" l="1"/>
  <c r="C1015" i="1"/>
  <c r="K1014" i="1"/>
  <c r="D1016" i="1"/>
  <c r="E1016" i="1" s="1"/>
  <c r="G1016" i="1" s="1"/>
  <c r="H1017" i="1" s="1"/>
  <c r="A1017" i="1"/>
  <c r="L1016" i="1"/>
  <c r="P1016" i="1"/>
  <c r="M1015" i="1"/>
  <c r="N1015" i="1" s="1"/>
  <c r="Q1016" i="1"/>
  <c r="I1016" i="1"/>
  <c r="J1016" i="1" s="1"/>
  <c r="B1014" i="1" l="1"/>
  <c r="O1014" i="1"/>
  <c r="P1017" i="1"/>
  <c r="Q1017" i="1"/>
  <c r="M1016" i="1"/>
  <c r="N1016" i="1" s="1"/>
  <c r="I1017" i="1"/>
  <c r="J1017" i="1" s="1"/>
  <c r="K1015" i="1"/>
  <c r="L1017" i="1"/>
  <c r="A1018" i="1"/>
  <c r="D1017" i="1"/>
  <c r="E1017" i="1" s="1"/>
  <c r="G1017" i="1" s="1"/>
  <c r="H1018" i="1" s="1"/>
  <c r="C1016" i="1" l="1"/>
  <c r="O1015" i="1"/>
  <c r="D1018" i="1"/>
  <c r="E1018" i="1" s="1"/>
  <c r="G1018" i="1" s="1"/>
  <c r="H1019" i="1" s="1"/>
  <c r="A1019" i="1"/>
  <c r="L1018" i="1"/>
  <c r="M1017" i="1"/>
  <c r="N1017" i="1" s="1"/>
  <c r="Q1018" i="1"/>
  <c r="P1018" i="1"/>
  <c r="I1018" i="1"/>
  <c r="J1018" i="1" s="1"/>
  <c r="B1015" i="1"/>
  <c r="M1018" i="1" l="1"/>
  <c r="N1018" i="1" s="1"/>
  <c r="Q1019" i="1"/>
  <c r="P1019" i="1"/>
  <c r="I1019" i="1"/>
  <c r="J1019" i="1" s="1"/>
  <c r="D1019" i="1"/>
  <c r="E1019" i="1" s="1"/>
  <c r="G1019" i="1" s="1"/>
  <c r="H1020" i="1" s="1"/>
  <c r="L1019" i="1"/>
  <c r="A1020" i="1"/>
  <c r="C1017" i="1"/>
  <c r="K1016" i="1"/>
  <c r="P1020" i="1" l="1"/>
  <c r="M1019" i="1"/>
  <c r="N1019" i="1" s="1"/>
  <c r="Q1020" i="1"/>
  <c r="I1020" i="1"/>
  <c r="J1020" i="1" s="1"/>
  <c r="X18" i="1"/>
  <c r="V18" i="1"/>
  <c r="Y19" i="1" s="1"/>
  <c r="K1017" i="1"/>
  <c r="O1017" i="1" s="1"/>
  <c r="C1018" i="1"/>
  <c r="B1016" i="1"/>
  <c r="O1016" i="1"/>
  <c r="D1020" i="1"/>
  <c r="E1020" i="1" s="1"/>
  <c r="G1020" i="1" s="1"/>
  <c r="H1021" i="1" s="1"/>
  <c r="A1021" i="1"/>
  <c r="L1020" i="1"/>
  <c r="B1017" i="1" l="1"/>
  <c r="M1020" i="1"/>
  <c r="N1020" i="1" s="1"/>
  <c r="P1021" i="1"/>
  <c r="Q1021" i="1"/>
  <c r="I1021" i="1"/>
  <c r="J1021" i="1" s="1"/>
  <c r="D1021" i="1"/>
  <c r="E1021" i="1" s="1"/>
  <c r="G1021" i="1" s="1"/>
  <c r="H1022" i="1" s="1"/>
  <c r="L1021" i="1"/>
  <c r="A1022" i="1"/>
  <c r="C1019" i="1"/>
  <c r="K1018" i="1"/>
  <c r="X19" i="1"/>
  <c r="V19" i="1"/>
  <c r="Y20" i="1" s="1"/>
  <c r="K1019" i="1" l="1"/>
  <c r="O1019" i="1" s="1"/>
  <c r="C1020" i="1"/>
  <c r="D1022" i="1"/>
  <c r="E1022" i="1" s="1"/>
  <c r="G1022" i="1" s="1"/>
  <c r="H1023" i="1" s="1"/>
  <c r="A1023" i="1"/>
  <c r="L1022" i="1"/>
  <c r="V20" i="1"/>
  <c r="Y21" i="1" s="1"/>
  <c r="X20" i="1"/>
  <c r="M1021" i="1"/>
  <c r="N1021" i="1" s="1"/>
  <c r="P1022" i="1"/>
  <c r="Q1022" i="1"/>
  <c r="I1022" i="1"/>
  <c r="J1022" i="1" s="1"/>
  <c r="B1018" i="1"/>
  <c r="O1018" i="1"/>
  <c r="B1019" i="1" l="1"/>
  <c r="X21" i="1"/>
  <c r="V21" i="1"/>
  <c r="Y22" i="1" s="1"/>
  <c r="M1022" i="1"/>
  <c r="N1022" i="1" s="1"/>
  <c r="P1023" i="1"/>
  <c r="Q1023" i="1"/>
  <c r="I1023" i="1"/>
  <c r="J1023" i="1" s="1"/>
  <c r="C1021" i="1"/>
  <c r="K1020" i="1"/>
  <c r="O1020" i="1" s="1"/>
  <c r="D1023" i="1"/>
  <c r="E1023" i="1" s="1"/>
  <c r="G1023" i="1" s="1"/>
  <c r="H1024" i="1" s="1"/>
  <c r="L1023" i="1"/>
  <c r="A1024" i="1"/>
  <c r="B1020" i="1" l="1"/>
  <c r="D1024" i="1"/>
  <c r="E1024" i="1" s="1"/>
  <c r="G1024" i="1" s="1"/>
  <c r="H1025" i="1" s="1"/>
  <c r="L1024" i="1"/>
  <c r="A1025" i="1"/>
  <c r="M1023" i="1"/>
  <c r="N1023" i="1" s="1"/>
  <c r="P1024" i="1"/>
  <c r="Q1024" i="1"/>
  <c r="I1024" i="1"/>
  <c r="J1024" i="1" s="1"/>
  <c r="V22" i="1"/>
  <c r="Y23" i="1" s="1"/>
  <c r="X22" i="1"/>
  <c r="K1021" i="1"/>
  <c r="O1021" i="1" s="1"/>
  <c r="C1022" i="1"/>
  <c r="X23" i="1" l="1"/>
  <c r="V23" i="1"/>
  <c r="Y24" i="1" s="1"/>
  <c r="B1021" i="1"/>
  <c r="D1025" i="1"/>
  <c r="E1025" i="1" s="1"/>
  <c r="G1025" i="1" s="1"/>
  <c r="H1026" i="1" s="1"/>
  <c r="L1025" i="1"/>
  <c r="A1026" i="1"/>
  <c r="M1024" i="1"/>
  <c r="N1024" i="1" s="1"/>
  <c r="P1025" i="1"/>
  <c r="Q1025" i="1"/>
  <c r="I1025" i="1"/>
  <c r="J1025" i="1" s="1"/>
  <c r="C1023" i="1"/>
  <c r="K1022" i="1"/>
  <c r="O1022" i="1" s="1"/>
  <c r="V24" i="1" l="1"/>
  <c r="Y25" i="1" s="1"/>
  <c r="X24" i="1"/>
  <c r="B1022" i="1"/>
  <c r="K1023" i="1"/>
  <c r="C1024" i="1"/>
  <c r="D1026" i="1"/>
  <c r="E1026" i="1" s="1"/>
  <c r="G1026" i="1" s="1"/>
  <c r="H1027" i="1" s="1"/>
  <c r="A1027" i="1"/>
  <c r="L1026" i="1"/>
  <c r="M1025" i="1"/>
  <c r="N1025" i="1" s="1"/>
  <c r="Q1026" i="1"/>
  <c r="P1026" i="1"/>
  <c r="I1026" i="1"/>
  <c r="J1026" i="1" s="1"/>
  <c r="V25" i="1" l="1"/>
  <c r="Y26" i="1" s="1"/>
  <c r="X25" i="1"/>
  <c r="M1026" i="1"/>
  <c r="N1026" i="1" s="1"/>
  <c r="P1027" i="1"/>
  <c r="Q1027" i="1"/>
  <c r="I1027" i="1"/>
  <c r="J1027" i="1" s="1"/>
  <c r="B1023" i="1"/>
  <c r="O1023" i="1"/>
  <c r="D1027" i="1"/>
  <c r="E1027" i="1" s="1"/>
  <c r="G1027" i="1" s="1"/>
  <c r="H1028" i="1" s="1"/>
  <c r="A1028" i="1"/>
  <c r="L1027" i="1"/>
  <c r="K1024" i="1"/>
  <c r="C1025" i="1"/>
  <c r="V26" i="1" l="1"/>
  <c r="X26" i="1"/>
  <c r="D1028" i="1"/>
  <c r="E1028" i="1" s="1"/>
  <c r="G1028" i="1" s="1"/>
  <c r="H1029" i="1" s="1"/>
  <c r="L1028" i="1"/>
  <c r="A1029" i="1"/>
  <c r="C1026" i="1"/>
  <c r="K1025" i="1"/>
  <c r="O1025" i="1" s="1"/>
  <c r="B1024" i="1"/>
  <c r="O1024" i="1"/>
  <c r="M1027" i="1"/>
  <c r="N1027" i="1" s="1"/>
  <c r="Q1028" i="1"/>
  <c r="P1028" i="1"/>
  <c r="I1028" i="1"/>
  <c r="J1028" i="1" s="1"/>
  <c r="D1029" i="1" l="1"/>
  <c r="E1029" i="1" s="1"/>
  <c r="G1029" i="1" s="1"/>
  <c r="H1030" i="1" s="1"/>
  <c r="L1029" i="1"/>
  <c r="A1030" i="1"/>
  <c r="C1027" i="1"/>
  <c r="K1026" i="1"/>
  <c r="O1026" i="1" s="1"/>
  <c r="M1028" i="1"/>
  <c r="N1028" i="1" s="1"/>
  <c r="P1029" i="1"/>
  <c r="Q1029" i="1"/>
  <c r="I1029" i="1"/>
  <c r="J1029" i="1" s="1"/>
  <c r="B1025" i="1"/>
  <c r="Q1030" i="1" l="1"/>
  <c r="M1029" i="1"/>
  <c r="N1029" i="1" s="1"/>
  <c r="P1030" i="1"/>
  <c r="I1030" i="1"/>
  <c r="J1030" i="1" s="1"/>
  <c r="K1027" i="1"/>
  <c r="O1027" i="1" s="1"/>
  <c r="C1028" i="1"/>
  <c r="B1026" i="1"/>
  <c r="D1030" i="1"/>
  <c r="E1030" i="1" s="1"/>
  <c r="G1030" i="1" s="1"/>
  <c r="H1031" i="1" s="1"/>
  <c r="L1030" i="1"/>
  <c r="A1031" i="1"/>
  <c r="K1028" i="1" l="1"/>
  <c r="O1028" i="1" s="1"/>
  <c r="C1029" i="1"/>
  <c r="D1031" i="1"/>
  <c r="E1031" i="1" s="1"/>
  <c r="G1031" i="1" s="1"/>
  <c r="H1032" i="1" s="1"/>
  <c r="A1032" i="1"/>
  <c r="L1031" i="1"/>
  <c r="M1030" i="1"/>
  <c r="N1030" i="1" s="1"/>
  <c r="P1031" i="1"/>
  <c r="Q1031" i="1"/>
  <c r="I1031" i="1"/>
  <c r="J1031" i="1" s="1"/>
  <c r="B1027" i="1"/>
  <c r="B1028" i="1" l="1"/>
  <c r="A1033" i="1"/>
  <c r="D1032" i="1"/>
  <c r="E1032" i="1" s="1"/>
  <c r="G1032" i="1" s="1"/>
  <c r="H1033" i="1" s="1"/>
  <c r="L1032" i="1"/>
  <c r="C1030" i="1"/>
  <c r="K1029" i="1"/>
  <c r="O1029" i="1" s="1"/>
  <c r="M1031" i="1"/>
  <c r="N1031" i="1" s="1"/>
  <c r="Q1032" i="1"/>
  <c r="P1032" i="1"/>
  <c r="I1032" i="1"/>
  <c r="J1032" i="1" s="1"/>
  <c r="M1032" i="1" l="1"/>
  <c r="N1032" i="1" s="1"/>
  <c r="Q1033" i="1"/>
  <c r="P1033" i="1"/>
  <c r="I1033" i="1"/>
  <c r="J1033" i="1" s="1"/>
  <c r="D1033" i="1"/>
  <c r="E1033" i="1" s="1"/>
  <c r="G1033" i="1" s="1"/>
  <c r="H1034" i="1" s="1"/>
  <c r="L1033" i="1"/>
  <c r="A1034" i="1"/>
  <c r="C1031" i="1"/>
  <c r="K1030" i="1"/>
  <c r="B1029" i="1"/>
  <c r="M1033" i="1" l="1"/>
  <c r="N1033" i="1" s="1"/>
  <c r="Q1034" i="1"/>
  <c r="P1034" i="1"/>
  <c r="I1034" i="1"/>
  <c r="J1034" i="1" s="1"/>
  <c r="K1031" i="1"/>
  <c r="C1032" i="1"/>
  <c r="B1030" i="1"/>
  <c r="O1030" i="1"/>
  <c r="A1035" i="1"/>
  <c r="D1034" i="1"/>
  <c r="E1034" i="1" s="1"/>
  <c r="G1034" i="1" s="1"/>
  <c r="H1035" i="1" s="1"/>
  <c r="L1034" i="1"/>
  <c r="D1035" i="1" l="1"/>
  <c r="E1035" i="1" s="1"/>
  <c r="G1035" i="1" s="1"/>
  <c r="H1036" i="1" s="1"/>
  <c r="A1036" i="1"/>
  <c r="L1035" i="1"/>
  <c r="C1033" i="1"/>
  <c r="K1032" i="1"/>
  <c r="M1034" i="1"/>
  <c r="N1034" i="1" s="1"/>
  <c r="P1035" i="1"/>
  <c r="Q1035" i="1"/>
  <c r="I1035" i="1"/>
  <c r="J1035" i="1" s="1"/>
  <c r="B1031" i="1"/>
  <c r="O1031" i="1"/>
  <c r="Q1036" i="1" l="1"/>
  <c r="M1035" i="1"/>
  <c r="N1035" i="1" s="1"/>
  <c r="P1036" i="1"/>
  <c r="I1036" i="1"/>
  <c r="J1036" i="1" s="1"/>
  <c r="B1032" i="1"/>
  <c r="O1032" i="1"/>
  <c r="D1036" i="1"/>
  <c r="E1036" i="1" s="1"/>
  <c r="G1036" i="1" s="1"/>
  <c r="H1037" i="1" s="1"/>
  <c r="A1037" i="1"/>
  <c r="L1036" i="1"/>
  <c r="K1033" i="1"/>
  <c r="O1033" i="1" s="1"/>
  <c r="C1034" i="1"/>
  <c r="B1033" i="1" l="1"/>
  <c r="M1036" i="1"/>
  <c r="N1036" i="1" s="1"/>
  <c r="P1037" i="1"/>
  <c r="Q1037" i="1"/>
  <c r="I1037" i="1"/>
  <c r="J1037" i="1" s="1"/>
  <c r="C1035" i="1"/>
  <c r="K1034" i="1"/>
  <c r="O1034" i="1" s="1"/>
  <c r="D1037" i="1"/>
  <c r="E1037" i="1" s="1"/>
  <c r="G1037" i="1" s="1"/>
  <c r="H1038" i="1" s="1"/>
  <c r="A1038" i="1"/>
  <c r="L1037" i="1"/>
  <c r="D1038" i="1" l="1"/>
  <c r="E1038" i="1" s="1"/>
  <c r="G1038" i="1" s="1"/>
  <c r="H1039" i="1" s="1"/>
  <c r="L1038" i="1"/>
  <c r="A1039" i="1"/>
  <c r="K1035" i="1"/>
  <c r="O1035" i="1" s="1"/>
  <c r="C1036" i="1"/>
  <c r="B1034" i="1"/>
  <c r="Q1038" i="1"/>
  <c r="M1037" i="1"/>
  <c r="N1037" i="1" s="1"/>
  <c r="P1038" i="1"/>
  <c r="I1038" i="1"/>
  <c r="J1038" i="1" s="1"/>
  <c r="B1035" i="1" l="1"/>
  <c r="K1036" i="1"/>
  <c r="O1036" i="1" s="1"/>
  <c r="C1037" i="1"/>
  <c r="D1039" i="1"/>
  <c r="E1039" i="1" s="1"/>
  <c r="G1039" i="1" s="1"/>
  <c r="H1040" i="1" s="1"/>
  <c r="L1039" i="1"/>
  <c r="A1040" i="1"/>
  <c r="M1038" i="1"/>
  <c r="N1038" i="1" s="1"/>
  <c r="Q1039" i="1"/>
  <c r="P1039" i="1"/>
  <c r="I1039" i="1"/>
  <c r="J1039" i="1" s="1"/>
  <c r="A1041" i="1" l="1"/>
  <c r="D1040" i="1"/>
  <c r="E1040" i="1" s="1"/>
  <c r="G1040" i="1" s="1"/>
  <c r="H1041" i="1" s="1"/>
  <c r="L1040" i="1"/>
  <c r="K1037" i="1"/>
  <c r="O1037" i="1" s="1"/>
  <c r="C1038" i="1"/>
  <c r="M1039" i="1"/>
  <c r="N1039" i="1" s="1"/>
  <c r="P1040" i="1"/>
  <c r="Q1040" i="1"/>
  <c r="I1040" i="1"/>
  <c r="J1040" i="1" s="1"/>
  <c r="B1036" i="1"/>
  <c r="B1037" i="1" l="1"/>
  <c r="M1040" i="1"/>
  <c r="N1040" i="1" s="1"/>
  <c r="Q1041" i="1"/>
  <c r="P1041" i="1"/>
  <c r="I1041" i="1"/>
  <c r="J1041" i="1" s="1"/>
  <c r="D1041" i="1"/>
  <c r="E1041" i="1" s="1"/>
  <c r="G1041" i="1" s="1"/>
  <c r="H1042" i="1" s="1"/>
  <c r="A1042" i="1"/>
  <c r="L1041" i="1"/>
  <c r="K1038" i="1"/>
  <c r="C1039" i="1"/>
  <c r="P1042" i="1" l="1"/>
  <c r="M1041" i="1"/>
  <c r="N1041" i="1" s="1"/>
  <c r="Q1042" i="1"/>
  <c r="I1042" i="1"/>
  <c r="J1042" i="1" s="1"/>
  <c r="B1038" i="1"/>
  <c r="O1038" i="1"/>
  <c r="K1039" i="1"/>
  <c r="O1039" i="1" s="1"/>
  <c r="C1040" i="1"/>
  <c r="A1043" i="1"/>
  <c r="D1042" i="1"/>
  <c r="E1042" i="1" s="1"/>
  <c r="G1042" i="1" s="1"/>
  <c r="H1043" i="1" s="1"/>
  <c r="L1042" i="1"/>
  <c r="B1039" i="1" l="1"/>
  <c r="D1043" i="1"/>
  <c r="E1043" i="1" s="1"/>
  <c r="G1043" i="1" s="1"/>
  <c r="H1044" i="1" s="1"/>
  <c r="A1044" i="1"/>
  <c r="L1043" i="1"/>
  <c r="M1042" i="1"/>
  <c r="N1042" i="1" s="1"/>
  <c r="Q1043" i="1"/>
  <c r="P1043" i="1"/>
  <c r="I1043" i="1"/>
  <c r="J1043" i="1" s="1"/>
  <c r="C1041" i="1"/>
  <c r="K1040" i="1"/>
  <c r="O1040" i="1" s="1"/>
  <c r="B1040" i="1" l="1"/>
  <c r="A1045" i="1"/>
  <c r="D1044" i="1"/>
  <c r="E1044" i="1" s="1"/>
  <c r="G1044" i="1" s="1"/>
  <c r="H1045" i="1" s="1"/>
  <c r="L1044" i="1"/>
  <c r="C1042" i="1"/>
  <c r="K1041" i="1"/>
  <c r="O1041" i="1" s="1"/>
  <c r="Q1044" i="1"/>
  <c r="M1043" i="1"/>
  <c r="N1043" i="1" s="1"/>
  <c r="P1044" i="1"/>
  <c r="I1044" i="1"/>
  <c r="J1044" i="1" s="1"/>
  <c r="K1042" i="1" l="1"/>
  <c r="O1042" i="1" s="1"/>
  <c r="C1043" i="1"/>
  <c r="D1045" i="1"/>
  <c r="E1045" i="1" s="1"/>
  <c r="G1045" i="1" s="1"/>
  <c r="H1046" i="1" s="1"/>
  <c r="L1045" i="1"/>
  <c r="A1046" i="1"/>
  <c r="B1041" i="1"/>
  <c r="M1044" i="1"/>
  <c r="N1044" i="1" s="1"/>
  <c r="Q1045" i="1"/>
  <c r="P1045" i="1"/>
  <c r="I1045" i="1"/>
  <c r="J1045" i="1" s="1"/>
  <c r="D1046" i="1" l="1"/>
  <c r="E1046" i="1" s="1"/>
  <c r="G1046" i="1" s="1"/>
  <c r="H1047" i="1" s="1"/>
  <c r="A1047" i="1"/>
  <c r="L1046" i="1"/>
  <c r="C1044" i="1"/>
  <c r="K1043" i="1"/>
  <c r="O1043" i="1" s="1"/>
  <c r="M1045" i="1"/>
  <c r="N1045" i="1" s="1"/>
  <c r="Q1046" i="1"/>
  <c r="P1046" i="1"/>
  <c r="I1046" i="1"/>
  <c r="J1046" i="1" s="1"/>
  <c r="B1042" i="1"/>
  <c r="M1046" i="1" l="1"/>
  <c r="N1046" i="1" s="1"/>
  <c r="P1047" i="1"/>
  <c r="Q1047" i="1"/>
  <c r="I1047" i="1"/>
  <c r="J1047" i="1" s="1"/>
  <c r="B1043" i="1"/>
  <c r="D1047" i="1"/>
  <c r="E1047" i="1" s="1"/>
  <c r="G1047" i="1" s="1"/>
  <c r="H1048" i="1" s="1"/>
  <c r="L1047" i="1"/>
  <c r="A1048" i="1"/>
  <c r="C1045" i="1"/>
  <c r="K1044" i="1"/>
  <c r="O1044" i="1" s="1"/>
  <c r="B1044" i="1" l="1"/>
  <c r="K1045" i="1"/>
  <c r="C1046" i="1"/>
  <c r="M1047" i="1"/>
  <c r="N1047" i="1" s="1"/>
  <c r="Q1048" i="1"/>
  <c r="P1048" i="1"/>
  <c r="I1048" i="1"/>
  <c r="J1048" i="1" s="1"/>
  <c r="A1049" i="1"/>
  <c r="D1048" i="1"/>
  <c r="E1048" i="1" s="1"/>
  <c r="G1048" i="1" s="1"/>
  <c r="H1049" i="1" s="1"/>
  <c r="L1048" i="1"/>
  <c r="D1049" i="1" l="1"/>
  <c r="E1049" i="1" s="1"/>
  <c r="G1049" i="1" s="1"/>
  <c r="H1050" i="1" s="1"/>
  <c r="L1049" i="1"/>
  <c r="A1050" i="1"/>
  <c r="C1047" i="1"/>
  <c r="K1046" i="1"/>
  <c r="M1048" i="1"/>
  <c r="N1048" i="1" s="1"/>
  <c r="Q1049" i="1"/>
  <c r="P1049" i="1"/>
  <c r="I1049" i="1"/>
  <c r="J1049" i="1" s="1"/>
  <c r="B1045" i="1"/>
  <c r="O1045" i="1"/>
  <c r="M1049" i="1" l="1"/>
  <c r="N1049" i="1" s="1"/>
  <c r="Q1050" i="1"/>
  <c r="P1050" i="1"/>
  <c r="I1050" i="1"/>
  <c r="J1050" i="1" s="1"/>
  <c r="B1046" i="1"/>
  <c r="O1046" i="1"/>
  <c r="C1048" i="1"/>
  <c r="K1047" i="1"/>
  <c r="A1051" i="1"/>
  <c r="D1050" i="1"/>
  <c r="E1050" i="1" s="1"/>
  <c r="G1050" i="1" s="1"/>
  <c r="H1051" i="1" s="1"/>
  <c r="L1050" i="1"/>
  <c r="D1051" i="1" l="1"/>
  <c r="E1051" i="1" s="1"/>
  <c r="G1051" i="1" s="1"/>
  <c r="H1052" i="1" s="1"/>
  <c r="L1051" i="1"/>
  <c r="A1052" i="1"/>
  <c r="M1050" i="1"/>
  <c r="N1050" i="1" s="1"/>
  <c r="Q1051" i="1"/>
  <c r="P1051" i="1"/>
  <c r="I1051" i="1"/>
  <c r="J1051" i="1" s="1"/>
  <c r="B1047" i="1"/>
  <c r="O1047" i="1"/>
  <c r="K1048" i="1"/>
  <c r="C1049" i="1"/>
  <c r="B1048" i="1" l="1"/>
  <c r="O1048" i="1"/>
  <c r="L1052" i="1"/>
  <c r="D1052" i="1"/>
  <c r="E1052" i="1" s="1"/>
  <c r="G1052" i="1" s="1"/>
  <c r="H1053" i="1" s="1"/>
  <c r="A1053" i="1"/>
  <c r="C1050" i="1"/>
  <c r="K1049" i="1"/>
  <c r="O1049" i="1" s="1"/>
  <c r="P1052" i="1"/>
  <c r="M1051" i="1"/>
  <c r="N1051" i="1" s="1"/>
  <c r="Q1052" i="1"/>
  <c r="I1052" i="1"/>
  <c r="J1052" i="1" s="1"/>
  <c r="K1050" i="1" l="1"/>
  <c r="O1050" i="1" s="1"/>
  <c r="C1051" i="1"/>
  <c r="B1049" i="1"/>
  <c r="D1053" i="1"/>
  <c r="E1053" i="1" s="1"/>
  <c r="G1053" i="1" s="1"/>
  <c r="H1054" i="1" s="1"/>
  <c r="L1053" i="1"/>
  <c r="A1054" i="1"/>
  <c r="M1052" i="1"/>
  <c r="N1052" i="1" s="1"/>
  <c r="Q1053" i="1"/>
  <c r="P1053" i="1"/>
  <c r="I1053" i="1"/>
  <c r="J1053" i="1" s="1"/>
  <c r="B1050" i="1" l="1"/>
  <c r="L1054" i="1"/>
  <c r="A1055" i="1"/>
  <c r="D1054" i="1"/>
  <c r="E1054" i="1" s="1"/>
  <c r="G1054" i="1" s="1"/>
  <c r="H1055" i="1" s="1"/>
  <c r="Q1054" i="1"/>
  <c r="P1054" i="1"/>
  <c r="M1053" i="1"/>
  <c r="N1053" i="1" s="1"/>
  <c r="I1054" i="1"/>
  <c r="J1054" i="1" s="1"/>
  <c r="C1052" i="1"/>
  <c r="K1051" i="1"/>
  <c r="C1053" i="1" l="1"/>
  <c r="K1052" i="1"/>
  <c r="O1052" i="1" s="1"/>
  <c r="D1055" i="1"/>
  <c r="E1055" i="1" s="1"/>
  <c r="G1055" i="1" s="1"/>
  <c r="H1056" i="1" s="1"/>
  <c r="A1056" i="1"/>
  <c r="L1055" i="1"/>
  <c r="M1054" i="1"/>
  <c r="N1054" i="1" s="1"/>
  <c r="Q1055" i="1"/>
  <c r="P1055" i="1"/>
  <c r="I1055" i="1"/>
  <c r="J1055" i="1" s="1"/>
  <c r="B1051" i="1"/>
  <c r="O1051" i="1"/>
  <c r="Q1056" i="1" l="1"/>
  <c r="M1055" i="1"/>
  <c r="N1055" i="1" s="1"/>
  <c r="P1056" i="1"/>
  <c r="I1056" i="1"/>
  <c r="J1056" i="1" s="1"/>
  <c r="L1056" i="1"/>
  <c r="A1057" i="1"/>
  <c r="D1056" i="1"/>
  <c r="E1056" i="1" s="1"/>
  <c r="G1056" i="1" s="1"/>
  <c r="H1057" i="1" s="1"/>
  <c r="K1053" i="1"/>
  <c r="C1054" i="1"/>
  <c r="B1052" i="1"/>
  <c r="C1055" i="1" l="1"/>
  <c r="K1054" i="1"/>
  <c r="O1054" i="1" s="1"/>
  <c r="D1057" i="1"/>
  <c r="E1057" i="1" s="1"/>
  <c r="G1057" i="1" s="1"/>
  <c r="H1058" i="1" s="1"/>
  <c r="L1057" i="1"/>
  <c r="A1058" i="1"/>
  <c r="Q1057" i="1"/>
  <c r="M1056" i="1"/>
  <c r="N1056" i="1" s="1"/>
  <c r="P1057" i="1"/>
  <c r="I1057" i="1"/>
  <c r="J1057" i="1" s="1"/>
  <c r="B1053" i="1"/>
  <c r="O1053" i="1"/>
  <c r="L1058" i="1" l="1"/>
  <c r="A1059" i="1"/>
  <c r="D1058" i="1"/>
  <c r="E1058" i="1" s="1"/>
  <c r="G1058" i="1" s="1"/>
  <c r="H1059" i="1" s="1"/>
  <c r="Q1058" i="1"/>
  <c r="M1057" i="1"/>
  <c r="N1057" i="1" s="1"/>
  <c r="P1058" i="1"/>
  <c r="I1058" i="1"/>
  <c r="J1058" i="1" s="1"/>
  <c r="K1055" i="1"/>
  <c r="O1055" i="1" s="1"/>
  <c r="C1056" i="1"/>
  <c r="B1054" i="1"/>
  <c r="B1055" i="1" l="1"/>
  <c r="K1056" i="1"/>
  <c r="O1056" i="1" s="1"/>
  <c r="C1057" i="1"/>
  <c r="D1059" i="1"/>
  <c r="E1059" i="1" s="1"/>
  <c r="G1059" i="1" s="1"/>
  <c r="H1060" i="1" s="1"/>
  <c r="A1060" i="1"/>
  <c r="L1059" i="1"/>
  <c r="M1058" i="1"/>
  <c r="N1058" i="1" s="1"/>
  <c r="P1059" i="1"/>
  <c r="Q1059" i="1"/>
  <c r="I1059" i="1"/>
  <c r="J1059" i="1" s="1"/>
  <c r="P1060" i="1" l="1"/>
  <c r="Q1060" i="1"/>
  <c r="M1059" i="1"/>
  <c r="N1059" i="1" s="1"/>
  <c r="I1060" i="1"/>
  <c r="J1060" i="1" s="1"/>
  <c r="K1057" i="1"/>
  <c r="C1058" i="1"/>
  <c r="L1060" i="1"/>
  <c r="A1061" i="1"/>
  <c r="D1060" i="1"/>
  <c r="E1060" i="1" s="1"/>
  <c r="G1060" i="1" s="1"/>
  <c r="H1061" i="1" s="1"/>
  <c r="B1056" i="1"/>
  <c r="M1060" i="1" l="1"/>
  <c r="N1060" i="1" s="1"/>
  <c r="P1061" i="1"/>
  <c r="Q1061" i="1"/>
  <c r="I1061" i="1"/>
  <c r="J1061" i="1" s="1"/>
  <c r="C1059" i="1"/>
  <c r="K1058" i="1"/>
  <c r="O1058" i="1" s="1"/>
  <c r="B1057" i="1"/>
  <c r="O1057" i="1"/>
  <c r="A1062" i="1"/>
  <c r="D1061" i="1"/>
  <c r="E1061" i="1" s="1"/>
  <c r="G1061" i="1" s="1"/>
  <c r="H1062" i="1" s="1"/>
  <c r="L1061" i="1"/>
  <c r="Q1062" i="1" l="1"/>
  <c r="M1061" i="1"/>
  <c r="N1061" i="1" s="1"/>
  <c r="P1062" i="1"/>
  <c r="I1062" i="1"/>
  <c r="J1062" i="1" s="1"/>
  <c r="B1058" i="1"/>
  <c r="L1062" i="1"/>
  <c r="A1063" i="1"/>
  <c r="D1062" i="1"/>
  <c r="E1062" i="1" s="1"/>
  <c r="G1062" i="1" s="1"/>
  <c r="H1063" i="1" s="1"/>
  <c r="C1060" i="1"/>
  <c r="K1059" i="1"/>
  <c r="O1059" i="1" s="1"/>
  <c r="B1059" i="1" l="1"/>
  <c r="Q1063" i="1"/>
  <c r="M1062" i="1"/>
  <c r="N1062" i="1" s="1"/>
  <c r="P1063" i="1"/>
  <c r="I1063" i="1"/>
  <c r="J1063" i="1" s="1"/>
  <c r="C1061" i="1"/>
  <c r="K1060" i="1"/>
  <c r="O1060" i="1" s="1"/>
  <c r="D1063" i="1"/>
  <c r="E1063" i="1" s="1"/>
  <c r="G1063" i="1" s="1"/>
  <c r="H1064" i="1" s="1"/>
  <c r="L1063" i="1"/>
  <c r="A1064" i="1"/>
  <c r="B1060" i="1" l="1"/>
  <c r="L1064" i="1"/>
  <c r="A1065" i="1"/>
  <c r="D1064" i="1"/>
  <c r="E1064" i="1" s="1"/>
  <c r="G1064" i="1" s="1"/>
  <c r="H1065" i="1" s="1"/>
  <c r="P1064" i="1"/>
  <c r="Q1064" i="1"/>
  <c r="M1063" i="1"/>
  <c r="N1063" i="1" s="1"/>
  <c r="I1064" i="1"/>
  <c r="J1064" i="1" s="1"/>
  <c r="K1061" i="1"/>
  <c r="C1062" i="1"/>
  <c r="Q1065" i="1" l="1"/>
  <c r="M1064" i="1"/>
  <c r="N1064" i="1" s="1"/>
  <c r="P1065" i="1"/>
  <c r="I1065" i="1"/>
  <c r="J1065" i="1" s="1"/>
  <c r="B1061" i="1"/>
  <c r="O1061" i="1"/>
  <c r="K1062" i="1"/>
  <c r="O1062" i="1" s="1"/>
  <c r="C1063" i="1"/>
  <c r="D1065" i="1"/>
  <c r="E1065" i="1" s="1"/>
  <c r="G1065" i="1" s="1"/>
  <c r="H1066" i="1" s="1"/>
  <c r="L1065" i="1"/>
  <c r="A1066" i="1"/>
  <c r="B1062" i="1" l="1"/>
  <c r="L1066" i="1"/>
  <c r="A1067" i="1"/>
  <c r="D1066" i="1"/>
  <c r="E1066" i="1" s="1"/>
  <c r="G1066" i="1" s="1"/>
  <c r="H1067" i="1" s="1"/>
  <c r="K1063" i="1"/>
  <c r="O1063" i="1" s="1"/>
  <c r="C1064" i="1"/>
  <c r="P1066" i="1"/>
  <c r="M1065" i="1"/>
  <c r="N1065" i="1" s="1"/>
  <c r="Q1066" i="1"/>
  <c r="I1066" i="1"/>
  <c r="J1066" i="1" s="1"/>
  <c r="M1066" i="1" l="1"/>
  <c r="N1066" i="1" s="1"/>
  <c r="Q1067" i="1"/>
  <c r="P1067" i="1"/>
  <c r="I1067" i="1"/>
  <c r="J1067" i="1" s="1"/>
  <c r="B1063" i="1"/>
  <c r="K1064" i="1"/>
  <c r="O1064" i="1" s="1"/>
  <c r="C1065" i="1"/>
  <c r="D1067" i="1"/>
  <c r="E1067" i="1" s="1"/>
  <c r="G1067" i="1" s="1"/>
  <c r="H1068" i="1" s="1"/>
  <c r="A1068" i="1"/>
  <c r="L1067" i="1"/>
  <c r="B1064" i="1" l="1"/>
  <c r="L1068" i="1"/>
  <c r="A1069" i="1"/>
  <c r="D1068" i="1"/>
  <c r="E1068" i="1" s="1"/>
  <c r="G1068" i="1" s="1"/>
  <c r="H1069" i="1" s="1"/>
  <c r="Q1068" i="1"/>
  <c r="M1067" i="1"/>
  <c r="N1067" i="1" s="1"/>
  <c r="P1068" i="1"/>
  <c r="I1068" i="1"/>
  <c r="J1068" i="1" s="1"/>
  <c r="C1066" i="1"/>
  <c r="K1065" i="1"/>
  <c r="B1065" i="1" l="1"/>
  <c r="O1065" i="1"/>
  <c r="D1069" i="1"/>
  <c r="E1069" i="1" s="1"/>
  <c r="G1069" i="1" s="1"/>
  <c r="H1070" i="1" s="1"/>
  <c r="L1069" i="1"/>
  <c r="A1070" i="1"/>
  <c r="K1066" i="1"/>
  <c r="O1066" i="1" s="1"/>
  <c r="C1067" i="1"/>
  <c r="M1068" i="1"/>
  <c r="N1068" i="1" s="1"/>
  <c r="Q1069" i="1"/>
  <c r="P1069" i="1"/>
  <c r="I1069" i="1"/>
  <c r="J1069" i="1" s="1"/>
  <c r="B1066" i="1" l="1"/>
  <c r="K1067" i="1"/>
  <c r="O1067" i="1" s="1"/>
  <c r="C1068" i="1"/>
  <c r="D1070" i="1"/>
  <c r="E1070" i="1" s="1"/>
  <c r="G1070" i="1" s="1"/>
  <c r="H1071" i="1" s="1"/>
  <c r="L1070" i="1"/>
  <c r="A1071" i="1"/>
  <c r="M1069" i="1"/>
  <c r="N1069" i="1" s="1"/>
  <c r="Q1070" i="1"/>
  <c r="P1070" i="1"/>
  <c r="I1070" i="1"/>
  <c r="J1070" i="1" s="1"/>
  <c r="B1067" i="1" l="1"/>
  <c r="A1072" i="1"/>
  <c r="D1071" i="1"/>
  <c r="E1071" i="1" s="1"/>
  <c r="G1071" i="1" s="1"/>
  <c r="H1072" i="1" s="1"/>
  <c r="L1071" i="1"/>
  <c r="K1068" i="1"/>
  <c r="O1068" i="1" s="1"/>
  <c r="C1069" i="1"/>
  <c r="M1070" i="1"/>
  <c r="N1070" i="1" s="1"/>
  <c r="Q1071" i="1"/>
  <c r="P1071" i="1"/>
  <c r="I1071" i="1"/>
  <c r="J1071" i="1" s="1"/>
  <c r="B1068" i="1" l="1"/>
  <c r="D1072" i="1"/>
  <c r="E1072" i="1" s="1"/>
  <c r="G1072" i="1" s="1"/>
  <c r="H1073" i="1" s="1"/>
  <c r="L1072" i="1"/>
  <c r="A1073" i="1"/>
  <c r="K1069" i="1"/>
  <c r="C1070" i="1"/>
  <c r="M1071" i="1"/>
  <c r="N1071" i="1" s="1"/>
  <c r="P1072" i="1"/>
  <c r="Q1072" i="1"/>
  <c r="I1072" i="1"/>
  <c r="J1072" i="1" s="1"/>
  <c r="K1070" i="1" l="1"/>
  <c r="C1071" i="1"/>
  <c r="M1072" i="1"/>
  <c r="N1072" i="1" s="1"/>
  <c r="Q1073" i="1"/>
  <c r="P1073" i="1"/>
  <c r="I1073" i="1"/>
  <c r="J1073" i="1" s="1"/>
  <c r="B1069" i="1"/>
  <c r="O1069" i="1"/>
  <c r="A1074" i="1"/>
  <c r="D1073" i="1"/>
  <c r="E1073" i="1" s="1"/>
  <c r="G1073" i="1" s="1"/>
  <c r="H1074" i="1" s="1"/>
  <c r="L1073" i="1"/>
  <c r="D1074" i="1" l="1"/>
  <c r="E1074" i="1" s="1"/>
  <c r="G1074" i="1" s="1"/>
  <c r="H1075" i="1" s="1"/>
  <c r="A1075" i="1"/>
  <c r="L1074" i="1"/>
  <c r="C1072" i="1"/>
  <c r="K1071" i="1"/>
  <c r="O1071" i="1" s="1"/>
  <c r="B1070" i="1"/>
  <c r="O1070" i="1"/>
  <c r="M1073" i="1"/>
  <c r="N1073" i="1" s="1"/>
  <c r="P1074" i="1"/>
  <c r="Q1074" i="1"/>
  <c r="I1074" i="1"/>
  <c r="J1074" i="1" s="1"/>
  <c r="B1071" i="1" l="1"/>
  <c r="D1075" i="1"/>
  <c r="E1075" i="1" s="1"/>
  <c r="G1075" i="1" s="1"/>
  <c r="H1076" i="1" s="1"/>
  <c r="A1076" i="1"/>
  <c r="L1075" i="1"/>
  <c r="K1072" i="1"/>
  <c r="O1072" i="1" s="1"/>
  <c r="C1073" i="1"/>
  <c r="Q1075" i="1"/>
  <c r="M1074" i="1"/>
  <c r="N1074" i="1" s="1"/>
  <c r="P1075" i="1"/>
  <c r="I1075" i="1"/>
  <c r="J1075" i="1" s="1"/>
  <c r="K1073" i="1" l="1"/>
  <c r="O1073" i="1" s="1"/>
  <c r="C1074" i="1"/>
  <c r="M1075" i="1"/>
  <c r="N1075" i="1" s="1"/>
  <c r="Q1076" i="1"/>
  <c r="P1076" i="1"/>
  <c r="I1076" i="1"/>
  <c r="J1076" i="1" s="1"/>
  <c r="D1076" i="1"/>
  <c r="E1076" i="1" s="1"/>
  <c r="G1076" i="1" s="1"/>
  <c r="H1077" i="1" s="1"/>
  <c r="L1076" i="1"/>
  <c r="A1077" i="1"/>
  <c r="B1072" i="1"/>
  <c r="B1073" i="1" l="1"/>
  <c r="D1077" i="1"/>
  <c r="E1077" i="1" s="1"/>
  <c r="G1077" i="1" s="1"/>
  <c r="H1078" i="1" s="1"/>
  <c r="A1078" i="1"/>
  <c r="L1077" i="1"/>
  <c r="K1074" i="1"/>
  <c r="O1074" i="1" s="1"/>
  <c r="C1075" i="1"/>
  <c r="P1077" i="1"/>
  <c r="M1076" i="1"/>
  <c r="N1076" i="1" s="1"/>
  <c r="Q1077" i="1"/>
  <c r="I1077" i="1"/>
  <c r="J1077" i="1" s="1"/>
  <c r="B1074" i="1" l="1"/>
  <c r="M1077" i="1"/>
  <c r="N1077" i="1" s="1"/>
  <c r="Q1078" i="1"/>
  <c r="P1078" i="1"/>
  <c r="I1078" i="1"/>
  <c r="J1078" i="1" s="1"/>
  <c r="C1076" i="1"/>
  <c r="K1075" i="1"/>
  <c r="O1075" i="1" s="1"/>
  <c r="D1078" i="1"/>
  <c r="E1078" i="1" s="1"/>
  <c r="G1078" i="1" s="1"/>
  <c r="H1079" i="1" s="1"/>
  <c r="L1078" i="1"/>
  <c r="A1079" i="1"/>
  <c r="B1075" i="1" l="1"/>
  <c r="M1078" i="1"/>
  <c r="N1078" i="1" s="1"/>
  <c r="Q1079" i="1"/>
  <c r="P1079" i="1"/>
  <c r="I1079" i="1"/>
  <c r="J1079" i="1" s="1"/>
  <c r="K1076" i="1"/>
  <c r="O1076" i="1" s="1"/>
  <c r="C1077" i="1"/>
  <c r="D1079" i="1"/>
  <c r="E1079" i="1" s="1"/>
  <c r="G1079" i="1" s="1"/>
  <c r="H1080" i="1" s="1"/>
  <c r="A1080" i="1"/>
  <c r="L1079" i="1"/>
  <c r="B1076" i="1" l="1"/>
  <c r="C1078" i="1"/>
  <c r="K1077" i="1"/>
  <c r="O1077" i="1" s="1"/>
  <c r="M1079" i="1"/>
  <c r="N1079" i="1" s="1"/>
  <c r="Q1080" i="1"/>
  <c r="P1080" i="1"/>
  <c r="I1080" i="1"/>
  <c r="J1080" i="1" s="1"/>
  <c r="D1080" i="1"/>
  <c r="E1080" i="1" s="1"/>
  <c r="G1080" i="1" s="1"/>
  <c r="H1081" i="1" s="1"/>
  <c r="L1080" i="1"/>
  <c r="A1081" i="1"/>
  <c r="P1081" i="1" l="1"/>
  <c r="M1080" i="1"/>
  <c r="N1080" i="1" s="1"/>
  <c r="Q1081" i="1"/>
  <c r="I1081" i="1"/>
  <c r="J1081" i="1" s="1"/>
  <c r="K1078" i="1"/>
  <c r="O1078" i="1" s="1"/>
  <c r="C1079" i="1"/>
  <c r="L1081" i="1"/>
  <c r="A1082" i="1"/>
  <c r="D1081" i="1"/>
  <c r="E1081" i="1" s="1"/>
  <c r="G1081" i="1" s="1"/>
  <c r="H1082" i="1" s="1"/>
  <c r="B1077" i="1"/>
  <c r="K1079" i="1" l="1"/>
  <c r="O1079" i="1" s="1"/>
  <c r="C1080" i="1"/>
  <c r="D1082" i="1"/>
  <c r="E1082" i="1" s="1"/>
  <c r="G1082" i="1" s="1"/>
  <c r="H1083" i="1" s="1"/>
  <c r="A1083" i="1"/>
  <c r="L1082" i="1"/>
  <c r="M1081" i="1"/>
  <c r="N1081" i="1" s="1"/>
  <c r="Q1082" i="1"/>
  <c r="P1082" i="1"/>
  <c r="I1082" i="1"/>
  <c r="J1082" i="1" s="1"/>
  <c r="B1078" i="1"/>
  <c r="B1079" i="1" l="1"/>
  <c r="P1083" i="1"/>
  <c r="M1082" i="1"/>
  <c r="N1082" i="1" s="1"/>
  <c r="Q1083" i="1"/>
  <c r="I1083" i="1"/>
  <c r="J1083" i="1" s="1"/>
  <c r="K1080" i="1"/>
  <c r="C1081" i="1"/>
  <c r="L1083" i="1"/>
  <c r="A1084" i="1"/>
  <c r="D1083" i="1"/>
  <c r="E1083" i="1" s="1"/>
  <c r="G1083" i="1" s="1"/>
  <c r="H1084" i="1" s="1"/>
  <c r="K1081" i="1" l="1"/>
  <c r="O1081" i="1" s="1"/>
  <c r="C1082" i="1"/>
  <c r="A1085" i="1"/>
  <c r="D1084" i="1"/>
  <c r="E1084" i="1" s="1"/>
  <c r="G1084" i="1" s="1"/>
  <c r="H1085" i="1" s="1"/>
  <c r="L1084" i="1"/>
  <c r="B1080" i="1"/>
  <c r="O1080" i="1"/>
  <c r="M1083" i="1"/>
  <c r="N1083" i="1" s="1"/>
  <c r="Q1084" i="1"/>
  <c r="P1084" i="1"/>
  <c r="I1084" i="1"/>
  <c r="J1084" i="1" s="1"/>
  <c r="B1081" i="1" l="1"/>
  <c r="Q1085" i="1"/>
  <c r="P1085" i="1"/>
  <c r="M1084" i="1"/>
  <c r="N1084" i="1" s="1"/>
  <c r="I1085" i="1"/>
  <c r="J1085" i="1" s="1"/>
  <c r="C1083" i="1"/>
  <c r="K1082" i="1"/>
  <c r="O1082" i="1" s="1"/>
  <c r="L1085" i="1"/>
  <c r="D1085" i="1"/>
  <c r="E1085" i="1" s="1"/>
  <c r="G1085" i="1" s="1"/>
  <c r="H1086" i="1" s="1"/>
  <c r="A1086" i="1"/>
  <c r="B1082" i="1" l="1"/>
  <c r="K1083" i="1"/>
  <c r="C1084" i="1"/>
  <c r="M1085" i="1"/>
  <c r="N1085" i="1" s="1"/>
  <c r="Q1086" i="1"/>
  <c r="P1086" i="1"/>
  <c r="I1086" i="1"/>
  <c r="J1086" i="1" s="1"/>
  <c r="D1086" i="1"/>
  <c r="E1086" i="1" s="1"/>
  <c r="G1086" i="1" s="1"/>
  <c r="H1087" i="1" s="1"/>
  <c r="L1086" i="1"/>
  <c r="A1087" i="1"/>
  <c r="L1087" i="1" l="1"/>
  <c r="D1087" i="1"/>
  <c r="E1087" i="1" s="1"/>
  <c r="G1087" i="1" s="1"/>
  <c r="H1088" i="1" s="1"/>
  <c r="A1088" i="1"/>
  <c r="Q1087" i="1"/>
  <c r="M1086" i="1"/>
  <c r="N1086" i="1" s="1"/>
  <c r="P1087" i="1"/>
  <c r="I1087" i="1"/>
  <c r="J1087" i="1" s="1"/>
  <c r="K1084" i="1"/>
  <c r="C1085" i="1"/>
  <c r="B1083" i="1"/>
  <c r="O1083" i="1"/>
  <c r="K1085" i="1" l="1"/>
  <c r="O1085" i="1" s="1"/>
  <c r="C1086" i="1"/>
  <c r="D1088" i="1"/>
  <c r="E1088" i="1" s="1"/>
  <c r="G1088" i="1" s="1"/>
  <c r="H1089" i="1" s="1"/>
  <c r="L1088" i="1"/>
  <c r="A1089" i="1"/>
  <c r="B1084" i="1"/>
  <c r="O1084" i="1"/>
  <c r="Q1088" i="1"/>
  <c r="M1087" i="1"/>
  <c r="N1087" i="1" s="1"/>
  <c r="P1088" i="1"/>
  <c r="I1088" i="1"/>
  <c r="J1088" i="1" s="1"/>
  <c r="B1085" i="1" l="1"/>
  <c r="L1089" i="1"/>
  <c r="A1090" i="1"/>
  <c r="D1089" i="1"/>
  <c r="E1089" i="1" s="1"/>
  <c r="G1089" i="1" s="1"/>
  <c r="H1090" i="1" s="1"/>
  <c r="Q1089" i="1"/>
  <c r="P1089" i="1"/>
  <c r="M1088" i="1"/>
  <c r="N1088" i="1" s="1"/>
  <c r="I1089" i="1"/>
  <c r="J1089" i="1" s="1"/>
  <c r="C1087" i="1"/>
  <c r="K1086" i="1"/>
  <c r="O1086" i="1" s="1"/>
  <c r="K1087" i="1" l="1"/>
  <c r="O1087" i="1" s="1"/>
  <c r="C1088" i="1"/>
  <c r="A1091" i="1"/>
  <c r="D1090" i="1"/>
  <c r="E1090" i="1" s="1"/>
  <c r="G1090" i="1" s="1"/>
  <c r="H1091" i="1" s="1"/>
  <c r="L1090" i="1"/>
  <c r="P1090" i="1"/>
  <c r="M1089" i="1"/>
  <c r="N1089" i="1" s="1"/>
  <c r="Q1090" i="1"/>
  <c r="I1090" i="1"/>
  <c r="J1090" i="1" s="1"/>
  <c r="B1086" i="1"/>
  <c r="B1087" i="1" l="1"/>
  <c r="M1090" i="1"/>
  <c r="N1090" i="1" s="1"/>
  <c r="P1091" i="1"/>
  <c r="Q1091" i="1"/>
  <c r="I1091" i="1"/>
  <c r="J1091" i="1" s="1"/>
  <c r="K1088" i="1"/>
  <c r="C1089" i="1"/>
  <c r="L1091" i="1"/>
  <c r="A1092" i="1"/>
  <c r="D1091" i="1"/>
  <c r="E1091" i="1" s="1"/>
  <c r="G1091" i="1" s="1"/>
  <c r="H1092" i="1" s="1"/>
  <c r="B1088" i="1" l="1"/>
  <c r="O1088" i="1"/>
  <c r="M1091" i="1"/>
  <c r="N1091" i="1" s="1"/>
  <c r="Q1092" i="1"/>
  <c r="P1092" i="1"/>
  <c r="I1092" i="1"/>
  <c r="J1092" i="1" s="1"/>
  <c r="D1092" i="1"/>
  <c r="E1092" i="1" s="1"/>
  <c r="G1092" i="1" s="1"/>
  <c r="H1093" i="1" s="1"/>
  <c r="L1092" i="1"/>
  <c r="A1093" i="1"/>
  <c r="C1090" i="1"/>
  <c r="K1089" i="1"/>
  <c r="O1089" i="1" s="1"/>
  <c r="B1089" i="1" l="1"/>
  <c r="D1093" i="1"/>
  <c r="E1093" i="1" s="1"/>
  <c r="G1093" i="1" s="1"/>
  <c r="H1094" i="1" s="1"/>
  <c r="L1093" i="1"/>
  <c r="A1094" i="1"/>
  <c r="C1091" i="1"/>
  <c r="K1090" i="1"/>
  <c r="Q1093" i="1"/>
  <c r="P1093" i="1"/>
  <c r="M1092" i="1"/>
  <c r="N1092" i="1" s="1"/>
  <c r="I1093" i="1"/>
  <c r="J1093" i="1" s="1"/>
  <c r="B1090" i="1" l="1"/>
  <c r="O1090" i="1"/>
  <c r="A1095" i="1"/>
  <c r="D1094" i="1"/>
  <c r="E1094" i="1" s="1"/>
  <c r="G1094" i="1" s="1"/>
  <c r="H1095" i="1" s="1"/>
  <c r="L1094" i="1"/>
  <c r="K1091" i="1"/>
  <c r="C1092" i="1"/>
  <c r="P1094" i="1"/>
  <c r="Q1094" i="1"/>
  <c r="M1093" i="1"/>
  <c r="N1093" i="1" s="1"/>
  <c r="I1094" i="1"/>
  <c r="J1094" i="1" s="1"/>
  <c r="P1095" i="1" l="1"/>
  <c r="M1094" i="1"/>
  <c r="N1094" i="1" s="1"/>
  <c r="Q1095" i="1"/>
  <c r="I1095" i="1"/>
  <c r="J1095" i="1" s="1"/>
  <c r="K1092" i="1"/>
  <c r="O1092" i="1" s="1"/>
  <c r="C1093" i="1"/>
  <c r="B1091" i="1"/>
  <c r="O1091" i="1"/>
  <c r="L1095" i="1"/>
  <c r="A1096" i="1"/>
  <c r="D1095" i="1"/>
  <c r="E1095" i="1" s="1"/>
  <c r="G1095" i="1" s="1"/>
  <c r="H1096" i="1" s="1"/>
  <c r="L1096" i="1" l="1"/>
  <c r="A1097" i="1"/>
  <c r="D1096" i="1"/>
  <c r="E1096" i="1" s="1"/>
  <c r="G1096" i="1" s="1"/>
  <c r="H1097" i="1" s="1"/>
  <c r="B1092" i="1"/>
  <c r="P1096" i="1"/>
  <c r="M1095" i="1"/>
  <c r="N1095" i="1" s="1"/>
  <c r="Q1096" i="1"/>
  <c r="I1096" i="1"/>
  <c r="J1096" i="1" s="1"/>
  <c r="K1093" i="1"/>
  <c r="O1093" i="1" s="1"/>
  <c r="C1094" i="1"/>
  <c r="Q1097" i="1" l="1"/>
  <c r="M1096" i="1"/>
  <c r="N1096" i="1" s="1"/>
  <c r="P1097" i="1"/>
  <c r="I1097" i="1"/>
  <c r="J1097" i="1" s="1"/>
  <c r="B1093" i="1"/>
  <c r="K1094" i="1"/>
  <c r="O1094" i="1" s="1"/>
  <c r="C1095" i="1"/>
  <c r="D1097" i="1"/>
  <c r="E1097" i="1" s="1"/>
  <c r="G1097" i="1" s="1"/>
  <c r="H1098" i="1" s="1"/>
  <c r="L1097" i="1"/>
  <c r="A1098" i="1"/>
  <c r="B1094" i="1" l="1"/>
  <c r="L1098" i="1"/>
  <c r="A1099" i="1"/>
  <c r="D1098" i="1"/>
  <c r="E1098" i="1" s="1"/>
  <c r="G1098" i="1" s="1"/>
  <c r="H1099" i="1" s="1"/>
  <c r="K1095" i="1"/>
  <c r="C1096" i="1"/>
  <c r="Q1098" i="1"/>
  <c r="M1097" i="1"/>
  <c r="N1097" i="1" s="1"/>
  <c r="P1098" i="1"/>
  <c r="I1098" i="1"/>
  <c r="J1098" i="1" s="1"/>
  <c r="K1096" i="1" l="1"/>
  <c r="C1097" i="1"/>
  <c r="D1099" i="1"/>
  <c r="E1099" i="1" s="1"/>
  <c r="G1099" i="1" s="1"/>
  <c r="H1100" i="1" s="1"/>
  <c r="L1099" i="1"/>
  <c r="A1100" i="1"/>
  <c r="B1095" i="1"/>
  <c r="O1095" i="1"/>
  <c r="M1098" i="1"/>
  <c r="N1098" i="1" s="1"/>
  <c r="Q1099" i="1"/>
  <c r="P1099" i="1"/>
  <c r="I1099" i="1"/>
  <c r="J1099" i="1" s="1"/>
  <c r="C1098" i="1" l="1"/>
  <c r="K1097" i="1"/>
  <c r="L1100" i="1"/>
  <c r="A1101" i="1"/>
  <c r="D1100" i="1"/>
  <c r="E1100" i="1" s="1"/>
  <c r="G1100" i="1" s="1"/>
  <c r="H1101" i="1" s="1"/>
  <c r="B1096" i="1"/>
  <c r="O1096" i="1"/>
  <c r="P1100" i="1"/>
  <c r="M1099" i="1"/>
  <c r="N1099" i="1" s="1"/>
  <c r="Q1100" i="1"/>
  <c r="I1100" i="1"/>
  <c r="J1100" i="1" s="1"/>
  <c r="B1097" i="1" l="1"/>
  <c r="O1097" i="1"/>
  <c r="K1098" i="1"/>
  <c r="O1098" i="1" s="1"/>
  <c r="C1099" i="1"/>
  <c r="A1102" i="1"/>
  <c r="D1101" i="1"/>
  <c r="E1101" i="1" s="1"/>
  <c r="G1101" i="1" s="1"/>
  <c r="H1102" i="1" s="1"/>
  <c r="L1101" i="1"/>
  <c r="M1100" i="1"/>
  <c r="N1100" i="1" s="1"/>
  <c r="Q1101" i="1"/>
  <c r="P1101" i="1"/>
  <c r="I1101" i="1"/>
  <c r="J1101" i="1" s="1"/>
  <c r="D1102" i="1" l="1"/>
  <c r="E1102" i="1" s="1"/>
  <c r="G1102" i="1" s="1"/>
  <c r="H1103" i="1" s="1"/>
  <c r="L1102" i="1"/>
  <c r="A1103" i="1"/>
  <c r="M1101" i="1"/>
  <c r="N1101" i="1" s="1"/>
  <c r="P1102" i="1"/>
  <c r="Q1102" i="1"/>
  <c r="I1102" i="1"/>
  <c r="J1102" i="1" s="1"/>
  <c r="B1098" i="1"/>
  <c r="K1099" i="1"/>
  <c r="O1099" i="1" s="1"/>
  <c r="C1100" i="1"/>
  <c r="B1099" i="1" l="1"/>
  <c r="D1103" i="1"/>
  <c r="E1103" i="1" s="1"/>
  <c r="G1103" i="1" s="1"/>
  <c r="H1104" i="1" s="1"/>
  <c r="L1103" i="1"/>
  <c r="A1104" i="1"/>
  <c r="Q1103" i="1"/>
  <c r="M1102" i="1"/>
  <c r="N1102" i="1" s="1"/>
  <c r="P1103" i="1"/>
  <c r="I1103" i="1"/>
  <c r="J1103" i="1" s="1"/>
  <c r="C1101" i="1"/>
  <c r="K1100" i="1"/>
  <c r="O1100" i="1" s="1"/>
  <c r="C1102" i="1" l="1"/>
  <c r="K1101" i="1"/>
  <c r="O1101" i="1" s="1"/>
  <c r="B1100" i="1"/>
  <c r="D1104" i="1"/>
  <c r="E1104" i="1" s="1"/>
  <c r="G1104" i="1" s="1"/>
  <c r="H1105" i="1" s="1"/>
  <c r="L1104" i="1"/>
  <c r="A1105" i="1"/>
  <c r="P1104" i="1"/>
  <c r="M1103" i="1"/>
  <c r="N1103" i="1" s="1"/>
  <c r="Q1104" i="1"/>
  <c r="I1104" i="1"/>
  <c r="J1104" i="1" s="1"/>
  <c r="B1101" i="1" l="1"/>
  <c r="D1105" i="1"/>
  <c r="E1105" i="1" s="1"/>
  <c r="G1105" i="1" s="1"/>
  <c r="H1106" i="1" s="1"/>
  <c r="L1105" i="1"/>
  <c r="A1106" i="1"/>
  <c r="M1104" i="1"/>
  <c r="N1104" i="1" s="1"/>
  <c r="Q1105" i="1"/>
  <c r="P1105" i="1"/>
  <c r="I1105" i="1"/>
  <c r="J1105" i="1" s="1"/>
  <c r="C1103" i="1"/>
  <c r="K1102" i="1"/>
  <c r="O1102" i="1" s="1"/>
  <c r="B1102" i="1" l="1"/>
  <c r="C1104" i="1"/>
  <c r="K1103" i="1"/>
  <c r="O1103" i="1" s="1"/>
  <c r="A1107" i="1"/>
  <c r="D1106" i="1"/>
  <c r="E1106" i="1" s="1"/>
  <c r="G1106" i="1" s="1"/>
  <c r="H1107" i="1" s="1"/>
  <c r="L1106" i="1"/>
  <c r="Q1106" i="1"/>
  <c r="P1106" i="1"/>
  <c r="M1105" i="1"/>
  <c r="N1105" i="1" s="1"/>
  <c r="I1106" i="1"/>
  <c r="J1106" i="1" s="1"/>
  <c r="B1103" i="1" l="1"/>
  <c r="P1107" i="1"/>
  <c r="M1106" i="1"/>
  <c r="N1106" i="1" s="1"/>
  <c r="Q1107" i="1"/>
  <c r="I1107" i="1"/>
  <c r="J1107" i="1" s="1"/>
  <c r="C1105" i="1"/>
  <c r="K1104" i="1"/>
  <c r="O1104" i="1" s="1"/>
  <c r="D1107" i="1"/>
  <c r="E1107" i="1" s="1"/>
  <c r="G1107" i="1" s="1"/>
  <c r="H1108" i="1" s="1"/>
  <c r="A1108" i="1"/>
  <c r="L1107" i="1"/>
  <c r="B1104" i="1" l="1"/>
  <c r="A1109" i="1"/>
  <c r="D1108" i="1"/>
  <c r="E1108" i="1" s="1"/>
  <c r="G1108" i="1" s="1"/>
  <c r="H1109" i="1" s="1"/>
  <c r="L1108" i="1"/>
  <c r="K1105" i="1"/>
  <c r="O1105" i="1" s="1"/>
  <c r="C1106" i="1"/>
  <c r="Q1108" i="1"/>
  <c r="P1108" i="1"/>
  <c r="M1107" i="1"/>
  <c r="N1107" i="1" s="1"/>
  <c r="I1108" i="1"/>
  <c r="J1108" i="1" s="1"/>
  <c r="B1105" i="1" l="1"/>
  <c r="P1109" i="1"/>
  <c r="M1108" i="1"/>
  <c r="N1108" i="1" s="1"/>
  <c r="Q1109" i="1"/>
  <c r="I1109" i="1"/>
  <c r="J1109" i="1" s="1"/>
  <c r="K1106" i="1"/>
  <c r="O1106" i="1" s="1"/>
  <c r="C1107" i="1"/>
  <c r="D1109" i="1"/>
  <c r="E1109" i="1" s="1"/>
  <c r="G1109" i="1" s="1"/>
  <c r="H1110" i="1" s="1"/>
  <c r="A1110" i="1"/>
  <c r="L1109" i="1"/>
  <c r="B1106" i="1" l="1"/>
  <c r="A1111" i="1"/>
  <c r="D1110" i="1"/>
  <c r="E1110" i="1" s="1"/>
  <c r="G1110" i="1" s="1"/>
  <c r="H1111" i="1" s="1"/>
  <c r="L1110" i="1"/>
  <c r="Q1110" i="1"/>
  <c r="P1110" i="1"/>
  <c r="M1109" i="1"/>
  <c r="N1109" i="1" s="1"/>
  <c r="I1110" i="1"/>
  <c r="J1110" i="1" s="1"/>
  <c r="C1108" i="1"/>
  <c r="K1107" i="1"/>
  <c r="O1107" i="1" s="1"/>
  <c r="B1107" i="1" l="1"/>
  <c r="P1111" i="1"/>
  <c r="M1110" i="1"/>
  <c r="N1110" i="1" s="1"/>
  <c r="Q1111" i="1"/>
  <c r="I1111" i="1"/>
  <c r="J1111" i="1" s="1"/>
  <c r="C1109" i="1"/>
  <c r="K1108" i="1"/>
  <c r="O1108" i="1" s="1"/>
  <c r="A1112" i="1"/>
  <c r="D1111" i="1"/>
  <c r="E1111" i="1" s="1"/>
  <c r="G1111" i="1" s="1"/>
  <c r="H1112" i="1" s="1"/>
  <c r="L1111" i="1"/>
  <c r="B1108" i="1" l="1"/>
  <c r="D1112" i="1"/>
  <c r="E1112" i="1" s="1"/>
  <c r="G1112" i="1" s="1"/>
  <c r="H1113" i="1" s="1"/>
  <c r="A1113" i="1"/>
  <c r="L1112" i="1"/>
  <c r="C1110" i="1"/>
  <c r="K1109" i="1"/>
  <c r="O1109" i="1" s="1"/>
  <c r="Q1112" i="1"/>
  <c r="P1112" i="1"/>
  <c r="M1111" i="1"/>
  <c r="N1111" i="1" s="1"/>
  <c r="I1112" i="1"/>
  <c r="J1112" i="1" s="1"/>
  <c r="B1109" i="1" l="1"/>
  <c r="L1113" i="1"/>
  <c r="A1114" i="1"/>
  <c r="D1113" i="1"/>
  <c r="E1113" i="1" s="1"/>
  <c r="G1113" i="1" s="1"/>
  <c r="H1114" i="1" s="1"/>
  <c r="K1110" i="1"/>
  <c r="O1110" i="1" s="1"/>
  <c r="C1111" i="1"/>
  <c r="P1113" i="1"/>
  <c r="M1112" i="1"/>
  <c r="N1112" i="1" s="1"/>
  <c r="Q1113" i="1"/>
  <c r="I1113" i="1"/>
  <c r="J1113" i="1" s="1"/>
  <c r="B1110" i="1" l="1"/>
  <c r="C1112" i="1"/>
  <c r="K1111" i="1"/>
  <c r="L1114" i="1"/>
  <c r="A1115" i="1"/>
  <c r="D1114" i="1"/>
  <c r="E1114" i="1" s="1"/>
  <c r="G1114" i="1" s="1"/>
  <c r="H1115" i="1" s="1"/>
  <c r="P1114" i="1"/>
  <c r="M1113" i="1"/>
  <c r="N1113" i="1" s="1"/>
  <c r="Q1114" i="1"/>
  <c r="I1114" i="1"/>
  <c r="J1114" i="1" s="1"/>
  <c r="L1115" i="1" l="1"/>
  <c r="D1115" i="1"/>
  <c r="E1115" i="1" s="1"/>
  <c r="G1115" i="1" s="1"/>
  <c r="H1116" i="1" s="1"/>
  <c r="A1116" i="1"/>
  <c r="B1111" i="1"/>
  <c r="O1111" i="1"/>
  <c r="M1114" i="1"/>
  <c r="N1114" i="1" s="1"/>
  <c r="Q1115" i="1"/>
  <c r="P1115" i="1"/>
  <c r="I1115" i="1"/>
  <c r="J1115" i="1" s="1"/>
  <c r="C1113" i="1"/>
  <c r="K1112" i="1"/>
  <c r="O1112" i="1" s="1"/>
  <c r="B1112" i="1" l="1"/>
  <c r="K1113" i="1"/>
  <c r="C1114" i="1"/>
  <c r="L1116" i="1"/>
  <c r="D1116" i="1"/>
  <c r="E1116" i="1" s="1"/>
  <c r="G1116" i="1" s="1"/>
  <c r="H1117" i="1" s="1"/>
  <c r="A1117" i="1"/>
  <c r="P1116" i="1"/>
  <c r="M1115" i="1"/>
  <c r="N1115" i="1" s="1"/>
  <c r="Q1116" i="1"/>
  <c r="I1116" i="1"/>
  <c r="J1116" i="1" s="1"/>
  <c r="D1117" i="1" l="1"/>
  <c r="E1117" i="1" s="1"/>
  <c r="G1117" i="1" s="1"/>
  <c r="H1118" i="1" s="1"/>
  <c r="L1117" i="1"/>
  <c r="A1118" i="1"/>
  <c r="C1115" i="1"/>
  <c r="K1114" i="1"/>
  <c r="O1114" i="1" s="1"/>
  <c r="O1113" i="1"/>
  <c r="M1116" i="1"/>
  <c r="N1116" i="1" s="1"/>
  <c r="Q1117" i="1"/>
  <c r="P1117" i="1"/>
  <c r="I1117" i="1"/>
  <c r="J1117" i="1" s="1"/>
  <c r="B1113" i="1"/>
  <c r="B1114" i="1" l="1"/>
  <c r="L1118" i="1"/>
  <c r="A1119" i="1"/>
  <c r="D1118" i="1"/>
  <c r="E1118" i="1" s="1"/>
  <c r="G1118" i="1" s="1"/>
  <c r="H1119" i="1" s="1"/>
  <c r="C1116" i="1"/>
  <c r="K1115" i="1"/>
  <c r="O1115" i="1" s="1"/>
  <c r="P1118" i="1"/>
  <c r="Q1118" i="1"/>
  <c r="M1117" i="1"/>
  <c r="N1117" i="1" s="1"/>
  <c r="I1118" i="1"/>
  <c r="J1118" i="1" s="1"/>
  <c r="B1115" i="1" l="1"/>
  <c r="C1117" i="1"/>
  <c r="K1116" i="1"/>
  <c r="O1116" i="1" s="1"/>
  <c r="A1120" i="1"/>
  <c r="D1119" i="1"/>
  <c r="E1119" i="1" s="1"/>
  <c r="G1119" i="1" s="1"/>
  <c r="H1120" i="1" s="1"/>
  <c r="L1119" i="1"/>
  <c r="M1118" i="1"/>
  <c r="N1118" i="1" s="1"/>
  <c r="Q1119" i="1"/>
  <c r="P1119" i="1"/>
  <c r="I1119" i="1"/>
  <c r="J1119" i="1" s="1"/>
  <c r="K1117" i="1" l="1"/>
  <c r="C1118" i="1"/>
  <c r="A1121" i="1"/>
  <c r="D1120" i="1"/>
  <c r="E1120" i="1" s="1"/>
  <c r="G1120" i="1" s="1"/>
  <c r="H1121" i="1" s="1"/>
  <c r="L1120" i="1"/>
  <c r="B1116" i="1"/>
  <c r="P1120" i="1"/>
  <c r="Q1120" i="1"/>
  <c r="M1119" i="1"/>
  <c r="N1119" i="1" s="1"/>
  <c r="I1120" i="1"/>
  <c r="J1120" i="1" s="1"/>
  <c r="O1117" i="1" l="1"/>
  <c r="M1120" i="1"/>
  <c r="N1120" i="1" s="1"/>
  <c r="Q1121" i="1"/>
  <c r="P1121" i="1"/>
  <c r="I1121" i="1"/>
  <c r="J1121" i="1" s="1"/>
  <c r="B1117" i="1"/>
  <c r="D1121" i="1"/>
  <c r="E1121" i="1" s="1"/>
  <c r="G1121" i="1" s="1"/>
  <c r="H1122" i="1" s="1"/>
  <c r="A1122" i="1"/>
  <c r="L1121" i="1"/>
  <c r="K1118" i="1"/>
  <c r="B1118" i="1" s="1"/>
  <c r="C1119" i="1"/>
  <c r="M1121" i="1" l="1"/>
  <c r="N1121" i="1" s="1"/>
  <c r="P1122" i="1"/>
  <c r="Q1122" i="1"/>
  <c r="I1122" i="1"/>
  <c r="J1122" i="1" s="1"/>
  <c r="C1120" i="1"/>
  <c r="K1119" i="1"/>
  <c r="O1119" i="1" s="1"/>
  <c r="O1118" i="1"/>
  <c r="A1123" i="1"/>
  <c r="D1122" i="1"/>
  <c r="E1122" i="1" s="1"/>
  <c r="G1122" i="1" s="1"/>
  <c r="H1123" i="1" s="1"/>
  <c r="L1122" i="1"/>
  <c r="B1119" i="1" l="1"/>
  <c r="K1120" i="1"/>
  <c r="B1120" i="1" s="1"/>
  <c r="C1121" i="1"/>
  <c r="M1122" i="1"/>
  <c r="N1122" i="1" s="1"/>
  <c r="Q1123" i="1"/>
  <c r="P1123" i="1"/>
  <c r="I1123" i="1"/>
  <c r="J1123" i="1" s="1"/>
  <c r="D1123" i="1"/>
  <c r="E1123" i="1" s="1"/>
  <c r="G1123" i="1" s="1"/>
  <c r="H1124" i="1" s="1"/>
  <c r="L1123" i="1"/>
  <c r="A1124" i="1"/>
  <c r="D1124" i="1" l="1"/>
  <c r="E1124" i="1" s="1"/>
  <c r="G1124" i="1" s="1"/>
  <c r="H1125" i="1" s="1"/>
  <c r="A1125" i="1"/>
  <c r="L1124" i="1"/>
  <c r="P1124" i="1"/>
  <c r="Q1124" i="1"/>
  <c r="M1123" i="1"/>
  <c r="N1123" i="1" s="1"/>
  <c r="I1124" i="1"/>
  <c r="J1124" i="1" s="1"/>
  <c r="K1121" i="1"/>
  <c r="C1122" i="1"/>
  <c r="O1120" i="1"/>
  <c r="Q1125" i="1" l="1"/>
  <c r="M1124" i="1"/>
  <c r="N1124" i="1" s="1"/>
  <c r="P1125" i="1"/>
  <c r="I1125" i="1"/>
  <c r="J1125" i="1" s="1"/>
  <c r="O1121" i="1"/>
  <c r="D1125" i="1"/>
  <c r="E1125" i="1" s="1"/>
  <c r="G1125" i="1" s="1"/>
  <c r="H1126" i="1" s="1"/>
  <c r="A1126" i="1"/>
  <c r="L1125" i="1"/>
  <c r="B1121" i="1"/>
  <c r="C1123" i="1"/>
  <c r="K1122" i="1"/>
  <c r="B1122" i="1" s="1"/>
  <c r="P1126" i="1" l="1"/>
  <c r="Q1126" i="1"/>
  <c r="M1125" i="1"/>
  <c r="N1125" i="1" s="1"/>
  <c r="I1126" i="1"/>
  <c r="J1126" i="1" s="1"/>
  <c r="O1122" i="1"/>
  <c r="C1124" i="1"/>
  <c r="K1123" i="1"/>
  <c r="B1123" i="1" s="1"/>
  <c r="A1127" i="1"/>
  <c r="D1126" i="1"/>
  <c r="E1126" i="1" s="1"/>
  <c r="G1126" i="1" s="1"/>
  <c r="H1127" i="1" s="1"/>
  <c r="L1126" i="1"/>
  <c r="O1123" i="1" l="1"/>
  <c r="C1125" i="1"/>
  <c r="K1124" i="1"/>
  <c r="B1124" i="1" s="1"/>
  <c r="M1126" i="1"/>
  <c r="N1126" i="1" s="1"/>
  <c r="Q1127" i="1"/>
  <c r="P1127" i="1"/>
  <c r="I1127" i="1"/>
  <c r="J1127" i="1" s="1"/>
  <c r="D1127" i="1"/>
  <c r="E1127" i="1" s="1"/>
  <c r="G1127" i="1" s="1"/>
  <c r="H1128" i="1" s="1"/>
  <c r="A1128" i="1"/>
  <c r="L1127" i="1"/>
  <c r="P1128" i="1" l="1"/>
  <c r="Q1128" i="1"/>
  <c r="M1127" i="1"/>
  <c r="N1127" i="1" s="1"/>
  <c r="I1128" i="1"/>
  <c r="J1128" i="1" s="1"/>
  <c r="O1124" i="1"/>
  <c r="L1128" i="1"/>
  <c r="D1128" i="1"/>
  <c r="E1128" i="1" s="1"/>
  <c r="G1128" i="1" s="1"/>
  <c r="H1129" i="1" s="1"/>
  <c r="A1129" i="1"/>
  <c r="K1125" i="1"/>
  <c r="C1126" i="1"/>
  <c r="M1128" i="1" l="1"/>
  <c r="N1128" i="1" s="1"/>
  <c r="Q1129" i="1"/>
  <c r="P1129" i="1"/>
  <c r="I1129" i="1"/>
  <c r="J1129" i="1" s="1"/>
  <c r="O1125" i="1"/>
  <c r="B1125" i="1"/>
  <c r="C1127" i="1"/>
  <c r="K1126" i="1"/>
  <c r="B1126" i="1" s="1"/>
  <c r="D1129" i="1"/>
  <c r="E1129" i="1" s="1"/>
  <c r="G1129" i="1" s="1"/>
  <c r="H1130" i="1" s="1"/>
  <c r="A1130" i="1"/>
  <c r="L1129" i="1"/>
  <c r="P1130" i="1" l="1"/>
  <c r="Q1130" i="1"/>
  <c r="M1129" i="1"/>
  <c r="N1129" i="1" s="1"/>
  <c r="I1130" i="1"/>
  <c r="J1130" i="1" s="1"/>
  <c r="O1126" i="1"/>
  <c r="L1130" i="1"/>
  <c r="A1131" i="1"/>
  <c r="D1130" i="1"/>
  <c r="E1130" i="1" s="1"/>
  <c r="G1130" i="1" s="1"/>
  <c r="H1131" i="1" s="1"/>
  <c r="K1127" i="1"/>
  <c r="O1127" i="1" s="1"/>
  <c r="C1128" i="1"/>
  <c r="B1127" i="1" l="1"/>
  <c r="M1130" i="1"/>
  <c r="N1130" i="1" s="1"/>
  <c r="Q1131" i="1"/>
  <c r="P1131" i="1"/>
  <c r="I1131" i="1"/>
  <c r="J1131" i="1" s="1"/>
  <c r="K1128" i="1"/>
  <c r="O1128" i="1" s="1"/>
  <c r="C1129" i="1"/>
  <c r="D1131" i="1"/>
  <c r="E1131" i="1" s="1"/>
  <c r="G1131" i="1" s="1"/>
  <c r="H1132" i="1" s="1"/>
  <c r="A1132" i="1"/>
  <c r="L1131" i="1"/>
  <c r="K1129" i="1" l="1"/>
  <c r="B1129" i="1" s="1"/>
  <c r="C1130" i="1"/>
  <c r="D1132" i="1"/>
  <c r="E1132" i="1" s="1"/>
  <c r="G1132" i="1" s="1"/>
  <c r="H1133" i="1" s="1"/>
  <c r="L1132" i="1"/>
  <c r="A1133" i="1"/>
  <c r="P1132" i="1"/>
  <c r="Q1132" i="1"/>
  <c r="M1131" i="1"/>
  <c r="N1131" i="1" s="1"/>
  <c r="I1132" i="1"/>
  <c r="J1132" i="1" s="1"/>
  <c r="B1128" i="1"/>
  <c r="D1133" i="1" l="1"/>
  <c r="E1133" i="1" s="1"/>
  <c r="G1133" i="1" s="1"/>
  <c r="H1134" i="1" s="1"/>
  <c r="A1134" i="1"/>
  <c r="L1133" i="1"/>
  <c r="K1130" i="1"/>
  <c r="O1130" i="1" s="1"/>
  <c r="C1131" i="1"/>
  <c r="Q1133" i="1"/>
  <c r="M1132" i="1"/>
  <c r="N1132" i="1" s="1"/>
  <c r="P1133" i="1"/>
  <c r="I1133" i="1"/>
  <c r="J1133" i="1" s="1"/>
  <c r="O1129" i="1"/>
  <c r="C1132" i="1" l="1"/>
  <c r="K1131" i="1"/>
  <c r="B1131" i="1" s="1"/>
  <c r="M1133" i="1"/>
  <c r="N1133" i="1" s="1"/>
  <c r="P1134" i="1"/>
  <c r="Q1134" i="1"/>
  <c r="I1134" i="1"/>
  <c r="J1134" i="1" s="1"/>
  <c r="A1135" i="1"/>
  <c r="D1134" i="1"/>
  <c r="E1134" i="1" s="1"/>
  <c r="G1134" i="1" s="1"/>
  <c r="H1135" i="1" s="1"/>
  <c r="L1134" i="1"/>
  <c r="B1130" i="1"/>
  <c r="M1134" i="1" l="1"/>
  <c r="N1134" i="1" s="1"/>
  <c r="P1135" i="1"/>
  <c r="Q1135" i="1"/>
  <c r="I1135" i="1"/>
  <c r="J1135" i="1" s="1"/>
  <c r="O1131" i="1"/>
  <c r="K1132" i="1"/>
  <c r="B1132" i="1" s="1"/>
  <c r="C1133" i="1"/>
  <c r="D1135" i="1"/>
  <c r="E1135" i="1" s="1"/>
  <c r="G1135" i="1" s="1"/>
  <c r="H1136" i="1" s="1"/>
  <c r="A1136" i="1"/>
  <c r="L1135" i="1"/>
  <c r="P1136" i="1" l="1"/>
  <c r="Q1136" i="1"/>
  <c r="M1135" i="1"/>
  <c r="N1135" i="1" s="1"/>
  <c r="I1136" i="1"/>
  <c r="J1136" i="1" s="1"/>
  <c r="A1137" i="1"/>
  <c r="L1136" i="1"/>
  <c r="D1136" i="1"/>
  <c r="E1136" i="1" s="1"/>
  <c r="G1136" i="1" s="1"/>
  <c r="H1137" i="1" s="1"/>
  <c r="K1133" i="1"/>
  <c r="C1134" i="1"/>
  <c r="O1132" i="1"/>
  <c r="P1137" i="1" l="1"/>
  <c r="M1136" i="1"/>
  <c r="N1136" i="1" s="1"/>
  <c r="Q1137" i="1"/>
  <c r="I1137" i="1"/>
  <c r="J1137" i="1" s="1"/>
  <c r="O1133" i="1"/>
  <c r="D1137" i="1"/>
  <c r="E1137" i="1" s="1"/>
  <c r="G1137" i="1" s="1"/>
  <c r="H1138" i="1" s="1"/>
  <c r="A1138" i="1"/>
  <c r="L1137" i="1"/>
  <c r="C1135" i="1"/>
  <c r="K1134" i="1"/>
  <c r="B1133" i="1"/>
  <c r="P1138" i="1" l="1"/>
  <c r="Q1138" i="1"/>
  <c r="M1137" i="1"/>
  <c r="N1137" i="1" s="1"/>
  <c r="I1138" i="1"/>
  <c r="J1138" i="1" s="1"/>
  <c r="O1134" i="1"/>
  <c r="K1135" i="1"/>
  <c r="B1135" i="1" s="1"/>
  <c r="C1136" i="1"/>
  <c r="D1138" i="1"/>
  <c r="E1138" i="1" s="1"/>
  <c r="G1138" i="1" s="1"/>
  <c r="H1139" i="1" s="1"/>
  <c r="A1139" i="1"/>
  <c r="L1138" i="1"/>
  <c r="B1134" i="1"/>
  <c r="P1139" i="1" l="1"/>
  <c r="M1138" i="1"/>
  <c r="N1138" i="1" s="1"/>
  <c r="Q1139" i="1"/>
  <c r="I1139" i="1"/>
  <c r="J1139" i="1" s="1"/>
  <c r="C1137" i="1"/>
  <c r="K1136" i="1"/>
  <c r="B1136" i="1" s="1"/>
  <c r="L1139" i="1"/>
  <c r="A1140" i="1"/>
  <c r="D1139" i="1"/>
  <c r="E1139" i="1" s="1"/>
  <c r="G1139" i="1" s="1"/>
  <c r="H1140" i="1" s="1"/>
  <c r="O1135" i="1"/>
  <c r="D1140" i="1" l="1"/>
  <c r="E1140" i="1" s="1"/>
  <c r="G1140" i="1" s="1"/>
  <c r="H1141" i="1" s="1"/>
  <c r="L1140" i="1"/>
  <c r="A1141" i="1"/>
  <c r="P1140" i="1"/>
  <c r="M1139" i="1"/>
  <c r="N1139" i="1" s="1"/>
  <c r="Q1140" i="1"/>
  <c r="I1140" i="1"/>
  <c r="J1140" i="1" s="1"/>
  <c r="O1136" i="1"/>
  <c r="C1138" i="1"/>
  <c r="K1137" i="1"/>
  <c r="O1137" i="1" l="1"/>
  <c r="A1142" i="1"/>
  <c r="D1141" i="1"/>
  <c r="E1141" i="1" s="1"/>
  <c r="G1141" i="1" s="1"/>
  <c r="H1142" i="1" s="1"/>
  <c r="L1141" i="1"/>
  <c r="B1137" i="1"/>
  <c r="P1141" i="1"/>
  <c r="M1140" i="1"/>
  <c r="N1140" i="1" s="1"/>
  <c r="Q1141" i="1"/>
  <c r="I1141" i="1"/>
  <c r="J1141" i="1" s="1"/>
  <c r="C1139" i="1"/>
  <c r="K1138" i="1"/>
  <c r="B1138" i="1" s="1"/>
  <c r="K1139" i="1" l="1"/>
  <c r="C1140" i="1"/>
  <c r="D1142" i="1"/>
  <c r="E1142" i="1" s="1"/>
  <c r="G1142" i="1" s="1"/>
  <c r="H1143" i="1" s="1"/>
  <c r="A1143" i="1"/>
  <c r="L1142" i="1"/>
  <c r="O1138" i="1"/>
  <c r="P1142" i="1"/>
  <c r="Q1142" i="1"/>
  <c r="M1141" i="1"/>
  <c r="N1141" i="1" s="1"/>
  <c r="I1142" i="1"/>
  <c r="J1142" i="1" s="1"/>
  <c r="O1139" i="1" l="1"/>
  <c r="Q1143" i="1"/>
  <c r="M1142" i="1"/>
  <c r="N1142" i="1" s="1"/>
  <c r="P1143" i="1"/>
  <c r="I1143" i="1"/>
  <c r="J1143" i="1" s="1"/>
  <c r="B1139" i="1"/>
  <c r="D1143" i="1"/>
  <c r="E1143" i="1" s="1"/>
  <c r="G1143" i="1" s="1"/>
  <c r="H1144" i="1" s="1"/>
  <c r="L1143" i="1"/>
  <c r="A1144" i="1"/>
  <c r="K1140" i="1"/>
  <c r="C1141" i="1"/>
  <c r="O1140" i="1" l="1"/>
  <c r="B1140" i="1"/>
  <c r="D1144" i="1"/>
  <c r="E1144" i="1" s="1"/>
  <c r="G1144" i="1" s="1"/>
  <c r="H1145" i="1" s="1"/>
  <c r="L1144" i="1"/>
  <c r="A1145" i="1"/>
  <c r="C1142" i="1"/>
  <c r="K1141" i="1"/>
  <c r="B1141" i="1" s="1"/>
  <c r="M1143" i="1"/>
  <c r="N1143" i="1" s="1"/>
  <c r="P1144" i="1"/>
  <c r="Q1144" i="1"/>
  <c r="I1144" i="1"/>
  <c r="J1144" i="1" s="1"/>
  <c r="O1141" i="1" l="1"/>
  <c r="D1145" i="1"/>
  <c r="E1145" i="1" s="1"/>
  <c r="G1145" i="1" s="1"/>
  <c r="H1146" i="1" s="1"/>
  <c r="A1146" i="1"/>
  <c r="L1145" i="1"/>
  <c r="K1142" i="1"/>
  <c r="B1142" i="1" s="1"/>
  <c r="C1143" i="1"/>
  <c r="P1145" i="1"/>
  <c r="M1144" i="1"/>
  <c r="N1144" i="1" s="1"/>
  <c r="Q1145" i="1"/>
  <c r="I1145" i="1"/>
  <c r="J1145" i="1" s="1"/>
  <c r="P1146" i="1" l="1"/>
  <c r="Q1146" i="1"/>
  <c r="M1145" i="1"/>
  <c r="N1145" i="1" s="1"/>
  <c r="I1146" i="1"/>
  <c r="J1146" i="1" s="1"/>
  <c r="C1144" i="1"/>
  <c r="K1143" i="1"/>
  <c r="O1143" i="1" s="1"/>
  <c r="D1146" i="1"/>
  <c r="E1146" i="1" s="1"/>
  <c r="G1146" i="1" s="1"/>
  <c r="H1147" i="1" s="1"/>
  <c r="L1146" i="1"/>
  <c r="A1147" i="1"/>
  <c r="O1142" i="1"/>
  <c r="B1143" i="1" l="1"/>
  <c r="A1148" i="1"/>
  <c r="D1147" i="1"/>
  <c r="E1147" i="1" s="1"/>
  <c r="G1147" i="1" s="1"/>
  <c r="H1148" i="1" s="1"/>
  <c r="L1147" i="1"/>
  <c r="P1147" i="1"/>
  <c r="Q1147" i="1"/>
  <c r="M1146" i="1"/>
  <c r="N1146" i="1" s="1"/>
  <c r="I1147" i="1"/>
  <c r="J1147" i="1" s="1"/>
  <c r="K1144" i="1"/>
  <c r="O1144" i="1" s="1"/>
  <c r="C1145" i="1"/>
  <c r="B1144" i="1" l="1"/>
  <c r="K1145" i="1"/>
  <c r="O1145" i="1" s="1"/>
  <c r="C1146" i="1"/>
  <c r="P1148" i="1"/>
  <c r="Q1148" i="1"/>
  <c r="M1147" i="1"/>
  <c r="N1147" i="1" s="1"/>
  <c r="I1148" i="1"/>
  <c r="J1148" i="1" s="1"/>
  <c r="A1149" i="1"/>
  <c r="D1148" i="1"/>
  <c r="E1148" i="1" s="1"/>
  <c r="G1148" i="1" s="1"/>
  <c r="H1149" i="1" s="1"/>
  <c r="L1148" i="1"/>
  <c r="B1145" i="1" l="1"/>
  <c r="C1147" i="1"/>
  <c r="K1146" i="1"/>
  <c r="O1146" i="1" s="1"/>
  <c r="D1149" i="1"/>
  <c r="E1149" i="1" s="1"/>
  <c r="G1149" i="1" s="1"/>
  <c r="H1150" i="1" s="1"/>
  <c r="A1150" i="1"/>
  <c r="L1149" i="1"/>
  <c r="P1149" i="1"/>
  <c r="Q1149" i="1"/>
  <c r="M1148" i="1"/>
  <c r="N1148" i="1" s="1"/>
  <c r="I1149" i="1"/>
  <c r="J1149" i="1" s="1"/>
  <c r="B1146" i="1" l="1"/>
  <c r="Q1150" i="1"/>
  <c r="M1149" i="1"/>
  <c r="N1149" i="1" s="1"/>
  <c r="P1150" i="1"/>
  <c r="I1150" i="1"/>
  <c r="J1150" i="1" s="1"/>
  <c r="K1147" i="1"/>
  <c r="O1147" i="1" s="1"/>
  <c r="C1148" i="1"/>
  <c r="D1150" i="1"/>
  <c r="E1150" i="1" s="1"/>
  <c r="G1150" i="1" s="1"/>
  <c r="H1151" i="1" s="1"/>
  <c r="L1150" i="1"/>
  <c r="A1151" i="1"/>
  <c r="B1147" i="1" l="1"/>
  <c r="A1152" i="1"/>
  <c r="D1151" i="1"/>
  <c r="E1151" i="1" s="1"/>
  <c r="G1151" i="1" s="1"/>
  <c r="H1152" i="1" s="1"/>
  <c r="L1151" i="1"/>
  <c r="K1148" i="1"/>
  <c r="O1148" i="1" s="1"/>
  <c r="C1149" i="1"/>
  <c r="Q1151" i="1"/>
  <c r="M1150" i="1"/>
  <c r="N1150" i="1" s="1"/>
  <c r="P1151" i="1"/>
  <c r="I1151" i="1"/>
  <c r="J1151" i="1" s="1"/>
  <c r="B1148" i="1" l="1"/>
  <c r="K1149" i="1"/>
  <c r="O1149" i="1" s="1"/>
  <c r="C1150" i="1"/>
  <c r="D1152" i="1"/>
  <c r="E1152" i="1" s="1"/>
  <c r="G1152" i="1" s="1"/>
  <c r="H1153" i="1" s="1"/>
  <c r="L1152" i="1"/>
  <c r="A1153" i="1"/>
  <c r="M1151" i="1"/>
  <c r="N1151" i="1" s="1"/>
  <c r="P1152" i="1"/>
  <c r="Q1152" i="1"/>
  <c r="I1152" i="1"/>
  <c r="J1152" i="1" s="1"/>
  <c r="B1149" i="1" l="1"/>
  <c r="L1153" i="1"/>
  <c r="A1154" i="1"/>
  <c r="D1153" i="1"/>
  <c r="E1153" i="1" s="1"/>
  <c r="G1153" i="1" s="1"/>
  <c r="H1154" i="1" s="1"/>
  <c r="P1153" i="1"/>
  <c r="Q1153" i="1"/>
  <c r="M1152" i="1"/>
  <c r="N1152" i="1" s="1"/>
  <c r="I1153" i="1"/>
  <c r="J1153" i="1" s="1"/>
  <c r="K1150" i="1"/>
  <c r="O1150" i="1" s="1"/>
  <c r="C1151" i="1"/>
  <c r="B1150" i="1" l="1"/>
  <c r="C1152" i="1"/>
  <c r="K1151" i="1"/>
  <c r="O1151" i="1" s="1"/>
  <c r="L1154" i="1"/>
  <c r="D1154" i="1"/>
  <c r="E1154" i="1" s="1"/>
  <c r="G1154" i="1" s="1"/>
  <c r="H1155" i="1" s="1"/>
  <c r="A1155" i="1"/>
  <c r="P1154" i="1"/>
  <c r="M1153" i="1"/>
  <c r="N1153" i="1" s="1"/>
  <c r="Q1154" i="1"/>
  <c r="I1154" i="1"/>
  <c r="J1154" i="1" s="1"/>
  <c r="B1151" i="1" l="1"/>
  <c r="Q1155" i="1"/>
  <c r="M1154" i="1"/>
  <c r="N1154" i="1" s="1"/>
  <c r="P1155" i="1"/>
  <c r="I1155" i="1"/>
  <c r="J1155" i="1" s="1"/>
  <c r="D1155" i="1"/>
  <c r="E1155" i="1" s="1"/>
  <c r="G1155" i="1" s="1"/>
  <c r="H1156" i="1" s="1"/>
  <c r="L1155" i="1"/>
  <c r="A1156" i="1"/>
  <c r="C1153" i="1"/>
  <c r="K1152" i="1"/>
  <c r="O1152" i="1" s="1"/>
  <c r="B1152" i="1" l="1"/>
  <c r="M1155" i="1"/>
  <c r="N1155" i="1" s="1"/>
  <c r="P1156" i="1"/>
  <c r="Q1156" i="1"/>
  <c r="I1156" i="1"/>
  <c r="J1156" i="1" s="1"/>
  <c r="K1153" i="1"/>
  <c r="O1153" i="1" s="1"/>
  <c r="C1154" i="1"/>
  <c r="D1156" i="1"/>
  <c r="E1156" i="1" s="1"/>
  <c r="G1156" i="1" s="1"/>
  <c r="H1157" i="1" s="1"/>
  <c r="L1156" i="1"/>
  <c r="A1157" i="1"/>
  <c r="B1153" i="1" l="1"/>
  <c r="A1158" i="1"/>
  <c r="D1157" i="1"/>
  <c r="E1157" i="1" s="1"/>
  <c r="G1157" i="1" s="1"/>
  <c r="H1158" i="1" s="1"/>
  <c r="L1157" i="1"/>
  <c r="K1154" i="1"/>
  <c r="O1154" i="1" s="1"/>
  <c r="C1155" i="1"/>
  <c r="M1156" i="1"/>
  <c r="N1156" i="1" s="1"/>
  <c r="P1157" i="1"/>
  <c r="Q1157" i="1"/>
  <c r="I1157" i="1"/>
  <c r="J1157" i="1" s="1"/>
  <c r="B1154" i="1" l="1"/>
  <c r="K1155" i="1"/>
  <c r="O1155" i="1" s="1"/>
  <c r="C1156" i="1"/>
  <c r="D1158" i="1"/>
  <c r="E1158" i="1" s="1"/>
  <c r="G1158" i="1" s="1"/>
  <c r="H1159" i="1" s="1"/>
  <c r="L1158" i="1"/>
  <c r="A1159" i="1"/>
  <c r="P1158" i="1"/>
  <c r="Q1158" i="1"/>
  <c r="M1157" i="1"/>
  <c r="N1157" i="1" s="1"/>
  <c r="I1158" i="1"/>
  <c r="J1158" i="1" s="1"/>
  <c r="B1155" i="1" l="1"/>
  <c r="A1160" i="1"/>
  <c r="D1159" i="1"/>
  <c r="E1159" i="1" s="1"/>
  <c r="G1159" i="1" s="1"/>
  <c r="H1160" i="1" s="1"/>
  <c r="L1159" i="1"/>
  <c r="P1159" i="1"/>
  <c r="Q1159" i="1"/>
  <c r="M1158" i="1"/>
  <c r="N1158" i="1" s="1"/>
  <c r="I1159" i="1"/>
  <c r="J1159" i="1" s="1"/>
  <c r="K1156" i="1"/>
  <c r="O1156" i="1" s="1"/>
  <c r="C1157" i="1"/>
  <c r="B1156" i="1" l="1"/>
  <c r="C1158" i="1"/>
  <c r="K1157" i="1"/>
  <c r="O1157" i="1" s="1"/>
  <c r="L1160" i="1"/>
  <c r="A1161" i="1"/>
  <c r="D1160" i="1"/>
  <c r="E1160" i="1" s="1"/>
  <c r="G1160" i="1" s="1"/>
  <c r="H1161" i="1" s="1"/>
  <c r="M1159" i="1"/>
  <c r="N1159" i="1" s="1"/>
  <c r="Q1160" i="1"/>
  <c r="P1160" i="1"/>
  <c r="I1160" i="1"/>
  <c r="J1160" i="1" s="1"/>
  <c r="B1157" i="1" l="1"/>
  <c r="A1162" i="1"/>
  <c r="D1161" i="1"/>
  <c r="E1161" i="1" s="1"/>
  <c r="G1161" i="1" s="1"/>
  <c r="H1162" i="1" s="1"/>
  <c r="L1161" i="1"/>
  <c r="K1158" i="1"/>
  <c r="O1158" i="1" s="1"/>
  <c r="C1159" i="1"/>
  <c r="M1160" i="1"/>
  <c r="N1160" i="1" s="1"/>
  <c r="P1161" i="1"/>
  <c r="Q1161" i="1"/>
  <c r="I1161" i="1"/>
  <c r="J1161" i="1" s="1"/>
  <c r="B1158" i="1" l="1"/>
  <c r="K1159" i="1"/>
  <c r="O1159" i="1" s="1"/>
  <c r="C1160" i="1"/>
  <c r="L1162" i="1"/>
  <c r="D1162" i="1"/>
  <c r="E1162" i="1" s="1"/>
  <c r="G1162" i="1" s="1"/>
  <c r="H1163" i="1" s="1"/>
  <c r="A1163" i="1"/>
  <c r="M1161" i="1"/>
  <c r="N1161" i="1" s="1"/>
  <c r="P1162" i="1"/>
  <c r="Q1162" i="1"/>
  <c r="I1162" i="1"/>
  <c r="J1162" i="1" s="1"/>
  <c r="B1159" i="1" l="1"/>
  <c r="D1163" i="1"/>
  <c r="E1163" i="1" s="1"/>
  <c r="G1163" i="1" s="1"/>
  <c r="H1164" i="1" s="1"/>
  <c r="L1163" i="1"/>
  <c r="A1164" i="1"/>
  <c r="K1160" i="1"/>
  <c r="O1160" i="1" s="1"/>
  <c r="C1161" i="1"/>
  <c r="P1163" i="1"/>
  <c r="Q1163" i="1"/>
  <c r="M1162" i="1"/>
  <c r="N1162" i="1" s="1"/>
  <c r="I1163" i="1"/>
  <c r="J1163" i="1" s="1"/>
  <c r="B1160" i="1" l="1"/>
  <c r="C1162" i="1"/>
  <c r="K1161" i="1"/>
  <c r="O1161" i="1" s="1"/>
  <c r="Q1164" i="1"/>
  <c r="M1163" i="1"/>
  <c r="N1163" i="1" s="1"/>
  <c r="P1164" i="1"/>
  <c r="I1164" i="1"/>
  <c r="J1164" i="1" s="1"/>
  <c r="L1164" i="1"/>
  <c r="A1165" i="1"/>
  <c r="D1164" i="1"/>
  <c r="E1164" i="1" s="1"/>
  <c r="G1164" i="1" s="1"/>
  <c r="H1165" i="1" s="1"/>
  <c r="B1161" i="1" l="1"/>
  <c r="D1165" i="1"/>
  <c r="E1165" i="1" s="1"/>
  <c r="G1165" i="1" s="1"/>
  <c r="H1166" i="1" s="1"/>
  <c r="L1165" i="1"/>
  <c r="A1166" i="1"/>
  <c r="M1164" i="1"/>
  <c r="N1164" i="1" s="1"/>
  <c r="P1165" i="1"/>
  <c r="Q1165" i="1"/>
  <c r="I1165" i="1"/>
  <c r="J1165" i="1" s="1"/>
  <c r="C1163" i="1"/>
  <c r="K1162" i="1"/>
  <c r="O1162" i="1" s="1"/>
  <c r="B1162" i="1" l="1"/>
  <c r="P1166" i="1"/>
  <c r="Q1166" i="1"/>
  <c r="M1165" i="1"/>
  <c r="N1165" i="1" s="1"/>
  <c r="I1166" i="1"/>
  <c r="J1166" i="1" s="1"/>
  <c r="C1164" i="1"/>
  <c r="K1163" i="1"/>
  <c r="O1163" i="1" s="1"/>
  <c r="D1166" i="1"/>
  <c r="E1166" i="1" s="1"/>
  <c r="G1166" i="1" s="1"/>
  <c r="H1167" i="1" s="1"/>
  <c r="L1166" i="1"/>
  <c r="A1167" i="1"/>
  <c r="B1163" i="1" l="1"/>
  <c r="P1167" i="1"/>
  <c r="Q1167" i="1"/>
  <c r="M1166" i="1"/>
  <c r="N1166" i="1" s="1"/>
  <c r="I1167" i="1"/>
  <c r="J1167" i="1" s="1"/>
  <c r="C1165" i="1"/>
  <c r="K1164" i="1"/>
  <c r="O1164" i="1" s="1"/>
  <c r="A1168" i="1"/>
  <c r="L1167" i="1"/>
  <c r="D1167" i="1"/>
  <c r="E1167" i="1" s="1"/>
  <c r="G1167" i="1" s="1"/>
  <c r="H1168" i="1" s="1"/>
  <c r="B1164" i="1" l="1"/>
  <c r="Q1168" i="1"/>
  <c r="M1167" i="1"/>
  <c r="N1167" i="1" s="1"/>
  <c r="P1168" i="1"/>
  <c r="I1168" i="1"/>
  <c r="J1168" i="1" s="1"/>
  <c r="K1165" i="1"/>
  <c r="O1165" i="1" s="1"/>
  <c r="C1166" i="1"/>
  <c r="A1169" i="1"/>
  <c r="D1168" i="1"/>
  <c r="E1168" i="1" s="1"/>
  <c r="G1168" i="1" s="1"/>
  <c r="H1169" i="1" s="1"/>
  <c r="L1168" i="1"/>
  <c r="B1165" i="1" l="1"/>
  <c r="D1169" i="1"/>
  <c r="E1169" i="1" s="1"/>
  <c r="G1169" i="1" s="1"/>
  <c r="H1170" i="1" s="1"/>
  <c r="L1169" i="1"/>
  <c r="A1170" i="1"/>
  <c r="P1169" i="1"/>
  <c r="M1168" i="1"/>
  <c r="N1168" i="1" s="1"/>
  <c r="Q1169" i="1"/>
  <c r="I1169" i="1"/>
  <c r="J1169" i="1" s="1"/>
  <c r="K1166" i="1"/>
  <c r="O1166" i="1" s="1"/>
  <c r="C1167" i="1"/>
  <c r="B1166" i="1" l="1"/>
  <c r="C1168" i="1"/>
  <c r="K1167" i="1"/>
  <c r="O1167" i="1" s="1"/>
  <c r="D1170" i="1"/>
  <c r="E1170" i="1" s="1"/>
  <c r="G1170" i="1" s="1"/>
  <c r="H1171" i="1" s="1"/>
  <c r="A1171" i="1"/>
  <c r="L1170" i="1"/>
  <c r="P1170" i="1"/>
  <c r="M1169" i="1"/>
  <c r="N1169" i="1" s="1"/>
  <c r="Q1170" i="1"/>
  <c r="I1170" i="1"/>
  <c r="J1170" i="1" s="1"/>
  <c r="B1167" i="1" l="1"/>
  <c r="M1170" i="1"/>
  <c r="N1170" i="1" s="1"/>
  <c r="P1171" i="1"/>
  <c r="Q1171" i="1"/>
  <c r="I1171" i="1"/>
  <c r="J1171" i="1" s="1"/>
  <c r="C1169" i="1"/>
  <c r="K1168" i="1"/>
  <c r="O1168" i="1" s="1"/>
  <c r="L1171" i="1"/>
  <c r="D1171" i="1"/>
  <c r="E1171" i="1" s="1"/>
  <c r="G1171" i="1" s="1"/>
  <c r="H1172" i="1" s="1"/>
  <c r="A1172" i="1"/>
  <c r="B1168" i="1" l="1"/>
  <c r="C1170" i="1"/>
  <c r="K1169" i="1"/>
  <c r="O1169" i="1" s="1"/>
  <c r="Q1172" i="1"/>
  <c r="M1171" i="1"/>
  <c r="N1171" i="1" s="1"/>
  <c r="P1172" i="1"/>
  <c r="I1172" i="1"/>
  <c r="J1172" i="1" s="1"/>
  <c r="A1173" i="1"/>
  <c r="L1172" i="1"/>
  <c r="D1172" i="1"/>
  <c r="E1172" i="1" s="1"/>
  <c r="G1172" i="1" s="1"/>
  <c r="H1173" i="1" s="1"/>
  <c r="B1169" i="1" l="1"/>
  <c r="M1172" i="1"/>
  <c r="N1172" i="1" s="1"/>
  <c r="P1173" i="1"/>
  <c r="Q1173" i="1"/>
  <c r="I1173" i="1"/>
  <c r="J1173" i="1" s="1"/>
  <c r="L1173" i="1"/>
  <c r="A1174" i="1"/>
  <c r="D1173" i="1"/>
  <c r="E1173" i="1" s="1"/>
  <c r="G1173" i="1" s="1"/>
  <c r="H1174" i="1" s="1"/>
  <c r="K1170" i="1"/>
  <c r="O1170" i="1" s="1"/>
  <c r="C1171" i="1"/>
  <c r="B1170" i="1" l="1"/>
  <c r="M1173" i="1"/>
  <c r="N1173" i="1" s="1"/>
  <c r="P1174" i="1"/>
  <c r="Q1174" i="1"/>
  <c r="I1174" i="1"/>
  <c r="J1174" i="1" s="1"/>
  <c r="K1171" i="1"/>
  <c r="O1171" i="1" s="1"/>
  <c r="C1172" i="1"/>
  <c r="A1175" i="1"/>
  <c r="D1174" i="1"/>
  <c r="E1174" i="1" s="1"/>
  <c r="G1174" i="1" s="1"/>
  <c r="H1175" i="1" s="1"/>
  <c r="L1174" i="1"/>
  <c r="B1171" i="1" l="1"/>
  <c r="L1175" i="1"/>
  <c r="D1175" i="1"/>
  <c r="E1175" i="1" s="1"/>
  <c r="G1175" i="1" s="1"/>
  <c r="H1176" i="1" s="1"/>
  <c r="A1176" i="1"/>
  <c r="P1175" i="1"/>
  <c r="Q1175" i="1"/>
  <c r="M1174" i="1"/>
  <c r="N1174" i="1" s="1"/>
  <c r="I1175" i="1"/>
  <c r="J1175" i="1" s="1"/>
  <c r="C1173" i="1"/>
  <c r="K1172" i="1"/>
  <c r="O1172" i="1" s="1"/>
  <c r="B1172" i="1" l="1"/>
  <c r="Q1176" i="1"/>
  <c r="M1175" i="1"/>
  <c r="N1175" i="1" s="1"/>
  <c r="P1176" i="1"/>
  <c r="I1176" i="1"/>
  <c r="J1176" i="1" s="1"/>
  <c r="K1173" i="1"/>
  <c r="O1173" i="1" s="1"/>
  <c r="C1174" i="1"/>
  <c r="A1177" i="1"/>
  <c r="D1176" i="1"/>
  <c r="E1176" i="1" s="1"/>
  <c r="G1176" i="1" s="1"/>
  <c r="H1177" i="1" s="1"/>
  <c r="L1176" i="1"/>
  <c r="B1173" i="1" l="1"/>
  <c r="C1175" i="1"/>
  <c r="K1174" i="1"/>
  <c r="O1174" i="1" s="1"/>
  <c r="M1176" i="1"/>
  <c r="N1176" i="1" s="1"/>
  <c r="P1177" i="1"/>
  <c r="Q1177" i="1"/>
  <c r="I1177" i="1"/>
  <c r="J1177" i="1" s="1"/>
  <c r="L1177" i="1"/>
  <c r="A1178" i="1"/>
  <c r="D1177" i="1"/>
  <c r="E1177" i="1" s="1"/>
  <c r="G1177" i="1" s="1"/>
  <c r="H1178" i="1" s="1"/>
  <c r="B1174" i="1" l="1"/>
  <c r="D1178" i="1"/>
  <c r="E1178" i="1" s="1"/>
  <c r="G1178" i="1" s="1"/>
  <c r="H1179" i="1" s="1"/>
  <c r="L1178" i="1"/>
  <c r="A1179" i="1"/>
  <c r="M1177" i="1"/>
  <c r="N1177" i="1" s="1"/>
  <c r="P1178" i="1"/>
  <c r="Q1178" i="1"/>
  <c r="I1178" i="1"/>
  <c r="J1178" i="1" s="1"/>
  <c r="K1175" i="1"/>
  <c r="O1175" i="1" s="1"/>
  <c r="C1176" i="1"/>
  <c r="B1175" i="1" l="1"/>
  <c r="D1179" i="1"/>
  <c r="E1179" i="1" s="1"/>
  <c r="G1179" i="1" s="1"/>
  <c r="H1180" i="1" s="1"/>
  <c r="L1179" i="1"/>
  <c r="A1180" i="1"/>
  <c r="K1176" i="1"/>
  <c r="O1176" i="1" s="1"/>
  <c r="C1177" i="1"/>
  <c r="M1178" i="1"/>
  <c r="N1178" i="1" s="1"/>
  <c r="P1179" i="1"/>
  <c r="Q1179" i="1"/>
  <c r="I1179" i="1"/>
  <c r="J1179" i="1" s="1"/>
  <c r="B1176" i="1" l="1"/>
  <c r="K1177" i="1"/>
  <c r="O1177" i="1" s="1"/>
  <c r="C1178" i="1"/>
  <c r="A1181" i="1"/>
  <c r="D1180" i="1"/>
  <c r="E1180" i="1" s="1"/>
  <c r="G1180" i="1" s="1"/>
  <c r="H1181" i="1" s="1"/>
  <c r="L1180" i="1"/>
  <c r="Q1180" i="1"/>
  <c r="M1179" i="1"/>
  <c r="N1179" i="1" s="1"/>
  <c r="P1180" i="1"/>
  <c r="I1180" i="1"/>
  <c r="J1180" i="1" s="1"/>
  <c r="B1177" i="1" l="1"/>
  <c r="A1182" i="1"/>
  <c r="D1181" i="1"/>
  <c r="E1181" i="1" s="1"/>
  <c r="G1181" i="1" s="1"/>
  <c r="H1182" i="1" s="1"/>
  <c r="L1181" i="1"/>
  <c r="P1181" i="1"/>
  <c r="M1180" i="1"/>
  <c r="N1180" i="1" s="1"/>
  <c r="Q1181" i="1"/>
  <c r="I1181" i="1"/>
  <c r="J1181" i="1" s="1"/>
  <c r="K1178" i="1"/>
  <c r="O1178" i="1" s="1"/>
  <c r="C1179" i="1"/>
  <c r="B1178" i="1" l="1"/>
  <c r="K1179" i="1"/>
  <c r="O1179" i="1" s="1"/>
  <c r="C1180" i="1"/>
  <c r="L1182" i="1"/>
  <c r="A1183" i="1"/>
  <c r="D1182" i="1"/>
  <c r="E1182" i="1" s="1"/>
  <c r="G1182" i="1" s="1"/>
  <c r="H1183" i="1" s="1"/>
  <c r="M1181" i="1"/>
  <c r="N1181" i="1" s="1"/>
  <c r="P1182" i="1"/>
  <c r="Q1182" i="1"/>
  <c r="I1182" i="1"/>
  <c r="J1182" i="1" s="1"/>
  <c r="B1179" i="1" l="1"/>
  <c r="K1180" i="1"/>
  <c r="O1180" i="1" s="1"/>
  <c r="C1181" i="1"/>
  <c r="A1184" i="1"/>
  <c r="D1183" i="1"/>
  <c r="E1183" i="1" s="1"/>
  <c r="G1183" i="1" s="1"/>
  <c r="H1184" i="1" s="1"/>
  <c r="L1183" i="1"/>
  <c r="P1183" i="1"/>
  <c r="Q1183" i="1"/>
  <c r="M1182" i="1"/>
  <c r="N1182" i="1" s="1"/>
  <c r="I1183" i="1"/>
  <c r="J1183" i="1" s="1"/>
  <c r="B1180" i="1" l="1"/>
  <c r="P1184" i="1"/>
  <c r="Q1184" i="1"/>
  <c r="M1183" i="1"/>
  <c r="N1183" i="1" s="1"/>
  <c r="I1184" i="1"/>
  <c r="J1184" i="1" s="1"/>
  <c r="A1185" i="1"/>
  <c r="L1184" i="1"/>
  <c r="D1184" i="1"/>
  <c r="E1184" i="1" s="1"/>
  <c r="G1184" i="1" s="1"/>
  <c r="H1185" i="1" s="1"/>
  <c r="C1182" i="1"/>
  <c r="K1181" i="1"/>
  <c r="O1181" i="1" s="1"/>
  <c r="B1181" i="1" l="1"/>
  <c r="C1183" i="1"/>
  <c r="K1182" i="1"/>
  <c r="O1182" i="1" s="1"/>
  <c r="A1186" i="1"/>
  <c r="D1185" i="1"/>
  <c r="E1185" i="1" s="1"/>
  <c r="G1185" i="1" s="1"/>
  <c r="H1186" i="1" s="1"/>
  <c r="L1185" i="1"/>
  <c r="Q1185" i="1"/>
  <c r="M1184" i="1"/>
  <c r="N1184" i="1" s="1"/>
  <c r="P1185" i="1"/>
  <c r="I1185" i="1"/>
  <c r="J1185" i="1" s="1"/>
  <c r="B1182" i="1" l="1"/>
  <c r="A1187" i="1"/>
  <c r="L1186" i="1"/>
  <c r="D1186" i="1"/>
  <c r="E1186" i="1" s="1"/>
  <c r="G1186" i="1" s="1"/>
  <c r="H1187" i="1" s="1"/>
  <c r="P1186" i="1"/>
  <c r="M1185" i="1"/>
  <c r="N1185" i="1" s="1"/>
  <c r="Q1186" i="1"/>
  <c r="I1186" i="1"/>
  <c r="J1186" i="1" s="1"/>
  <c r="C1184" i="1"/>
  <c r="K1183" i="1"/>
  <c r="O1183" i="1" s="1"/>
  <c r="B1183" i="1" l="1"/>
  <c r="K1184" i="1"/>
  <c r="O1184" i="1" s="1"/>
  <c r="C1185" i="1"/>
  <c r="L1187" i="1"/>
  <c r="A1188" i="1"/>
  <c r="D1187" i="1"/>
  <c r="E1187" i="1" s="1"/>
  <c r="G1187" i="1" s="1"/>
  <c r="H1188" i="1" s="1"/>
  <c r="P1187" i="1"/>
  <c r="Q1187" i="1"/>
  <c r="M1186" i="1"/>
  <c r="N1186" i="1" s="1"/>
  <c r="I1187" i="1"/>
  <c r="J1187" i="1" s="1"/>
  <c r="B1184" i="1" l="1"/>
  <c r="P1188" i="1"/>
  <c r="M1187" i="1"/>
  <c r="N1187" i="1" s="1"/>
  <c r="Q1188" i="1"/>
  <c r="I1188" i="1"/>
  <c r="J1188" i="1" s="1"/>
  <c r="C1186" i="1"/>
  <c r="K1185" i="1"/>
  <c r="O1185" i="1" s="1"/>
  <c r="L1188" i="1"/>
  <c r="A1189" i="1"/>
  <c r="D1188" i="1"/>
  <c r="E1188" i="1" s="1"/>
  <c r="G1188" i="1" s="1"/>
  <c r="H1189" i="1" s="1"/>
  <c r="B1185" i="1" l="1"/>
  <c r="K1186" i="1"/>
  <c r="O1186" i="1" s="1"/>
  <c r="C1187" i="1"/>
  <c r="L1189" i="1"/>
  <c r="A1190" i="1"/>
  <c r="D1189" i="1"/>
  <c r="E1189" i="1" s="1"/>
  <c r="G1189" i="1" s="1"/>
  <c r="H1190" i="1" s="1"/>
  <c r="Q1189" i="1"/>
  <c r="M1188" i="1"/>
  <c r="N1188" i="1" s="1"/>
  <c r="P1189" i="1"/>
  <c r="I1189" i="1"/>
  <c r="J1189" i="1" s="1"/>
  <c r="B1186" i="1" l="1"/>
  <c r="K1187" i="1"/>
  <c r="O1187" i="1" s="1"/>
  <c r="C1188" i="1"/>
  <c r="L1190" i="1"/>
  <c r="D1190" i="1"/>
  <c r="E1190" i="1" s="1"/>
  <c r="G1190" i="1" s="1"/>
  <c r="H1191" i="1" s="1"/>
  <c r="A1191" i="1"/>
  <c r="M1189" i="1"/>
  <c r="N1189" i="1" s="1"/>
  <c r="P1190" i="1"/>
  <c r="Q1190" i="1"/>
  <c r="I1190" i="1"/>
  <c r="J1190" i="1" s="1"/>
  <c r="B1187" i="1" l="1"/>
  <c r="C1189" i="1"/>
  <c r="K1188" i="1"/>
  <c r="O1188" i="1" s="1"/>
  <c r="L1191" i="1"/>
  <c r="A1192" i="1"/>
  <c r="D1191" i="1"/>
  <c r="E1191" i="1" s="1"/>
  <c r="G1191" i="1" s="1"/>
  <c r="H1192" i="1" s="1"/>
  <c r="M1190" i="1"/>
  <c r="N1190" i="1" s="1"/>
  <c r="P1191" i="1"/>
  <c r="Q1191" i="1"/>
  <c r="I1191" i="1"/>
  <c r="J1191" i="1" s="1"/>
  <c r="B1188" i="1" l="1"/>
  <c r="P1192" i="1"/>
  <c r="M1191" i="1"/>
  <c r="N1191" i="1" s="1"/>
  <c r="Q1192" i="1"/>
  <c r="I1192" i="1"/>
  <c r="J1192" i="1" s="1"/>
  <c r="K1189" i="1"/>
  <c r="O1189" i="1" s="1"/>
  <c r="C1190" i="1"/>
  <c r="L1192" i="1"/>
  <c r="D1192" i="1"/>
  <c r="E1192" i="1" s="1"/>
  <c r="G1192" i="1" s="1"/>
  <c r="H1193" i="1" s="1"/>
  <c r="A1193" i="1"/>
  <c r="B1189" i="1" l="1"/>
  <c r="C1191" i="1"/>
  <c r="K1190" i="1"/>
  <c r="O1190" i="1" s="1"/>
  <c r="Q1193" i="1"/>
  <c r="M1192" i="1"/>
  <c r="N1192" i="1" s="1"/>
  <c r="P1193" i="1"/>
  <c r="I1193" i="1"/>
  <c r="J1193" i="1" s="1"/>
  <c r="D1193" i="1"/>
  <c r="E1193" i="1" s="1"/>
  <c r="G1193" i="1" s="1"/>
  <c r="H1194" i="1" s="1"/>
  <c r="A1194" i="1"/>
  <c r="L1193" i="1"/>
  <c r="B1190" i="1" l="1"/>
  <c r="M1193" i="1"/>
  <c r="N1193" i="1" s="1"/>
  <c r="P1194" i="1"/>
  <c r="Q1194" i="1"/>
  <c r="I1194" i="1"/>
  <c r="J1194" i="1" s="1"/>
  <c r="A1195" i="1"/>
  <c r="D1194" i="1"/>
  <c r="E1194" i="1" s="1"/>
  <c r="G1194" i="1" s="1"/>
  <c r="H1195" i="1" s="1"/>
  <c r="L1194" i="1"/>
  <c r="C1192" i="1"/>
  <c r="K1191" i="1"/>
  <c r="O1191" i="1" s="1"/>
  <c r="B1191" i="1" l="1"/>
  <c r="K1192" i="1"/>
  <c r="O1192" i="1" s="1"/>
  <c r="C1193" i="1"/>
  <c r="A1196" i="1"/>
  <c r="L1195" i="1"/>
  <c r="D1195" i="1"/>
  <c r="E1195" i="1" s="1"/>
  <c r="G1195" i="1" s="1"/>
  <c r="H1196" i="1" s="1"/>
  <c r="M1194" i="1"/>
  <c r="N1194" i="1" s="1"/>
  <c r="P1195" i="1"/>
  <c r="Q1195" i="1"/>
  <c r="I1195" i="1"/>
  <c r="J1195" i="1" s="1"/>
  <c r="B1192" i="1" l="1"/>
  <c r="P1196" i="1"/>
  <c r="Q1196" i="1"/>
  <c r="M1195" i="1"/>
  <c r="N1195" i="1" s="1"/>
  <c r="I1196" i="1"/>
  <c r="J1196" i="1" s="1"/>
  <c r="D1196" i="1"/>
  <c r="E1196" i="1" s="1"/>
  <c r="G1196" i="1" s="1"/>
  <c r="H1197" i="1" s="1"/>
  <c r="L1196" i="1"/>
  <c r="A1197" i="1"/>
  <c r="C1194" i="1"/>
  <c r="K1193" i="1"/>
  <c r="O1193" i="1" s="1"/>
  <c r="B1193" i="1" l="1"/>
  <c r="P1197" i="1"/>
  <c r="Q1197" i="1"/>
  <c r="M1196" i="1"/>
  <c r="N1196" i="1" s="1"/>
  <c r="I1197" i="1"/>
  <c r="J1197" i="1" s="1"/>
  <c r="C1195" i="1"/>
  <c r="K1194" i="1"/>
  <c r="O1194" i="1" s="1"/>
  <c r="D1197" i="1"/>
  <c r="E1197" i="1" s="1"/>
  <c r="G1197" i="1" s="1"/>
  <c r="H1198" i="1" s="1"/>
  <c r="A1198" i="1"/>
  <c r="L1197" i="1"/>
  <c r="B1194" i="1" l="1"/>
  <c r="P1198" i="1"/>
  <c r="M1197" i="1"/>
  <c r="Q1198" i="1"/>
  <c r="I1198" i="1"/>
  <c r="J1198" i="1" s="1"/>
  <c r="L1198" i="1"/>
  <c r="D1198" i="1"/>
  <c r="E1198" i="1" s="1"/>
  <c r="G1198" i="1" s="1"/>
  <c r="H1199" i="1" s="1"/>
  <c r="A1199" i="1"/>
  <c r="K1195" i="1"/>
  <c r="O1195" i="1" s="1"/>
  <c r="C1196" i="1"/>
  <c r="B1195" i="1" l="1"/>
  <c r="P1199" i="1"/>
  <c r="Q1199" i="1"/>
  <c r="M1198" i="1"/>
  <c r="N1198" i="1" s="1"/>
  <c r="I1199" i="1"/>
  <c r="J1199" i="1" s="1"/>
  <c r="C1197" i="1"/>
  <c r="K1196" i="1"/>
  <c r="O1196" i="1" s="1"/>
  <c r="A1200" i="1"/>
  <c r="L1199" i="1"/>
  <c r="D1199" i="1"/>
  <c r="E1199" i="1" s="1"/>
  <c r="G1199" i="1" s="1"/>
  <c r="H1200" i="1" s="1"/>
  <c r="S1384" i="1" l="1"/>
  <c r="B1196" i="1"/>
  <c r="N1197" i="1"/>
  <c r="C1198" i="1" s="1"/>
  <c r="I1200" i="1"/>
  <c r="M1199" i="1"/>
  <c r="N1199" i="1" s="1"/>
  <c r="Q1200" i="1"/>
  <c r="P1200" i="1"/>
  <c r="A1201" i="1"/>
  <c r="L1200" i="1"/>
  <c r="D1200" i="1"/>
  <c r="E1200" i="1" s="1"/>
  <c r="G1200" i="1" s="1"/>
  <c r="H1201" i="1" s="1"/>
  <c r="K1197" i="1"/>
  <c r="O1197" i="1" l="1"/>
  <c r="B1197" i="1"/>
  <c r="A1202" i="1"/>
  <c r="L1201" i="1"/>
  <c r="D1201" i="1"/>
  <c r="E1201" i="1" s="1"/>
  <c r="G1201" i="1" s="1"/>
  <c r="H1202" i="1" s="1"/>
  <c r="I1201" i="1"/>
  <c r="P1201" i="1"/>
  <c r="M1200" i="1"/>
  <c r="N1200" i="1" s="1"/>
  <c r="Q1201" i="1"/>
  <c r="K1198" i="1"/>
  <c r="O1198" i="1" s="1"/>
  <c r="C1199" i="1"/>
  <c r="J1200" i="1"/>
  <c r="B1198" i="1" l="1"/>
  <c r="I1202" i="1"/>
  <c r="J1202" i="1" s="1"/>
  <c r="C1200" i="1"/>
  <c r="K1199" i="1"/>
  <c r="O1199" i="1" s="1"/>
  <c r="P1202" i="1"/>
  <c r="M1201" i="1"/>
  <c r="N1201" i="1" s="1"/>
  <c r="Q1202" i="1"/>
  <c r="J1201" i="1"/>
  <c r="A1203" i="1"/>
  <c r="D1202" i="1"/>
  <c r="E1202" i="1" s="1"/>
  <c r="G1202" i="1" s="1"/>
  <c r="H1203" i="1" s="1"/>
  <c r="L1202" i="1"/>
  <c r="I1203" i="1" l="1"/>
  <c r="J1203" i="1" s="1"/>
  <c r="B1199" i="1"/>
  <c r="L1203" i="1"/>
  <c r="A1204" i="1"/>
  <c r="D1203" i="1"/>
  <c r="E1203" i="1" s="1"/>
  <c r="G1203" i="1" s="1"/>
  <c r="H1204" i="1" s="1"/>
  <c r="P1203" i="1"/>
  <c r="Q1203" i="1"/>
  <c r="M1202" i="1"/>
  <c r="N1202" i="1" s="1"/>
  <c r="K1200" i="1"/>
  <c r="O1200" i="1" s="1"/>
  <c r="C1201" i="1"/>
  <c r="B1200" i="1" l="1"/>
  <c r="M1203" i="1"/>
  <c r="N1203" i="1" s="1"/>
  <c r="Q1204" i="1"/>
  <c r="P1204" i="1"/>
  <c r="K1201" i="1"/>
  <c r="O1201" i="1" s="1"/>
  <c r="C1202" i="1"/>
  <c r="A1205" i="1"/>
  <c r="D1204" i="1"/>
  <c r="E1204" i="1" s="1"/>
  <c r="G1204" i="1" s="1"/>
  <c r="H1205" i="1" s="1"/>
  <c r="L1204" i="1"/>
  <c r="I1204" i="1"/>
  <c r="J1204" i="1" s="1"/>
  <c r="B1201" i="1" l="1"/>
  <c r="Q1205" i="1"/>
  <c r="P1205" i="1"/>
  <c r="M1204" i="1"/>
  <c r="N1204" i="1" s="1"/>
  <c r="C1203" i="1"/>
  <c r="K1202" i="1"/>
  <c r="O1202" i="1" s="1"/>
  <c r="I1205" i="1"/>
  <c r="J1205" i="1" s="1"/>
  <c r="L1205" i="1"/>
  <c r="D1205" i="1"/>
  <c r="E1205" i="1" s="1"/>
  <c r="G1205" i="1" s="1"/>
  <c r="H1206" i="1" s="1"/>
  <c r="A1206" i="1"/>
  <c r="B1202" i="1" l="1"/>
  <c r="L1206" i="1"/>
  <c r="D1206" i="1"/>
  <c r="E1206" i="1" s="1"/>
  <c r="G1206" i="1" s="1"/>
  <c r="H1207" i="1" s="1"/>
  <c r="A1207" i="1"/>
  <c r="Q1206" i="1"/>
  <c r="P1206" i="1"/>
  <c r="M1205" i="1"/>
  <c r="N1205" i="1" s="1"/>
  <c r="I1206" i="1"/>
  <c r="K1203" i="1"/>
  <c r="O1203" i="1" s="1"/>
  <c r="C1204" i="1"/>
  <c r="B1203" i="1" l="1"/>
  <c r="M1206" i="1"/>
  <c r="N1206" i="1" s="1"/>
  <c r="Q1207" i="1"/>
  <c r="P1207" i="1"/>
  <c r="I1207" i="1"/>
  <c r="J1206" i="1"/>
  <c r="C1205" i="1"/>
  <c r="K1204" i="1"/>
  <c r="O1204" i="1" s="1"/>
  <c r="A1208" i="1"/>
  <c r="L1207" i="1"/>
  <c r="D1207" i="1"/>
  <c r="E1207" i="1" s="1"/>
  <c r="G1207" i="1" s="1"/>
  <c r="H1208" i="1" s="1"/>
  <c r="B1204" i="1" l="1"/>
  <c r="C1206" i="1"/>
  <c r="K1205" i="1"/>
  <c r="O1205" i="1" s="1"/>
  <c r="M1207" i="1"/>
  <c r="N1207" i="1" s="1"/>
  <c r="Q1208" i="1"/>
  <c r="P1208" i="1"/>
  <c r="D1208" i="1"/>
  <c r="E1208" i="1" s="1"/>
  <c r="G1208" i="1" s="1"/>
  <c r="H1209" i="1" s="1"/>
  <c r="L1208" i="1"/>
  <c r="A1209" i="1"/>
  <c r="I1208" i="1"/>
  <c r="J1207" i="1"/>
  <c r="B1205" i="1" l="1"/>
  <c r="I1209" i="1"/>
  <c r="J1209" i="1" s="1"/>
  <c r="Q1209" i="1"/>
  <c r="M1208" i="1"/>
  <c r="N1208" i="1" s="1"/>
  <c r="P1209" i="1"/>
  <c r="J1208" i="1"/>
  <c r="L1209" i="1"/>
  <c r="A1210" i="1"/>
  <c r="D1209" i="1"/>
  <c r="E1209" i="1" s="1"/>
  <c r="G1209" i="1" s="1"/>
  <c r="H1210" i="1" s="1"/>
  <c r="C1207" i="1"/>
  <c r="K1206" i="1"/>
  <c r="O1206" i="1" s="1"/>
  <c r="B1206" i="1" l="1"/>
  <c r="I1210" i="1"/>
  <c r="J1210" i="1" s="1"/>
  <c r="D1210" i="1"/>
  <c r="E1210" i="1" s="1"/>
  <c r="G1210" i="1" s="1"/>
  <c r="H1211" i="1" s="1"/>
  <c r="A1211" i="1"/>
  <c r="L1210" i="1"/>
  <c r="C1208" i="1"/>
  <c r="K1207" i="1"/>
  <c r="O1207" i="1" s="1"/>
  <c r="Q1210" i="1"/>
  <c r="P1210" i="1"/>
  <c r="M1209" i="1"/>
  <c r="N1209" i="1" s="1"/>
  <c r="B1207" i="1" l="1"/>
  <c r="P1211" i="1"/>
  <c r="Q1211" i="1"/>
  <c r="M1210" i="1"/>
  <c r="N1210" i="1" s="1"/>
  <c r="K1208" i="1"/>
  <c r="O1208" i="1" s="1"/>
  <c r="C1209" i="1"/>
  <c r="A1212" i="1"/>
  <c r="L1211" i="1"/>
  <c r="D1211" i="1"/>
  <c r="E1211" i="1" s="1"/>
  <c r="G1211" i="1" s="1"/>
  <c r="H1212" i="1" s="1"/>
  <c r="I1211" i="1"/>
  <c r="B1208" i="1" l="1"/>
  <c r="K1209" i="1"/>
  <c r="O1209" i="1" s="1"/>
  <c r="C1210" i="1"/>
  <c r="Q1212" i="1"/>
  <c r="P1212" i="1"/>
  <c r="M1211" i="1"/>
  <c r="N1211" i="1" s="1"/>
  <c r="I1212" i="1"/>
  <c r="A1213" i="1"/>
  <c r="D1212" i="1"/>
  <c r="E1212" i="1" s="1"/>
  <c r="G1212" i="1" s="1"/>
  <c r="H1213" i="1" s="1"/>
  <c r="L1212" i="1"/>
  <c r="J1211" i="1"/>
  <c r="B1209" i="1" l="1"/>
  <c r="I1213" i="1"/>
  <c r="J1213" i="1" s="1"/>
  <c r="C1211" i="1"/>
  <c r="K1210" i="1"/>
  <c r="O1210" i="1" s="1"/>
  <c r="J1212" i="1"/>
  <c r="P1213" i="1"/>
  <c r="M1212" i="1"/>
  <c r="N1212" i="1" s="1"/>
  <c r="Q1213" i="1"/>
  <c r="L1213" i="1"/>
  <c r="D1213" i="1"/>
  <c r="E1213" i="1" s="1"/>
  <c r="G1213" i="1" s="1"/>
  <c r="H1214" i="1" s="1"/>
  <c r="A1214" i="1"/>
  <c r="B1210" i="1" l="1"/>
  <c r="A1215" i="1"/>
  <c r="L1214" i="1"/>
  <c r="D1214" i="1"/>
  <c r="E1214" i="1" s="1"/>
  <c r="G1214" i="1" s="1"/>
  <c r="H1215" i="1" s="1"/>
  <c r="Q1214" i="1"/>
  <c r="P1214" i="1"/>
  <c r="M1213" i="1"/>
  <c r="N1213" i="1" s="1"/>
  <c r="C1212" i="1"/>
  <c r="K1211" i="1"/>
  <c r="O1211" i="1" s="1"/>
  <c r="I1214" i="1"/>
  <c r="B1211" i="1" l="1"/>
  <c r="P1215" i="1"/>
  <c r="M1214" i="1"/>
  <c r="N1214" i="1" s="1"/>
  <c r="Q1215" i="1"/>
  <c r="C1213" i="1"/>
  <c r="K1212" i="1"/>
  <c r="O1212" i="1" s="1"/>
  <c r="I1215" i="1"/>
  <c r="J1214" i="1"/>
  <c r="D1215" i="1"/>
  <c r="E1215" i="1" s="1"/>
  <c r="G1215" i="1" s="1"/>
  <c r="H1216" i="1" s="1"/>
  <c r="L1215" i="1"/>
  <c r="A1216" i="1"/>
  <c r="B1212" i="1" l="1"/>
  <c r="D1216" i="1"/>
  <c r="E1216" i="1" s="1"/>
  <c r="G1216" i="1" s="1"/>
  <c r="H1217" i="1" s="1"/>
  <c r="A1217" i="1"/>
  <c r="L1216" i="1"/>
  <c r="M1215" i="1"/>
  <c r="N1215" i="1" s="1"/>
  <c r="Q1216" i="1"/>
  <c r="P1216" i="1"/>
  <c r="I1216" i="1"/>
  <c r="C1214" i="1"/>
  <c r="K1213" i="1"/>
  <c r="O1213" i="1" s="1"/>
  <c r="J1215" i="1"/>
  <c r="B1213" i="1" l="1"/>
  <c r="I1217" i="1"/>
  <c r="J1217" i="1" s="1"/>
  <c r="P1217" i="1"/>
  <c r="Q1217" i="1"/>
  <c r="M1216" i="1"/>
  <c r="N1216" i="1" s="1"/>
  <c r="K1214" i="1"/>
  <c r="O1214" i="1" s="1"/>
  <c r="C1215" i="1"/>
  <c r="J1216" i="1"/>
  <c r="D1217" i="1"/>
  <c r="E1217" i="1" s="1"/>
  <c r="G1217" i="1" s="1"/>
  <c r="H1218" i="1" s="1"/>
  <c r="L1217" i="1"/>
  <c r="A1218" i="1"/>
  <c r="B1214" i="1" l="1"/>
  <c r="M1217" i="1"/>
  <c r="N1217" i="1" s="1"/>
  <c r="Q1218" i="1"/>
  <c r="P1218" i="1"/>
  <c r="I1218" i="1"/>
  <c r="C1216" i="1"/>
  <c r="K1215" i="1"/>
  <c r="O1215" i="1" s="1"/>
  <c r="D1218" i="1"/>
  <c r="E1218" i="1" s="1"/>
  <c r="G1218" i="1" s="1"/>
  <c r="H1219" i="1" s="1"/>
  <c r="A1219" i="1"/>
  <c r="L1218" i="1"/>
  <c r="B1215" i="1" l="1"/>
  <c r="I1219" i="1"/>
  <c r="P1219" i="1"/>
  <c r="Q1219" i="1"/>
  <c r="M1218" i="1"/>
  <c r="N1218" i="1" s="1"/>
  <c r="J1218" i="1"/>
  <c r="A1220" i="1"/>
  <c r="D1219" i="1"/>
  <c r="E1219" i="1" s="1"/>
  <c r="G1219" i="1" s="1"/>
  <c r="H1220" i="1" s="1"/>
  <c r="L1219" i="1"/>
  <c r="C1217" i="1"/>
  <c r="K1216" i="1"/>
  <c r="O1216" i="1" s="1"/>
  <c r="B1216" i="1" l="1"/>
  <c r="K1217" i="1"/>
  <c r="O1217" i="1" s="1"/>
  <c r="C1218" i="1"/>
  <c r="L1220" i="1"/>
  <c r="D1220" i="1"/>
  <c r="E1220" i="1" s="1"/>
  <c r="G1220" i="1" s="1"/>
  <c r="H1221" i="1" s="1"/>
  <c r="A1221" i="1"/>
  <c r="Q1220" i="1"/>
  <c r="P1220" i="1"/>
  <c r="M1219" i="1"/>
  <c r="N1219" i="1" s="1"/>
  <c r="I1220" i="1"/>
  <c r="J1219" i="1"/>
  <c r="B1217" i="1" l="1"/>
  <c r="I1221" i="1"/>
  <c r="J1221" i="1" s="1"/>
  <c r="J1220" i="1"/>
  <c r="M1220" i="1"/>
  <c r="N1220" i="1" s="1"/>
  <c r="P1221" i="1"/>
  <c r="Q1221" i="1"/>
  <c r="D1221" i="1"/>
  <c r="E1221" i="1" s="1"/>
  <c r="G1221" i="1" s="1"/>
  <c r="H1222" i="1" s="1"/>
  <c r="L1221" i="1"/>
  <c r="A1222" i="1"/>
  <c r="C1219" i="1"/>
  <c r="K1218" i="1"/>
  <c r="O1218" i="1" s="1"/>
  <c r="B1218" i="1" l="1"/>
  <c r="C1220" i="1"/>
  <c r="K1219" i="1"/>
  <c r="O1219" i="1" s="1"/>
  <c r="A1223" i="1"/>
  <c r="D1222" i="1"/>
  <c r="E1222" i="1" s="1"/>
  <c r="G1222" i="1" s="1"/>
  <c r="H1223" i="1" s="1"/>
  <c r="L1222" i="1"/>
  <c r="Q1222" i="1"/>
  <c r="M1221" i="1"/>
  <c r="N1221" i="1" s="1"/>
  <c r="P1222" i="1"/>
  <c r="I1222" i="1"/>
  <c r="B1219" i="1" l="1"/>
  <c r="I1223" i="1"/>
  <c r="J1223" i="1" s="1"/>
  <c r="A1224" i="1"/>
  <c r="D1223" i="1"/>
  <c r="E1223" i="1" s="1"/>
  <c r="G1223" i="1" s="1"/>
  <c r="H1224" i="1" s="1"/>
  <c r="L1223" i="1"/>
  <c r="M1222" i="1"/>
  <c r="N1222" i="1" s="1"/>
  <c r="Q1223" i="1"/>
  <c r="P1223" i="1"/>
  <c r="J1222" i="1"/>
  <c r="K1220" i="1"/>
  <c r="O1220" i="1" s="1"/>
  <c r="C1221" i="1"/>
  <c r="B1220" i="1" l="1"/>
  <c r="L1224" i="1"/>
  <c r="D1224" i="1"/>
  <c r="E1224" i="1" s="1"/>
  <c r="G1224" i="1" s="1"/>
  <c r="H1225" i="1" s="1"/>
  <c r="A1225" i="1"/>
  <c r="C1222" i="1"/>
  <c r="K1221" i="1"/>
  <c r="O1221" i="1" s="1"/>
  <c r="M1223" i="1"/>
  <c r="N1223" i="1" s="1"/>
  <c r="Q1224" i="1"/>
  <c r="P1224" i="1"/>
  <c r="I1224" i="1"/>
  <c r="B1221" i="1" l="1"/>
  <c r="I1225" i="1"/>
  <c r="J1225" i="1" s="1"/>
  <c r="K1222" i="1"/>
  <c r="O1222" i="1" s="1"/>
  <c r="C1223" i="1"/>
  <c r="L1225" i="1"/>
  <c r="D1225" i="1"/>
  <c r="E1225" i="1" s="1"/>
  <c r="G1225" i="1" s="1"/>
  <c r="H1226" i="1" s="1"/>
  <c r="A1226" i="1"/>
  <c r="M1224" i="1"/>
  <c r="N1224" i="1" s="1"/>
  <c r="P1225" i="1"/>
  <c r="Q1225" i="1"/>
  <c r="J1224" i="1"/>
  <c r="B1222" i="1" l="1"/>
  <c r="Q1226" i="1"/>
  <c r="P1226" i="1"/>
  <c r="M1225" i="1"/>
  <c r="N1225" i="1" s="1"/>
  <c r="K1223" i="1"/>
  <c r="O1223" i="1" s="1"/>
  <c r="C1224" i="1"/>
  <c r="A1227" i="1"/>
  <c r="L1226" i="1"/>
  <c r="D1226" i="1"/>
  <c r="E1226" i="1" s="1"/>
  <c r="G1226" i="1" s="1"/>
  <c r="H1227" i="1" s="1"/>
  <c r="I1226" i="1"/>
  <c r="B1223" i="1" l="1"/>
  <c r="I1227" i="1"/>
  <c r="J1227" i="1" s="1"/>
  <c r="J1226" i="1"/>
  <c r="D1227" i="1"/>
  <c r="E1227" i="1" s="1"/>
  <c r="G1227" i="1" s="1"/>
  <c r="H1228" i="1" s="1"/>
  <c r="A1228" i="1"/>
  <c r="L1227" i="1"/>
  <c r="P1227" i="1"/>
  <c r="M1226" i="1"/>
  <c r="N1226" i="1" s="1"/>
  <c r="Q1227" i="1"/>
  <c r="K1224" i="1"/>
  <c r="O1224" i="1" s="1"/>
  <c r="C1225" i="1"/>
  <c r="B1224" i="1" l="1"/>
  <c r="M1227" i="1"/>
  <c r="N1227" i="1" s="1"/>
  <c r="P1228" i="1"/>
  <c r="Q1228" i="1"/>
  <c r="K1225" i="1"/>
  <c r="O1225" i="1" s="1"/>
  <c r="C1226" i="1"/>
  <c r="L1228" i="1"/>
  <c r="D1228" i="1"/>
  <c r="E1228" i="1" s="1"/>
  <c r="G1228" i="1" s="1"/>
  <c r="H1229" i="1" s="1"/>
  <c r="A1229" i="1"/>
  <c r="I1228" i="1"/>
  <c r="B1225" i="1" l="1"/>
  <c r="C1227" i="1"/>
  <c r="K1226" i="1"/>
  <c r="O1226" i="1" s="1"/>
  <c r="Q1229" i="1"/>
  <c r="P1229" i="1"/>
  <c r="M1228" i="1"/>
  <c r="N1228" i="1" s="1"/>
  <c r="I1229" i="1"/>
  <c r="A1230" i="1"/>
  <c r="L1229" i="1"/>
  <c r="D1229" i="1"/>
  <c r="E1229" i="1" s="1"/>
  <c r="G1229" i="1" s="1"/>
  <c r="H1230" i="1" s="1"/>
  <c r="J1228" i="1"/>
  <c r="B1226" i="1" l="1"/>
  <c r="I1230" i="1"/>
  <c r="J1229" i="1"/>
  <c r="Q1230" i="1"/>
  <c r="P1230" i="1"/>
  <c r="M1229" i="1"/>
  <c r="N1229" i="1" s="1"/>
  <c r="D1230" i="1"/>
  <c r="E1230" i="1" s="1"/>
  <c r="G1230" i="1" s="1"/>
  <c r="H1231" i="1" s="1"/>
  <c r="A1231" i="1"/>
  <c r="L1230" i="1"/>
  <c r="C1228" i="1"/>
  <c r="K1227" i="1"/>
  <c r="O1227" i="1" s="1"/>
  <c r="B1227" i="1" l="1"/>
  <c r="P1231" i="1"/>
  <c r="Q1231" i="1"/>
  <c r="M1230" i="1"/>
  <c r="N1230" i="1" s="1"/>
  <c r="K1228" i="1"/>
  <c r="O1228" i="1" s="1"/>
  <c r="C1229" i="1"/>
  <c r="D1231" i="1"/>
  <c r="E1231" i="1" s="1"/>
  <c r="G1231" i="1" s="1"/>
  <c r="H1232" i="1" s="1"/>
  <c r="L1231" i="1"/>
  <c r="A1232" i="1"/>
  <c r="I1231" i="1"/>
  <c r="J1230" i="1"/>
  <c r="B1228" i="1" l="1"/>
  <c r="I1232" i="1"/>
  <c r="J1232" i="1" s="1"/>
  <c r="J1231" i="1"/>
  <c r="M1231" i="1"/>
  <c r="N1231" i="1" s="1"/>
  <c r="Q1232" i="1"/>
  <c r="P1232" i="1"/>
  <c r="C1230" i="1"/>
  <c r="K1229" i="1"/>
  <c r="O1229" i="1" s="1"/>
  <c r="L1232" i="1"/>
  <c r="D1232" i="1"/>
  <c r="E1232" i="1" s="1"/>
  <c r="G1232" i="1" s="1"/>
  <c r="H1233" i="1" s="1"/>
  <c r="A1233" i="1"/>
  <c r="B1229" i="1" l="1"/>
  <c r="Q1233" i="1"/>
  <c r="M1232" i="1"/>
  <c r="N1232" i="1" s="1"/>
  <c r="P1233" i="1"/>
  <c r="C1231" i="1"/>
  <c r="K1230" i="1"/>
  <c r="O1230" i="1" s="1"/>
  <c r="D1233" i="1"/>
  <c r="E1233" i="1" s="1"/>
  <c r="G1233" i="1" s="1"/>
  <c r="H1234" i="1" s="1"/>
  <c r="A1234" i="1"/>
  <c r="L1233" i="1"/>
  <c r="I1233" i="1"/>
  <c r="B1230" i="1" l="1"/>
  <c r="I1234" i="1"/>
  <c r="J1234" i="1" s="1"/>
  <c r="J1233" i="1"/>
  <c r="A1235" i="1"/>
  <c r="L1234" i="1"/>
  <c r="D1234" i="1"/>
  <c r="E1234" i="1" s="1"/>
  <c r="G1234" i="1" s="1"/>
  <c r="H1235" i="1" s="1"/>
  <c r="M1233" i="1"/>
  <c r="N1233" i="1" s="1"/>
  <c r="Q1234" i="1"/>
  <c r="P1234" i="1"/>
  <c r="C1232" i="1"/>
  <c r="K1231" i="1"/>
  <c r="O1231" i="1" s="1"/>
  <c r="B1231" i="1" l="1"/>
  <c r="C1233" i="1"/>
  <c r="K1232" i="1"/>
  <c r="O1232" i="1" s="1"/>
  <c r="A1236" i="1"/>
  <c r="D1235" i="1"/>
  <c r="E1235" i="1" s="1"/>
  <c r="G1235" i="1" s="1"/>
  <c r="H1236" i="1" s="1"/>
  <c r="L1235" i="1"/>
  <c r="M1234" i="1"/>
  <c r="N1234" i="1" s="1"/>
  <c r="Q1235" i="1"/>
  <c r="P1235" i="1"/>
  <c r="I1235" i="1"/>
  <c r="B1232" i="1" l="1"/>
  <c r="I1236" i="1"/>
  <c r="J1236" i="1" s="1"/>
  <c r="J1235" i="1"/>
  <c r="A1237" i="1"/>
  <c r="D1236" i="1"/>
  <c r="E1236" i="1" s="1"/>
  <c r="G1236" i="1" s="1"/>
  <c r="H1237" i="1" s="1"/>
  <c r="L1236" i="1"/>
  <c r="Q1236" i="1"/>
  <c r="P1236" i="1"/>
  <c r="M1235" i="1"/>
  <c r="N1235" i="1" s="1"/>
  <c r="K1233" i="1"/>
  <c r="O1233" i="1" s="1"/>
  <c r="C1234" i="1"/>
  <c r="B1233" i="1" l="1"/>
  <c r="C1235" i="1"/>
  <c r="K1234" i="1"/>
  <c r="O1234" i="1" s="1"/>
  <c r="A1238" i="1"/>
  <c r="L1237" i="1"/>
  <c r="D1237" i="1"/>
  <c r="E1237" i="1" s="1"/>
  <c r="G1237" i="1" s="1"/>
  <c r="H1238" i="1" s="1"/>
  <c r="P1237" i="1"/>
  <c r="Q1237" i="1"/>
  <c r="M1236" i="1"/>
  <c r="N1236" i="1" s="1"/>
  <c r="I1237" i="1"/>
  <c r="B1234" i="1" l="1"/>
  <c r="I1238" i="1"/>
  <c r="J1238" i="1" s="1"/>
  <c r="M1237" i="1"/>
  <c r="N1237" i="1" s="1"/>
  <c r="Q1238" i="1"/>
  <c r="P1238" i="1"/>
  <c r="J1237" i="1"/>
  <c r="L1238" i="1"/>
  <c r="D1238" i="1"/>
  <c r="E1238" i="1" s="1"/>
  <c r="G1238" i="1" s="1"/>
  <c r="H1239" i="1" s="1"/>
  <c r="A1239" i="1"/>
  <c r="C1236" i="1"/>
  <c r="K1235" i="1"/>
  <c r="O1235" i="1" s="1"/>
  <c r="B1235" i="1" l="1"/>
  <c r="M1238" i="1"/>
  <c r="N1238" i="1" s="1"/>
  <c r="Q1239" i="1"/>
  <c r="P1239" i="1"/>
  <c r="C1237" i="1"/>
  <c r="K1236" i="1"/>
  <c r="O1236" i="1" s="1"/>
  <c r="D1239" i="1"/>
  <c r="E1239" i="1" s="1"/>
  <c r="G1239" i="1" s="1"/>
  <c r="H1240" i="1" s="1"/>
  <c r="A1240" i="1"/>
  <c r="L1239" i="1"/>
  <c r="I1239" i="1"/>
  <c r="B1236" i="1" l="1"/>
  <c r="I1240" i="1"/>
  <c r="J1240" i="1" s="1"/>
  <c r="C1238" i="1"/>
  <c r="K1237" i="1"/>
  <c r="O1237" i="1" s="1"/>
  <c r="P1240" i="1"/>
  <c r="M1239" i="1"/>
  <c r="N1239" i="1" s="1"/>
  <c r="Q1240" i="1"/>
  <c r="J1239" i="1"/>
  <c r="L1240" i="1"/>
  <c r="D1240" i="1"/>
  <c r="E1240" i="1" s="1"/>
  <c r="G1240" i="1" s="1"/>
  <c r="H1241" i="1" s="1"/>
  <c r="A1241" i="1"/>
  <c r="B1237" i="1" l="1"/>
  <c r="I1241" i="1"/>
  <c r="J1241" i="1" s="1"/>
  <c r="C1239" i="1"/>
  <c r="K1238" i="1"/>
  <c r="O1238" i="1" s="1"/>
  <c r="Q1241" i="1"/>
  <c r="P1241" i="1"/>
  <c r="M1240" i="1"/>
  <c r="N1240" i="1" s="1"/>
  <c r="D1241" i="1"/>
  <c r="E1241" i="1" s="1"/>
  <c r="G1241" i="1" s="1"/>
  <c r="H1242" i="1" s="1"/>
  <c r="A1242" i="1"/>
  <c r="L1241" i="1"/>
  <c r="B1238" i="1" l="1"/>
  <c r="Q1242" i="1"/>
  <c r="P1242" i="1"/>
  <c r="M1241" i="1"/>
  <c r="N1241" i="1" s="1"/>
  <c r="L1242" i="1"/>
  <c r="D1242" i="1"/>
  <c r="E1242" i="1" s="1"/>
  <c r="G1242" i="1" s="1"/>
  <c r="H1243" i="1" s="1"/>
  <c r="A1243" i="1"/>
  <c r="C1240" i="1"/>
  <c r="K1239" i="1"/>
  <c r="O1239" i="1" s="1"/>
  <c r="I1242" i="1"/>
  <c r="B1239" i="1" l="1"/>
  <c r="I1243" i="1"/>
  <c r="J1243" i="1" s="1"/>
  <c r="J1242" i="1"/>
  <c r="C1241" i="1"/>
  <c r="K1240" i="1"/>
  <c r="O1240" i="1" s="1"/>
  <c r="L1243" i="1"/>
  <c r="D1243" i="1"/>
  <c r="E1243" i="1" s="1"/>
  <c r="G1243" i="1" s="1"/>
  <c r="H1244" i="1" s="1"/>
  <c r="A1244" i="1"/>
  <c r="M1242" i="1"/>
  <c r="N1242" i="1" s="1"/>
  <c r="P1243" i="1"/>
  <c r="Q1243" i="1"/>
  <c r="B1240" i="1" l="1"/>
  <c r="Q1244" i="1"/>
  <c r="P1244" i="1"/>
  <c r="M1243" i="1"/>
  <c r="N1243" i="1" s="1"/>
  <c r="C1242" i="1"/>
  <c r="K1241" i="1"/>
  <c r="O1241" i="1" s="1"/>
  <c r="L1244" i="1"/>
  <c r="D1244" i="1"/>
  <c r="E1244" i="1" s="1"/>
  <c r="G1244" i="1" s="1"/>
  <c r="H1245" i="1" s="1"/>
  <c r="A1245" i="1"/>
  <c r="I1244" i="1"/>
  <c r="B1241" i="1" l="1"/>
  <c r="I1245" i="1"/>
  <c r="J1245" i="1" s="1"/>
  <c r="L1245" i="1"/>
  <c r="A1246" i="1"/>
  <c r="D1245" i="1"/>
  <c r="E1245" i="1" s="1"/>
  <c r="G1245" i="1" s="1"/>
  <c r="H1246" i="1" s="1"/>
  <c r="P1245" i="1"/>
  <c r="Q1245" i="1"/>
  <c r="M1244" i="1"/>
  <c r="N1244" i="1" s="1"/>
  <c r="C1243" i="1"/>
  <c r="K1242" i="1"/>
  <c r="O1242" i="1" s="1"/>
  <c r="J1244" i="1"/>
  <c r="B1242" i="1" l="1"/>
  <c r="K1243" i="1"/>
  <c r="O1243" i="1" s="1"/>
  <c r="C1244" i="1"/>
  <c r="L1246" i="1"/>
  <c r="D1246" i="1"/>
  <c r="E1246" i="1" s="1"/>
  <c r="G1246" i="1" s="1"/>
  <c r="H1247" i="1" s="1"/>
  <c r="A1247" i="1"/>
  <c r="M1245" i="1"/>
  <c r="N1245" i="1" s="1"/>
  <c r="P1246" i="1"/>
  <c r="Q1246" i="1"/>
  <c r="I1246" i="1"/>
  <c r="B1243" i="1" l="1"/>
  <c r="I1247" i="1"/>
  <c r="J1247" i="1" s="1"/>
  <c r="L1247" i="1"/>
  <c r="A1248" i="1"/>
  <c r="D1247" i="1"/>
  <c r="E1247" i="1" s="1"/>
  <c r="G1247" i="1" s="1"/>
  <c r="H1248" i="1" s="1"/>
  <c r="K1244" i="1"/>
  <c r="O1244" i="1" s="1"/>
  <c r="C1245" i="1"/>
  <c r="P1247" i="1"/>
  <c r="M1246" i="1"/>
  <c r="N1246" i="1" s="1"/>
  <c r="Q1247" i="1"/>
  <c r="J1246" i="1"/>
  <c r="B1244" i="1" l="1"/>
  <c r="I1248" i="1"/>
  <c r="J1248" i="1" s="1"/>
  <c r="L1248" i="1"/>
  <c r="D1248" i="1"/>
  <c r="E1248" i="1" s="1"/>
  <c r="G1248" i="1" s="1"/>
  <c r="H1249" i="1" s="1"/>
  <c r="A1249" i="1"/>
  <c r="K1245" i="1"/>
  <c r="O1245" i="1" s="1"/>
  <c r="C1246" i="1"/>
  <c r="P1248" i="1"/>
  <c r="Q1248" i="1"/>
  <c r="M1247" i="1"/>
  <c r="N1247" i="1" s="1"/>
  <c r="B1245" i="1" l="1"/>
  <c r="M1248" i="1"/>
  <c r="N1248" i="1" s="1"/>
  <c r="Q1249" i="1"/>
  <c r="P1249" i="1"/>
  <c r="I1249" i="1"/>
  <c r="K1246" i="1"/>
  <c r="O1246" i="1" s="1"/>
  <c r="C1247" i="1"/>
  <c r="L1249" i="1"/>
  <c r="D1249" i="1"/>
  <c r="E1249" i="1" s="1"/>
  <c r="G1249" i="1" s="1"/>
  <c r="H1250" i="1" s="1"/>
  <c r="A1250" i="1"/>
  <c r="B1246" i="1" l="1"/>
  <c r="A1251" i="1"/>
  <c r="L1250" i="1"/>
  <c r="D1250" i="1"/>
  <c r="E1250" i="1" s="1"/>
  <c r="G1250" i="1" s="1"/>
  <c r="H1251" i="1" s="1"/>
  <c r="C1248" i="1"/>
  <c r="K1247" i="1"/>
  <c r="O1247" i="1" s="1"/>
  <c r="Q1250" i="1"/>
  <c r="P1250" i="1"/>
  <c r="M1249" i="1"/>
  <c r="N1249" i="1" s="1"/>
  <c r="I1250" i="1"/>
  <c r="J1249" i="1"/>
  <c r="B1247" i="1" l="1"/>
  <c r="I1251" i="1"/>
  <c r="J1251" i="1" s="1"/>
  <c r="M1250" i="1"/>
  <c r="N1250" i="1" s="1"/>
  <c r="Q1251" i="1"/>
  <c r="P1251" i="1"/>
  <c r="J1250" i="1"/>
  <c r="K1248" i="1"/>
  <c r="O1248" i="1" s="1"/>
  <c r="C1249" i="1"/>
  <c r="L1251" i="1"/>
  <c r="A1252" i="1"/>
  <c r="D1251" i="1"/>
  <c r="E1251" i="1" s="1"/>
  <c r="G1251" i="1" s="1"/>
  <c r="H1252" i="1" s="1"/>
  <c r="B1248" i="1" l="1"/>
  <c r="I1252" i="1"/>
  <c r="J1252" i="1" s="1"/>
  <c r="C1250" i="1"/>
  <c r="K1249" i="1"/>
  <c r="O1249" i="1" s="1"/>
  <c r="D1252" i="1"/>
  <c r="E1252" i="1" s="1"/>
  <c r="G1252" i="1" s="1"/>
  <c r="H1253" i="1" s="1"/>
  <c r="A1253" i="1"/>
  <c r="L1252" i="1"/>
  <c r="Q1252" i="1"/>
  <c r="P1252" i="1"/>
  <c r="M1251" i="1"/>
  <c r="N1251" i="1" s="1"/>
  <c r="B1249" i="1" l="1"/>
  <c r="I1253" i="1"/>
  <c r="J1253" i="1" s="1"/>
  <c r="D1253" i="1"/>
  <c r="E1253" i="1" s="1"/>
  <c r="G1253" i="1" s="1"/>
  <c r="H1254" i="1" s="1"/>
  <c r="A1254" i="1"/>
  <c r="L1253" i="1"/>
  <c r="C1251" i="1"/>
  <c r="K1250" i="1"/>
  <c r="O1250" i="1" s="1"/>
  <c r="Q1253" i="1"/>
  <c r="M1252" i="1"/>
  <c r="N1252" i="1" s="1"/>
  <c r="P1253" i="1"/>
  <c r="B1250" i="1" l="1"/>
  <c r="D1254" i="1"/>
  <c r="E1254" i="1" s="1"/>
  <c r="G1254" i="1" s="1"/>
  <c r="H1255" i="1" s="1"/>
  <c r="A1255" i="1"/>
  <c r="L1254" i="1"/>
  <c r="M1253" i="1"/>
  <c r="N1253" i="1" s="1"/>
  <c r="Q1254" i="1"/>
  <c r="P1254" i="1"/>
  <c r="C1252" i="1"/>
  <c r="K1251" i="1"/>
  <c r="O1251" i="1" s="1"/>
  <c r="I1254" i="1"/>
  <c r="B1251" i="1" l="1"/>
  <c r="I1255" i="1"/>
  <c r="J1255" i="1" s="1"/>
  <c r="P1255" i="1"/>
  <c r="M1254" i="1"/>
  <c r="N1254" i="1" s="1"/>
  <c r="Q1255" i="1"/>
  <c r="J1254" i="1"/>
  <c r="K1252" i="1"/>
  <c r="O1252" i="1" s="1"/>
  <c r="C1253" i="1"/>
  <c r="A1256" i="1"/>
  <c r="D1255" i="1"/>
  <c r="E1255" i="1" s="1"/>
  <c r="G1255" i="1" s="1"/>
  <c r="H1256" i="1" s="1"/>
  <c r="L1255" i="1"/>
  <c r="B1252" i="1" l="1"/>
  <c r="C1254" i="1"/>
  <c r="K1253" i="1"/>
  <c r="O1253" i="1" s="1"/>
  <c r="P1256" i="1"/>
  <c r="M1255" i="1"/>
  <c r="N1255" i="1" s="1"/>
  <c r="Q1256" i="1"/>
  <c r="L1256" i="1"/>
  <c r="D1256" i="1"/>
  <c r="E1256" i="1" s="1"/>
  <c r="G1256" i="1" s="1"/>
  <c r="H1257" i="1" s="1"/>
  <c r="A1257" i="1"/>
  <c r="I1256" i="1"/>
  <c r="B1253" i="1" l="1"/>
  <c r="I1257" i="1"/>
  <c r="J1257" i="1" s="1"/>
  <c r="A1258" i="1"/>
  <c r="L1257" i="1"/>
  <c r="D1257" i="1"/>
  <c r="E1257" i="1" s="1"/>
  <c r="G1257" i="1" s="1"/>
  <c r="H1258" i="1" s="1"/>
  <c r="K1254" i="1"/>
  <c r="O1254" i="1" s="1"/>
  <c r="C1255" i="1"/>
  <c r="J1256" i="1"/>
  <c r="Q1257" i="1"/>
  <c r="P1257" i="1"/>
  <c r="M1256" i="1"/>
  <c r="N1256" i="1" s="1"/>
  <c r="B1254" i="1" l="1"/>
  <c r="Q1258" i="1"/>
  <c r="P1258" i="1"/>
  <c r="M1257" i="1"/>
  <c r="N1257" i="1" s="1"/>
  <c r="C1256" i="1"/>
  <c r="K1255" i="1"/>
  <c r="O1255" i="1" s="1"/>
  <c r="I1258" i="1"/>
  <c r="J1258" i="1" s="1"/>
  <c r="A1259" i="1"/>
  <c r="D1258" i="1"/>
  <c r="E1258" i="1" s="1"/>
  <c r="G1258" i="1" s="1"/>
  <c r="H1259" i="1" s="1"/>
  <c r="L1258" i="1"/>
  <c r="B1255" i="1" l="1"/>
  <c r="L1259" i="1"/>
  <c r="D1259" i="1"/>
  <c r="E1259" i="1" s="1"/>
  <c r="G1259" i="1" s="1"/>
  <c r="H1260" i="1" s="1"/>
  <c r="A1260" i="1"/>
  <c r="Q1259" i="1"/>
  <c r="M1258" i="1"/>
  <c r="N1258" i="1" s="1"/>
  <c r="P1259" i="1"/>
  <c r="I1259" i="1"/>
  <c r="K1256" i="1"/>
  <c r="O1256" i="1" s="1"/>
  <c r="C1257" i="1"/>
  <c r="I1260" i="1" l="1"/>
  <c r="J1260" i="1" s="1"/>
  <c r="B1256" i="1"/>
  <c r="J1259" i="1"/>
  <c r="L1260" i="1"/>
  <c r="D1260" i="1"/>
  <c r="E1260" i="1" s="1"/>
  <c r="G1260" i="1" s="1"/>
  <c r="H1261" i="1" s="1"/>
  <c r="A1261" i="1"/>
  <c r="Q1260" i="1"/>
  <c r="P1260" i="1"/>
  <c r="M1259" i="1"/>
  <c r="N1259" i="1" s="1"/>
  <c r="K1257" i="1"/>
  <c r="O1257" i="1" s="1"/>
  <c r="C1258" i="1"/>
  <c r="I1261" i="1" l="1"/>
  <c r="J1261" i="1" s="1"/>
  <c r="B1257" i="1"/>
  <c r="C1259" i="1"/>
  <c r="K1258" i="1"/>
  <c r="O1258" i="1" s="1"/>
  <c r="A1262" i="1"/>
  <c r="L1261" i="1"/>
  <c r="D1261" i="1"/>
  <c r="E1261" i="1" s="1"/>
  <c r="G1261" i="1" s="1"/>
  <c r="H1262" i="1" s="1"/>
  <c r="Q1261" i="1"/>
  <c r="P1261" i="1"/>
  <c r="M1260" i="1"/>
  <c r="N1260" i="1" s="1"/>
  <c r="B1258" i="1" l="1"/>
  <c r="A1263" i="1"/>
  <c r="L1262" i="1"/>
  <c r="D1262" i="1"/>
  <c r="E1262" i="1" s="1"/>
  <c r="G1262" i="1" s="1"/>
  <c r="H1263" i="1" s="1"/>
  <c r="Q1262" i="1"/>
  <c r="P1262" i="1"/>
  <c r="M1261" i="1"/>
  <c r="N1261" i="1" s="1"/>
  <c r="I1262" i="1"/>
  <c r="C1260" i="1"/>
  <c r="K1259" i="1"/>
  <c r="O1259" i="1" s="1"/>
  <c r="B1259" i="1" l="1"/>
  <c r="I1263" i="1"/>
  <c r="J1263" i="1" s="1"/>
  <c r="P1263" i="1"/>
  <c r="Q1263" i="1"/>
  <c r="M1262" i="1"/>
  <c r="N1262" i="1" s="1"/>
  <c r="C1261" i="1"/>
  <c r="K1260" i="1"/>
  <c r="O1260" i="1" s="1"/>
  <c r="J1262" i="1"/>
  <c r="L1263" i="1"/>
  <c r="D1263" i="1"/>
  <c r="E1263" i="1" s="1"/>
  <c r="G1263" i="1" s="1"/>
  <c r="H1264" i="1" s="1"/>
  <c r="A1264" i="1"/>
  <c r="B1260" i="1" l="1"/>
  <c r="I1264" i="1"/>
  <c r="J1264" i="1" s="1"/>
  <c r="L1264" i="1"/>
  <c r="D1264" i="1"/>
  <c r="E1264" i="1" s="1"/>
  <c r="G1264" i="1" s="1"/>
  <c r="H1265" i="1" s="1"/>
  <c r="A1265" i="1"/>
  <c r="M1263" i="1"/>
  <c r="N1263" i="1" s="1"/>
  <c r="P1264" i="1"/>
  <c r="Q1264" i="1"/>
  <c r="K1261" i="1"/>
  <c r="O1261" i="1" s="1"/>
  <c r="C1262" i="1"/>
  <c r="B1261" i="1" l="1"/>
  <c r="Q1265" i="1"/>
  <c r="M1264" i="1"/>
  <c r="N1264" i="1" s="1"/>
  <c r="P1265" i="1"/>
  <c r="C1263" i="1"/>
  <c r="K1262" i="1"/>
  <c r="O1262" i="1" s="1"/>
  <c r="A1266" i="1"/>
  <c r="L1265" i="1"/>
  <c r="D1265" i="1"/>
  <c r="E1265" i="1" s="1"/>
  <c r="G1265" i="1" s="1"/>
  <c r="H1266" i="1" s="1"/>
  <c r="I1265" i="1"/>
  <c r="B1262" i="1" l="1"/>
  <c r="P1266" i="1"/>
  <c r="M1265" i="1"/>
  <c r="N1265" i="1" s="1"/>
  <c r="Q1266" i="1"/>
  <c r="K1263" i="1"/>
  <c r="O1263" i="1" s="1"/>
  <c r="C1264" i="1"/>
  <c r="I1266" i="1"/>
  <c r="D1266" i="1"/>
  <c r="E1266" i="1" s="1"/>
  <c r="G1266" i="1" s="1"/>
  <c r="H1267" i="1" s="1"/>
  <c r="A1267" i="1"/>
  <c r="L1266" i="1"/>
  <c r="J1265" i="1"/>
  <c r="B1263" i="1" l="1"/>
  <c r="M1266" i="1"/>
  <c r="N1266" i="1" s="1"/>
  <c r="Q1267" i="1"/>
  <c r="P1267" i="1"/>
  <c r="I1267" i="1"/>
  <c r="J1267" i="1" s="1"/>
  <c r="A1268" i="1"/>
  <c r="D1267" i="1"/>
  <c r="E1267" i="1" s="1"/>
  <c r="G1267" i="1" s="1"/>
  <c r="H1268" i="1" s="1"/>
  <c r="L1267" i="1"/>
  <c r="J1266" i="1"/>
  <c r="C1265" i="1"/>
  <c r="K1264" i="1"/>
  <c r="O1264" i="1" s="1"/>
  <c r="B1264" i="1" l="1"/>
  <c r="A1269" i="1"/>
  <c r="L1268" i="1"/>
  <c r="D1268" i="1"/>
  <c r="E1268" i="1" s="1"/>
  <c r="G1268" i="1" s="1"/>
  <c r="H1269" i="1" s="1"/>
  <c r="K1265" i="1"/>
  <c r="O1265" i="1" s="1"/>
  <c r="C1266" i="1"/>
  <c r="Q1268" i="1"/>
  <c r="P1268" i="1"/>
  <c r="M1267" i="1"/>
  <c r="N1267" i="1" s="1"/>
  <c r="I1268" i="1"/>
  <c r="B1265" i="1" l="1"/>
  <c r="Q1269" i="1"/>
  <c r="P1269" i="1"/>
  <c r="M1268" i="1"/>
  <c r="N1268" i="1" s="1"/>
  <c r="I1269" i="1"/>
  <c r="C1267" i="1"/>
  <c r="K1266" i="1"/>
  <c r="O1266" i="1" s="1"/>
  <c r="A1270" i="1"/>
  <c r="L1269" i="1"/>
  <c r="D1269" i="1"/>
  <c r="E1269" i="1" s="1"/>
  <c r="G1269" i="1" s="1"/>
  <c r="H1270" i="1" s="1"/>
  <c r="J1268" i="1"/>
  <c r="B1266" i="1" l="1"/>
  <c r="C1268" i="1"/>
  <c r="K1267" i="1"/>
  <c r="O1267" i="1" s="1"/>
  <c r="P1270" i="1"/>
  <c r="M1269" i="1"/>
  <c r="N1269" i="1" s="1"/>
  <c r="Q1270" i="1"/>
  <c r="L1270" i="1"/>
  <c r="D1270" i="1"/>
  <c r="E1270" i="1" s="1"/>
  <c r="G1270" i="1" s="1"/>
  <c r="H1271" i="1" s="1"/>
  <c r="A1271" i="1"/>
  <c r="I1270" i="1"/>
  <c r="J1269" i="1"/>
  <c r="B1267" i="1" l="1"/>
  <c r="Q1271" i="1"/>
  <c r="P1271" i="1"/>
  <c r="M1270" i="1"/>
  <c r="N1270" i="1" s="1"/>
  <c r="I1271" i="1"/>
  <c r="J1271" i="1" s="1"/>
  <c r="A1272" i="1"/>
  <c r="L1271" i="1"/>
  <c r="D1271" i="1"/>
  <c r="E1271" i="1" s="1"/>
  <c r="G1271" i="1" s="1"/>
  <c r="H1272" i="1" s="1"/>
  <c r="C1269" i="1"/>
  <c r="K1268" i="1"/>
  <c r="O1268" i="1" s="1"/>
  <c r="J1270" i="1"/>
  <c r="B1268" i="1" l="1"/>
  <c r="K1269" i="1"/>
  <c r="O1269" i="1" s="1"/>
  <c r="C1270" i="1"/>
  <c r="D1272" i="1"/>
  <c r="E1272" i="1" s="1"/>
  <c r="G1272" i="1" s="1"/>
  <c r="H1273" i="1" s="1"/>
  <c r="A1273" i="1"/>
  <c r="L1272" i="1"/>
  <c r="M1271" i="1"/>
  <c r="N1271" i="1" s="1"/>
  <c r="Q1272" i="1"/>
  <c r="P1272" i="1"/>
  <c r="I1272" i="1"/>
  <c r="J1272" i="1" s="1"/>
  <c r="B1269" i="1" l="1"/>
  <c r="Q1273" i="1"/>
  <c r="P1273" i="1"/>
  <c r="M1272" i="1"/>
  <c r="N1272" i="1" s="1"/>
  <c r="C1271" i="1"/>
  <c r="K1270" i="1"/>
  <c r="O1270" i="1" s="1"/>
  <c r="I1273" i="1"/>
  <c r="J1273" i="1" s="1"/>
  <c r="A1274" i="1"/>
  <c r="L1273" i="1"/>
  <c r="D1273" i="1"/>
  <c r="E1273" i="1" s="1"/>
  <c r="G1273" i="1" s="1"/>
  <c r="H1274" i="1" s="1"/>
  <c r="B1270" i="1" l="1"/>
  <c r="K1271" i="1"/>
  <c r="O1271" i="1" s="1"/>
  <c r="C1272" i="1"/>
  <c r="I1274" i="1"/>
  <c r="J1274" i="1" s="1"/>
  <c r="Q1274" i="1"/>
  <c r="P1274" i="1"/>
  <c r="M1273" i="1"/>
  <c r="N1273" i="1" s="1"/>
  <c r="D1274" i="1"/>
  <c r="E1274" i="1" s="1"/>
  <c r="G1274" i="1" s="1"/>
  <c r="H1275" i="1" s="1"/>
  <c r="A1275" i="1"/>
  <c r="L1274" i="1"/>
  <c r="B1271" i="1" l="1"/>
  <c r="A1276" i="1"/>
  <c r="D1275" i="1"/>
  <c r="E1275" i="1" s="1"/>
  <c r="G1275" i="1" s="1"/>
  <c r="H1276" i="1" s="1"/>
  <c r="L1275" i="1"/>
  <c r="C1273" i="1"/>
  <c r="K1272" i="1"/>
  <c r="O1272" i="1" s="1"/>
  <c r="P1275" i="1"/>
  <c r="Q1275" i="1"/>
  <c r="M1274" i="1"/>
  <c r="N1274" i="1" s="1"/>
  <c r="I1275" i="1"/>
  <c r="B1272" i="1" l="1"/>
  <c r="I1276" i="1"/>
  <c r="J1276" i="1" s="1"/>
  <c r="J1275" i="1"/>
  <c r="C1274" i="1"/>
  <c r="K1273" i="1"/>
  <c r="O1273" i="1" s="1"/>
  <c r="L1276" i="1"/>
  <c r="A1277" i="1"/>
  <c r="D1276" i="1"/>
  <c r="E1276" i="1" s="1"/>
  <c r="G1276" i="1" s="1"/>
  <c r="H1277" i="1" s="1"/>
  <c r="M1275" i="1"/>
  <c r="N1275" i="1" s="1"/>
  <c r="Q1276" i="1"/>
  <c r="P1276" i="1"/>
  <c r="B1273" i="1" l="1"/>
  <c r="L1277" i="1"/>
  <c r="D1277" i="1"/>
  <c r="E1277" i="1" s="1"/>
  <c r="G1277" i="1" s="1"/>
  <c r="H1278" i="1" s="1"/>
  <c r="A1278" i="1"/>
  <c r="C1275" i="1"/>
  <c r="K1274" i="1"/>
  <c r="O1274" i="1" s="1"/>
  <c r="P1277" i="1"/>
  <c r="M1276" i="1"/>
  <c r="N1276" i="1" s="1"/>
  <c r="Q1277" i="1"/>
  <c r="I1277" i="1"/>
  <c r="B1274" i="1" l="1"/>
  <c r="I1278" i="1"/>
  <c r="J1278" i="1" s="1"/>
  <c r="J1277" i="1"/>
  <c r="D1278" i="1"/>
  <c r="E1278" i="1" s="1"/>
  <c r="G1278" i="1" s="1"/>
  <c r="H1279" i="1" s="1"/>
  <c r="A1279" i="1"/>
  <c r="L1278" i="1"/>
  <c r="Q1278" i="1"/>
  <c r="P1278" i="1"/>
  <c r="M1277" i="1"/>
  <c r="N1277" i="1" s="1"/>
  <c r="C1276" i="1"/>
  <c r="K1275" i="1"/>
  <c r="O1275" i="1" s="1"/>
  <c r="B1275" i="1" l="1"/>
  <c r="P1279" i="1"/>
  <c r="M1278" i="1"/>
  <c r="N1278" i="1" s="1"/>
  <c r="Q1279" i="1"/>
  <c r="C1277" i="1"/>
  <c r="K1276" i="1"/>
  <c r="O1276" i="1" s="1"/>
  <c r="I1279" i="1"/>
  <c r="J1279" i="1" s="1"/>
  <c r="A1280" i="1"/>
  <c r="L1279" i="1"/>
  <c r="D1279" i="1"/>
  <c r="E1279" i="1" s="1"/>
  <c r="G1279" i="1" s="1"/>
  <c r="H1280" i="1" s="1"/>
  <c r="B1276" i="1" l="1"/>
  <c r="L1280" i="1"/>
  <c r="D1280" i="1"/>
  <c r="E1280" i="1" s="1"/>
  <c r="G1280" i="1" s="1"/>
  <c r="H1281" i="1" s="1"/>
  <c r="A1281" i="1"/>
  <c r="C1278" i="1"/>
  <c r="K1277" i="1"/>
  <c r="O1277" i="1" s="1"/>
  <c r="I1280" i="1"/>
  <c r="J1280" i="1" s="1"/>
  <c r="P1280" i="1"/>
  <c r="M1279" i="1"/>
  <c r="N1279" i="1" s="1"/>
  <c r="Q1280" i="1"/>
  <c r="B1277" i="1" l="1"/>
  <c r="Q1281" i="1"/>
  <c r="P1281" i="1"/>
  <c r="M1280" i="1"/>
  <c r="N1280" i="1" s="1"/>
  <c r="K1278" i="1"/>
  <c r="O1278" i="1" s="1"/>
  <c r="C1279" i="1"/>
  <c r="I1281" i="1"/>
  <c r="A1282" i="1"/>
  <c r="L1281" i="1"/>
  <c r="D1281" i="1"/>
  <c r="E1281" i="1" s="1"/>
  <c r="G1281" i="1" s="1"/>
  <c r="H1282" i="1" s="1"/>
  <c r="B1278" i="1" l="1"/>
  <c r="M1281" i="1"/>
  <c r="N1281" i="1" s="1"/>
  <c r="P1282" i="1"/>
  <c r="Q1282" i="1"/>
  <c r="A1283" i="1"/>
  <c r="D1282" i="1"/>
  <c r="E1282" i="1" s="1"/>
  <c r="G1282" i="1" s="1"/>
  <c r="H1283" i="1" s="1"/>
  <c r="L1282" i="1"/>
  <c r="C1280" i="1"/>
  <c r="K1279" i="1"/>
  <c r="O1279" i="1" s="1"/>
  <c r="I1282" i="1"/>
  <c r="J1281" i="1"/>
  <c r="B1279" i="1" l="1"/>
  <c r="Q1283" i="1"/>
  <c r="P1283" i="1"/>
  <c r="M1282" i="1"/>
  <c r="N1282" i="1" s="1"/>
  <c r="I1283" i="1"/>
  <c r="J1283" i="1" s="1"/>
  <c r="J1282" i="1"/>
  <c r="C1281" i="1"/>
  <c r="K1280" i="1"/>
  <c r="O1280" i="1" s="1"/>
  <c r="A1284" i="1"/>
  <c r="D1283" i="1"/>
  <c r="E1283" i="1" s="1"/>
  <c r="G1283" i="1" s="1"/>
  <c r="H1284" i="1" s="1"/>
  <c r="L1283" i="1"/>
  <c r="B1280" i="1" l="1"/>
  <c r="K1281" i="1"/>
  <c r="O1281" i="1" s="1"/>
  <c r="C1282" i="1"/>
  <c r="L1284" i="1"/>
  <c r="D1284" i="1"/>
  <c r="E1284" i="1" s="1"/>
  <c r="G1284" i="1" s="1"/>
  <c r="H1285" i="1" s="1"/>
  <c r="A1285" i="1"/>
  <c r="Q1284" i="1"/>
  <c r="M1283" i="1"/>
  <c r="N1283" i="1" s="1"/>
  <c r="P1284" i="1"/>
  <c r="I1284" i="1"/>
  <c r="B1281" i="1" l="1"/>
  <c r="I1285" i="1"/>
  <c r="J1285" i="1" s="1"/>
  <c r="D1285" i="1"/>
  <c r="E1285" i="1" s="1"/>
  <c r="G1285" i="1" s="1"/>
  <c r="H1286" i="1" s="1"/>
  <c r="A1286" i="1"/>
  <c r="L1285" i="1"/>
  <c r="C1283" i="1"/>
  <c r="K1282" i="1"/>
  <c r="O1282" i="1" s="1"/>
  <c r="Q1285" i="1"/>
  <c r="P1285" i="1"/>
  <c r="M1284" i="1"/>
  <c r="N1284" i="1" s="1"/>
  <c r="J1284" i="1"/>
  <c r="B1282" i="1" l="1"/>
  <c r="Q1286" i="1"/>
  <c r="P1286" i="1"/>
  <c r="M1285" i="1"/>
  <c r="N1285" i="1" s="1"/>
  <c r="I1286" i="1"/>
  <c r="C1284" i="1"/>
  <c r="K1283" i="1"/>
  <c r="O1283" i="1" s="1"/>
  <c r="A1287" i="1"/>
  <c r="L1286" i="1"/>
  <c r="D1286" i="1"/>
  <c r="E1286" i="1" s="1"/>
  <c r="G1286" i="1" s="1"/>
  <c r="H1287" i="1" s="1"/>
  <c r="B1283" i="1" l="1"/>
  <c r="C1285" i="1"/>
  <c r="K1284" i="1"/>
  <c r="O1284" i="1" s="1"/>
  <c r="M1286" i="1"/>
  <c r="N1286" i="1" s="1"/>
  <c r="Q1287" i="1"/>
  <c r="P1287" i="1"/>
  <c r="I1287" i="1"/>
  <c r="J1287" i="1" s="1"/>
  <c r="J1286" i="1"/>
  <c r="A1288" i="1"/>
  <c r="D1287" i="1"/>
  <c r="E1287" i="1" s="1"/>
  <c r="G1287" i="1" s="1"/>
  <c r="H1288" i="1" s="1"/>
  <c r="L1287" i="1"/>
  <c r="B1284" i="1" l="1"/>
  <c r="L1288" i="1"/>
  <c r="D1288" i="1"/>
  <c r="E1288" i="1" s="1"/>
  <c r="G1288" i="1" s="1"/>
  <c r="H1289" i="1" s="1"/>
  <c r="A1289" i="1"/>
  <c r="Q1288" i="1"/>
  <c r="P1288" i="1"/>
  <c r="M1287" i="1"/>
  <c r="N1287" i="1" s="1"/>
  <c r="I1288" i="1"/>
  <c r="K1285" i="1"/>
  <c r="O1285" i="1" s="1"/>
  <c r="C1286" i="1"/>
  <c r="B1285" i="1" l="1"/>
  <c r="I1289" i="1"/>
  <c r="J1289" i="1" s="1"/>
  <c r="J1288" i="1"/>
  <c r="Q1289" i="1"/>
  <c r="P1289" i="1"/>
  <c r="M1288" i="1"/>
  <c r="N1288" i="1" s="1"/>
  <c r="C1287" i="1"/>
  <c r="K1286" i="1"/>
  <c r="O1286" i="1" s="1"/>
  <c r="L1289" i="1"/>
  <c r="D1289" i="1"/>
  <c r="E1289" i="1" s="1"/>
  <c r="G1289" i="1" s="1"/>
  <c r="H1290" i="1" s="1"/>
  <c r="A1290" i="1"/>
  <c r="B1286" i="1" l="1"/>
  <c r="D1290" i="1"/>
  <c r="E1290" i="1" s="1"/>
  <c r="G1290" i="1" s="1"/>
  <c r="H1291" i="1" s="1"/>
  <c r="A1291" i="1"/>
  <c r="L1290" i="1"/>
  <c r="K1287" i="1"/>
  <c r="O1287" i="1" s="1"/>
  <c r="C1288" i="1"/>
  <c r="Q1290" i="1"/>
  <c r="M1289" i="1"/>
  <c r="N1289" i="1" s="1"/>
  <c r="P1290" i="1"/>
  <c r="I1290" i="1"/>
  <c r="B1287" i="1" l="1"/>
  <c r="I1291" i="1"/>
  <c r="J1291" i="1" s="1"/>
  <c r="Q1291" i="1"/>
  <c r="P1291" i="1"/>
  <c r="M1290" i="1"/>
  <c r="N1290" i="1" s="1"/>
  <c r="J1290" i="1"/>
  <c r="K1288" i="1"/>
  <c r="O1288" i="1" s="1"/>
  <c r="C1289" i="1"/>
  <c r="D1291" i="1"/>
  <c r="E1291" i="1" s="1"/>
  <c r="G1291" i="1" s="1"/>
  <c r="H1292" i="1" s="1"/>
  <c r="A1292" i="1"/>
  <c r="L1291" i="1"/>
  <c r="B1288" i="1" l="1"/>
  <c r="C1290" i="1"/>
  <c r="K1289" i="1"/>
  <c r="O1289" i="1" s="1"/>
  <c r="Q1292" i="1"/>
  <c r="P1292" i="1"/>
  <c r="M1291" i="1"/>
  <c r="N1291" i="1" s="1"/>
  <c r="A1293" i="1"/>
  <c r="L1292" i="1"/>
  <c r="D1292" i="1"/>
  <c r="E1292" i="1" s="1"/>
  <c r="G1292" i="1" s="1"/>
  <c r="H1293" i="1" s="1"/>
  <c r="I1292" i="1"/>
  <c r="B1289" i="1" l="1"/>
  <c r="I1293" i="1"/>
  <c r="J1293" i="1" s="1"/>
  <c r="M1292" i="1"/>
  <c r="N1292" i="1" s="1"/>
  <c r="Q1293" i="1"/>
  <c r="P1293" i="1"/>
  <c r="J1292" i="1"/>
  <c r="L1293" i="1"/>
  <c r="D1293" i="1"/>
  <c r="E1293" i="1" s="1"/>
  <c r="G1293" i="1" s="1"/>
  <c r="H1294" i="1" s="1"/>
  <c r="A1294" i="1"/>
  <c r="C1291" i="1"/>
  <c r="K1290" i="1"/>
  <c r="O1290" i="1" s="1"/>
  <c r="B1290" i="1" l="1"/>
  <c r="Q1294" i="1"/>
  <c r="P1294" i="1"/>
  <c r="M1293" i="1"/>
  <c r="N1293" i="1" s="1"/>
  <c r="C1292" i="1"/>
  <c r="K1291" i="1"/>
  <c r="O1291" i="1" s="1"/>
  <c r="A1295" i="1"/>
  <c r="L1294" i="1"/>
  <c r="D1294" i="1"/>
  <c r="E1294" i="1" s="1"/>
  <c r="G1294" i="1" s="1"/>
  <c r="H1295" i="1" s="1"/>
  <c r="I1294" i="1"/>
  <c r="B1291" i="1" l="1"/>
  <c r="I1295" i="1"/>
  <c r="J1295" i="1" s="1"/>
  <c r="M1294" i="1"/>
  <c r="N1294" i="1" s="1"/>
  <c r="Q1295" i="1"/>
  <c r="P1295" i="1"/>
  <c r="C1293" i="1"/>
  <c r="K1292" i="1"/>
  <c r="O1292" i="1" s="1"/>
  <c r="J1294" i="1"/>
  <c r="A1296" i="1"/>
  <c r="L1295" i="1"/>
  <c r="D1295" i="1"/>
  <c r="E1295" i="1" s="1"/>
  <c r="G1295" i="1" s="1"/>
  <c r="H1296" i="1" s="1"/>
  <c r="B1292" i="1" l="1"/>
  <c r="Q1296" i="1"/>
  <c r="P1296" i="1"/>
  <c r="M1295" i="1"/>
  <c r="N1295" i="1" s="1"/>
  <c r="A1297" i="1"/>
  <c r="D1296" i="1"/>
  <c r="E1296" i="1" s="1"/>
  <c r="G1296" i="1" s="1"/>
  <c r="H1297" i="1" s="1"/>
  <c r="L1296" i="1"/>
  <c r="K1293" i="1"/>
  <c r="O1293" i="1" s="1"/>
  <c r="C1294" i="1"/>
  <c r="I1296" i="1"/>
  <c r="B1293" i="1" l="1"/>
  <c r="I1297" i="1"/>
  <c r="J1297" i="1" s="1"/>
  <c r="K1294" i="1"/>
  <c r="O1294" i="1" s="1"/>
  <c r="C1295" i="1"/>
  <c r="L1297" i="1"/>
  <c r="D1297" i="1"/>
  <c r="E1297" i="1" s="1"/>
  <c r="G1297" i="1" s="1"/>
  <c r="H1298" i="1" s="1"/>
  <c r="A1298" i="1"/>
  <c r="M1296" i="1"/>
  <c r="N1296" i="1" s="1"/>
  <c r="Q1297" i="1"/>
  <c r="P1297" i="1"/>
  <c r="J1296" i="1"/>
  <c r="B1294" i="1" l="1"/>
  <c r="I1298" i="1"/>
  <c r="J1298" i="1" s="1"/>
  <c r="Q1298" i="1"/>
  <c r="P1298" i="1"/>
  <c r="M1297" i="1"/>
  <c r="N1297" i="1" s="1"/>
  <c r="D1298" i="1"/>
  <c r="E1298" i="1" s="1"/>
  <c r="G1298" i="1" s="1"/>
  <c r="H1299" i="1" s="1"/>
  <c r="A1299" i="1"/>
  <c r="L1298" i="1"/>
  <c r="K1295" i="1"/>
  <c r="O1295" i="1" s="1"/>
  <c r="C1296" i="1"/>
  <c r="B1295" i="1" l="1"/>
  <c r="Q1299" i="1"/>
  <c r="P1299" i="1"/>
  <c r="M1298" i="1"/>
  <c r="N1298" i="1" s="1"/>
  <c r="I1299" i="1"/>
  <c r="K1296" i="1"/>
  <c r="O1296" i="1" s="1"/>
  <c r="C1297" i="1"/>
  <c r="L1299" i="1"/>
  <c r="A1300" i="1"/>
  <c r="D1299" i="1"/>
  <c r="E1299" i="1" s="1"/>
  <c r="G1299" i="1" s="1"/>
  <c r="H1300" i="1" s="1"/>
  <c r="B1296" i="1" l="1"/>
  <c r="C1298" i="1"/>
  <c r="K1297" i="1"/>
  <c r="O1297" i="1" s="1"/>
  <c r="L1300" i="1"/>
  <c r="D1300" i="1"/>
  <c r="E1300" i="1" s="1"/>
  <c r="G1300" i="1" s="1"/>
  <c r="H1301" i="1" s="1"/>
  <c r="A1301" i="1"/>
  <c r="P1300" i="1"/>
  <c r="Q1300" i="1"/>
  <c r="M1299" i="1"/>
  <c r="N1299" i="1" s="1"/>
  <c r="I1300" i="1"/>
  <c r="J1299" i="1"/>
  <c r="B1297" i="1" l="1"/>
  <c r="I1301" i="1"/>
  <c r="J1301" i="1" s="1"/>
  <c r="Q1301" i="1"/>
  <c r="P1301" i="1"/>
  <c r="M1300" i="1"/>
  <c r="N1300" i="1" s="1"/>
  <c r="D1301" i="1"/>
  <c r="E1301" i="1" s="1"/>
  <c r="G1301" i="1" s="1"/>
  <c r="H1302" i="1" s="1"/>
  <c r="L1301" i="1"/>
  <c r="A1302" i="1"/>
  <c r="J1300" i="1"/>
  <c r="K1298" i="1"/>
  <c r="O1298" i="1" s="1"/>
  <c r="C1299" i="1"/>
  <c r="B1298" i="1" l="1"/>
  <c r="I1302" i="1"/>
  <c r="J1302" i="1" s="1"/>
  <c r="C1300" i="1"/>
  <c r="K1299" i="1"/>
  <c r="O1299" i="1" s="1"/>
  <c r="L1302" i="1"/>
  <c r="D1302" i="1"/>
  <c r="E1302" i="1" s="1"/>
  <c r="G1302" i="1" s="1"/>
  <c r="H1303" i="1" s="1"/>
  <c r="A1303" i="1"/>
  <c r="Q1302" i="1"/>
  <c r="P1302" i="1"/>
  <c r="M1301" i="1"/>
  <c r="N1301" i="1" s="1"/>
  <c r="B1299" i="1" l="1"/>
  <c r="A1304" i="1"/>
  <c r="L1303" i="1"/>
  <c r="D1303" i="1"/>
  <c r="E1303" i="1" s="1"/>
  <c r="G1303" i="1" s="1"/>
  <c r="H1304" i="1" s="1"/>
  <c r="K1300" i="1"/>
  <c r="O1300" i="1" s="1"/>
  <c r="C1301" i="1"/>
  <c r="P1303" i="1"/>
  <c r="M1302" i="1"/>
  <c r="N1302" i="1" s="1"/>
  <c r="Q1303" i="1"/>
  <c r="I1303" i="1"/>
  <c r="B1300" i="1" l="1"/>
  <c r="I1304" i="1"/>
  <c r="J1304" i="1" s="1"/>
  <c r="A1305" i="1"/>
  <c r="L1304" i="1"/>
  <c r="D1304" i="1"/>
  <c r="E1304" i="1" s="1"/>
  <c r="G1304" i="1" s="1"/>
  <c r="H1305" i="1" s="1"/>
  <c r="J1303" i="1"/>
  <c r="K1301" i="1"/>
  <c r="O1301" i="1" s="1"/>
  <c r="C1302" i="1"/>
  <c r="P1304" i="1"/>
  <c r="M1303" i="1"/>
  <c r="N1303" i="1" s="1"/>
  <c r="Q1304" i="1"/>
  <c r="B1301" i="1" l="1"/>
  <c r="I1305" i="1"/>
  <c r="J1305" i="1" s="1"/>
  <c r="Q1305" i="1"/>
  <c r="P1305" i="1"/>
  <c r="M1304" i="1"/>
  <c r="N1304" i="1" s="1"/>
  <c r="C1303" i="1"/>
  <c r="K1302" i="1"/>
  <c r="O1302" i="1" s="1"/>
  <c r="A1306" i="1"/>
  <c r="L1305" i="1"/>
  <c r="D1305" i="1"/>
  <c r="E1305" i="1" s="1"/>
  <c r="G1305" i="1" s="1"/>
  <c r="H1306" i="1" s="1"/>
  <c r="B1302" i="1" l="1"/>
  <c r="I1306" i="1"/>
  <c r="J1306" i="1" s="1"/>
  <c r="L1306" i="1"/>
  <c r="A1307" i="1"/>
  <c r="D1306" i="1"/>
  <c r="E1306" i="1" s="1"/>
  <c r="G1306" i="1" s="1"/>
  <c r="H1307" i="1" s="1"/>
  <c r="C1304" i="1"/>
  <c r="K1303" i="1"/>
  <c r="O1303" i="1" s="1"/>
  <c r="Q1306" i="1"/>
  <c r="P1306" i="1"/>
  <c r="M1305" i="1"/>
  <c r="N1305" i="1" s="1"/>
  <c r="B1303" i="1" l="1"/>
  <c r="L1307" i="1"/>
  <c r="D1307" i="1"/>
  <c r="E1307" i="1" s="1"/>
  <c r="G1307" i="1" s="1"/>
  <c r="H1308" i="1" s="1"/>
  <c r="A1308" i="1"/>
  <c r="C1305" i="1"/>
  <c r="K1304" i="1"/>
  <c r="O1304" i="1" s="1"/>
  <c r="P1307" i="1"/>
  <c r="Q1307" i="1"/>
  <c r="M1306" i="1"/>
  <c r="N1306" i="1" s="1"/>
  <c r="I1307" i="1"/>
  <c r="J1307" i="1" s="1"/>
  <c r="B1304" i="1" l="1"/>
  <c r="Q1308" i="1"/>
  <c r="P1308" i="1"/>
  <c r="M1307" i="1"/>
  <c r="N1307" i="1" s="1"/>
  <c r="K1305" i="1"/>
  <c r="O1305" i="1" s="1"/>
  <c r="C1306" i="1"/>
  <c r="I1308" i="1"/>
  <c r="L1308" i="1"/>
  <c r="A1309" i="1"/>
  <c r="D1308" i="1"/>
  <c r="E1308" i="1" s="1"/>
  <c r="G1308" i="1" s="1"/>
  <c r="H1309" i="1" s="1"/>
  <c r="B1305" i="1" l="1"/>
  <c r="L1309" i="1"/>
  <c r="D1309" i="1"/>
  <c r="E1309" i="1" s="1"/>
  <c r="G1309" i="1" s="1"/>
  <c r="H1310" i="1" s="1"/>
  <c r="A1310" i="1"/>
  <c r="C1307" i="1"/>
  <c r="K1306" i="1"/>
  <c r="O1306" i="1" s="1"/>
  <c r="P1309" i="1"/>
  <c r="M1308" i="1"/>
  <c r="N1308" i="1" s="1"/>
  <c r="Q1309" i="1"/>
  <c r="I1309" i="1"/>
  <c r="J1308" i="1"/>
  <c r="B1306" i="1" l="1"/>
  <c r="I1310" i="1"/>
  <c r="J1310" i="1" s="1"/>
  <c r="J1309" i="1"/>
  <c r="L1310" i="1"/>
  <c r="D1310" i="1"/>
  <c r="E1310" i="1" s="1"/>
  <c r="G1310" i="1" s="1"/>
  <c r="H1311" i="1" s="1"/>
  <c r="A1311" i="1"/>
  <c r="C1308" i="1"/>
  <c r="K1307" i="1"/>
  <c r="O1307" i="1" s="1"/>
  <c r="Q1310" i="1"/>
  <c r="P1310" i="1"/>
  <c r="M1309" i="1"/>
  <c r="N1309" i="1" s="1"/>
  <c r="B1307" i="1" l="1"/>
  <c r="Q1311" i="1"/>
  <c r="M1310" i="1"/>
  <c r="N1310" i="1" s="1"/>
  <c r="P1311" i="1"/>
  <c r="K1308" i="1"/>
  <c r="O1308" i="1" s="1"/>
  <c r="C1309" i="1"/>
  <c r="L1311" i="1"/>
  <c r="D1311" i="1"/>
  <c r="E1311" i="1" s="1"/>
  <c r="G1311" i="1" s="1"/>
  <c r="H1312" i="1" s="1"/>
  <c r="A1312" i="1"/>
  <c r="I1311" i="1"/>
  <c r="B1308" i="1" l="1"/>
  <c r="Q1312" i="1"/>
  <c r="P1312" i="1"/>
  <c r="M1311" i="1"/>
  <c r="N1311" i="1" s="1"/>
  <c r="I1312" i="1"/>
  <c r="J1312" i="1" s="1"/>
  <c r="J1311" i="1"/>
  <c r="L1312" i="1"/>
  <c r="D1312" i="1"/>
  <c r="E1312" i="1" s="1"/>
  <c r="G1312" i="1" s="1"/>
  <c r="H1313" i="1" s="1"/>
  <c r="A1313" i="1"/>
  <c r="C1310" i="1"/>
  <c r="K1309" i="1"/>
  <c r="O1309" i="1" s="1"/>
  <c r="B1309" i="1" l="1"/>
  <c r="I1313" i="1"/>
  <c r="J1313" i="1" s="1"/>
  <c r="C1311" i="1"/>
  <c r="K1310" i="1"/>
  <c r="O1310" i="1" s="1"/>
  <c r="P1313" i="1"/>
  <c r="M1312" i="1"/>
  <c r="N1312" i="1" s="1"/>
  <c r="Q1313" i="1"/>
  <c r="A1314" i="1"/>
  <c r="L1313" i="1"/>
  <c r="D1313" i="1"/>
  <c r="E1313" i="1" s="1"/>
  <c r="G1313" i="1" s="1"/>
  <c r="H1314" i="1" s="1"/>
  <c r="B1310" i="1" l="1"/>
  <c r="C1312" i="1"/>
  <c r="K1311" i="1"/>
  <c r="O1311" i="1" s="1"/>
  <c r="Q1314" i="1"/>
  <c r="P1314" i="1"/>
  <c r="M1313" i="1"/>
  <c r="N1313" i="1" s="1"/>
  <c r="L1314" i="1"/>
  <c r="D1314" i="1"/>
  <c r="E1314" i="1" s="1"/>
  <c r="G1314" i="1" s="1"/>
  <c r="H1315" i="1" s="1"/>
  <c r="A1315" i="1"/>
  <c r="I1314" i="1"/>
  <c r="J1314" i="1" s="1"/>
  <c r="B1311" i="1" l="1"/>
  <c r="P1315" i="1"/>
  <c r="Q1315" i="1"/>
  <c r="M1314" i="1"/>
  <c r="N1314" i="1" s="1"/>
  <c r="I1315" i="1"/>
  <c r="L1315" i="1"/>
  <c r="A1316" i="1"/>
  <c r="D1315" i="1"/>
  <c r="E1315" i="1" s="1"/>
  <c r="G1315" i="1" s="1"/>
  <c r="H1316" i="1" s="1"/>
  <c r="C1313" i="1"/>
  <c r="K1312" i="1"/>
  <c r="O1312" i="1" s="1"/>
  <c r="B1312" i="1" l="1"/>
  <c r="M1315" i="1"/>
  <c r="N1315" i="1" s="1"/>
  <c r="Q1316" i="1"/>
  <c r="P1316" i="1"/>
  <c r="K1313" i="1"/>
  <c r="O1313" i="1" s="1"/>
  <c r="C1314" i="1"/>
  <c r="A1317" i="1"/>
  <c r="L1316" i="1"/>
  <c r="D1316" i="1"/>
  <c r="E1316" i="1" s="1"/>
  <c r="G1316" i="1" s="1"/>
  <c r="H1317" i="1" s="1"/>
  <c r="I1316" i="1"/>
  <c r="J1315" i="1"/>
  <c r="B1313" i="1" l="1"/>
  <c r="I1317" i="1"/>
  <c r="J1317" i="1" s="1"/>
  <c r="D1317" i="1"/>
  <c r="E1317" i="1" s="1"/>
  <c r="G1317" i="1" s="1"/>
  <c r="H1318" i="1" s="1"/>
  <c r="A1318" i="1"/>
  <c r="L1317" i="1"/>
  <c r="J1316" i="1"/>
  <c r="C1315" i="1"/>
  <c r="K1314" i="1"/>
  <c r="O1314" i="1" s="1"/>
  <c r="Q1317" i="1"/>
  <c r="P1317" i="1"/>
  <c r="M1316" i="1"/>
  <c r="N1316" i="1" s="1"/>
  <c r="B1314" i="1" l="1"/>
  <c r="C1316" i="1"/>
  <c r="K1315" i="1"/>
  <c r="O1315" i="1" s="1"/>
  <c r="L1318" i="1"/>
  <c r="D1318" i="1"/>
  <c r="E1318" i="1" s="1"/>
  <c r="G1318" i="1" s="1"/>
  <c r="H1319" i="1" s="1"/>
  <c r="A1319" i="1"/>
  <c r="M1317" i="1"/>
  <c r="N1317" i="1" s="1"/>
  <c r="Q1318" i="1"/>
  <c r="P1318" i="1"/>
  <c r="I1318" i="1"/>
  <c r="B1315" i="1" l="1"/>
  <c r="I1319" i="1"/>
  <c r="J1319" i="1" s="1"/>
  <c r="J1318" i="1"/>
  <c r="Q1319" i="1"/>
  <c r="P1319" i="1"/>
  <c r="M1318" i="1"/>
  <c r="N1318" i="1" s="1"/>
  <c r="L1319" i="1"/>
  <c r="A1320" i="1"/>
  <c r="D1319" i="1"/>
  <c r="E1319" i="1" s="1"/>
  <c r="G1319" i="1" s="1"/>
  <c r="H1320" i="1" s="1"/>
  <c r="C1317" i="1"/>
  <c r="K1316" i="1"/>
  <c r="O1316" i="1" s="1"/>
  <c r="B1316" i="1" l="1"/>
  <c r="Q1320" i="1"/>
  <c r="P1320" i="1"/>
  <c r="M1319" i="1"/>
  <c r="N1319" i="1" s="1"/>
  <c r="I1320" i="1"/>
  <c r="J1320" i="1" s="1"/>
  <c r="K1317" i="1"/>
  <c r="O1317" i="1" s="1"/>
  <c r="C1318" i="1"/>
  <c r="L1320" i="1"/>
  <c r="A1321" i="1"/>
  <c r="D1320" i="1"/>
  <c r="E1320" i="1" s="1"/>
  <c r="G1320" i="1" s="1"/>
  <c r="H1321" i="1" s="1"/>
  <c r="B1317" i="1" l="1"/>
  <c r="C1319" i="1"/>
  <c r="K1318" i="1"/>
  <c r="O1318" i="1" s="1"/>
  <c r="L1321" i="1"/>
  <c r="D1321" i="1"/>
  <c r="E1321" i="1" s="1"/>
  <c r="G1321" i="1" s="1"/>
  <c r="H1322" i="1" s="1"/>
  <c r="A1322" i="1"/>
  <c r="M1320" i="1"/>
  <c r="N1320" i="1" s="1"/>
  <c r="Q1321" i="1"/>
  <c r="P1321" i="1"/>
  <c r="I1321" i="1"/>
  <c r="B1318" i="1" l="1"/>
  <c r="K1319" i="1"/>
  <c r="O1319" i="1" s="1"/>
  <c r="C1320" i="1"/>
  <c r="P1322" i="1"/>
  <c r="Q1322" i="1"/>
  <c r="M1321" i="1"/>
  <c r="N1321" i="1" s="1"/>
  <c r="I1322" i="1"/>
  <c r="L1322" i="1"/>
  <c r="D1322" i="1"/>
  <c r="E1322" i="1" s="1"/>
  <c r="G1322" i="1" s="1"/>
  <c r="H1323" i="1" s="1"/>
  <c r="A1323" i="1"/>
  <c r="J1321" i="1"/>
  <c r="B1319" i="1" l="1"/>
  <c r="A1324" i="1"/>
  <c r="D1323" i="1"/>
  <c r="E1323" i="1" s="1"/>
  <c r="G1323" i="1" s="1"/>
  <c r="H1324" i="1" s="1"/>
  <c r="L1323" i="1"/>
  <c r="I1323" i="1"/>
  <c r="J1323" i="1" s="1"/>
  <c r="C1321" i="1"/>
  <c r="K1320" i="1"/>
  <c r="O1320" i="1" s="1"/>
  <c r="Q1323" i="1"/>
  <c r="M1322" i="1"/>
  <c r="N1322" i="1" s="1"/>
  <c r="P1323" i="1"/>
  <c r="J1322" i="1"/>
  <c r="B1320" i="1" l="1"/>
  <c r="C1322" i="1"/>
  <c r="K1321" i="1"/>
  <c r="O1321" i="1" s="1"/>
  <c r="Q1324" i="1"/>
  <c r="P1324" i="1"/>
  <c r="M1323" i="1"/>
  <c r="N1323" i="1" s="1"/>
  <c r="I1324" i="1"/>
  <c r="A1325" i="1"/>
  <c r="D1324" i="1"/>
  <c r="E1324" i="1" s="1"/>
  <c r="G1324" i="1" s="1"/>
  <c r="H1325" i="1" s="1"/>
  <c r="L1324" i="1"/>
  <c r="B1321" i="1" l="1"/>
  <c r="L1325" i="1"/>
  <c r="D1325" i="1"/>
  <c r="E1325" i="1" s="1"/>
  <c r="G1325" i="1" s="1"/>
  <c r="H1326" i="1" s="1"/>
  <c r="A1326" i="1"/>
  <c r="P1325" i="1"/>
  <c r="M1324" i="1"/>
  <c r="N1324" i="1" s="1"/>
  <c r="Q1325" i="1"/>
  <c r="I1325" i="1"/>
  <c r="J1325" i="1" s="1"/>
  <c r="J1324" i="1"/>
  <c r="K1322" i="1"/>
  <c r="O1322" i="1" s="1"/>
  <c r="C1323" i="1"/>
  <c r="B1322" i="1" l="1"/>
  <c r="I1326" i="1"/>
  <c r="J1326" i="1" s="1"/>
  <c r="C1324" i="1"/>
  <c r="K1323" i="1"/>
  <c r="O1323" i="1" s="1"/>
  <c r="L1326" i="1"/>
  <c r="D1326" i="1"/>
  <c r="E1326" i="1" s="1"/>
  <c r="G1326" i="1" s="1"/>
  <c r="H1327" i="1" s="1"/>
  <c r="A1327" i="1"/>
  <c r="M1325" i="1"/>
  <c r="N1325" i="1" s="1"/>
  <c r="Q1326" i="1"/>
  <c r="P1326" i="1"/>
  <c r="B1323" i="1" l="1"/>
  <c r="Q1327" i="1"/>
  <c r="P1327" i="1"/>
  <c r="M1326" i="1"/>
  <c r="N1326" i="1" s="1"/>
  <c r="I1327" i="1"/>
  <c r="J1327" i="1" s="1"/>
  <c r="D1327" i="1"/>
  <c r="E1327" i="1" s="1"/>
  <c r="G1327" i="1" s="1"/>
  <c r="H1328" i="1" s="1"/>
  <c r="A1328" i="1"/>
  <c r="L1327" i="1"/>
  <c r="K1324" i="1"/>
  <c r="O1324" i="1" s="1"/>
  <c r="C1325" i="1"/>
  <c r="B1324" i="1" l="1"/>
  <c r="K1325" i="1"/>
  <c r="O1325" i="1" s="1"/>
  <c r="C1326" i="1"/>
  <c r="L1328" i="1"/>
  <c r="D1328" i="1"/>
  <c r="E1328" i="1" s="1"/>
  <c r="G1328" i="1" s="1"/>
  <c r="H1329" i="1" s="1"/>
  <c r="A1329" i="1"/>
  <c r="P1328" i="1"/>
  <c r="M1327" i="1"/>
  <c r="N1327" i="1" s="1"/>
  <c r="Q1328" i="1"/>
  <c r="I1328" i="1"/>
  <c r="B1325" i="1" l="1"/>
  <c r="I1329" i="1"/>
  <c r="J1329" i="1" s="1"/>
  <c r="M1328" i="1"/>
  <c r="N1328" i="1" s="1"/>
  <c r="P1329" i="1"/>
  <c r="Q1329" i="1"/>
  <c r="J1328" i="1"/>
  <c r="A1330" i="1"/>
  <c r="D1329" i="1"/>
  <c r="E1329" i="1" s="1"/>
  <c r="G1329" i="1" s="1"/>
  <c r="H1330" i="1" s="1"/>
  <c r="L1329" i="1"/>
  <c r="K1326" i="1"/>
  <c r="O1326" i="1" s="1"/>
  <c r="C1327" i="1"/>
  <c r="B1326" i="1" l="1"/>
  <c r="I1330" i="1"/>
  <c r="J1330" i="1" s="1"/>
  <c r="C1328" i="1"/>
  <c r="K1327" i="1"/>
  <c r="O1327" i="1" s="1"/>
  <c r="L1330" i="1"/>
  <c r="D1330" i="1"/>
  <c r="E1330" i="1" s="1"/>
  <c r="G1330" i="1" s="1"/>
  <c r="H1331" i="1" s="1"/>
  <c r="A1331" i="1"/>
  <c r="M1329" i="1"/>
  <c r="N1329" i="1" s="1"/>
  <c r="Q1330" i="1"/>
  <c r="P1330" i="1"/>
  <c r="B1327" i="1" l="1"/>
  <c r="D1331" i="1"/>
  <c r="E1331" i="1" s="1"/>
  <c r="G1331" i="1" s="1"/>
  <c r="H1332" i="1" s="1"/>
  <c r="L1331" i="1"/>
  <c r="A1332" i="1"/>
  <c r="K1328" i="1"/>
  <c r="O1328" i="1" s="1"/>
  <c r="C1329" i="1"/>
  <c r="Q1331" i="1"/>
  <c r="P1331" i="1"/>
  <c r="M1330" i="1"/>
  <c r="N1330" i="1" s="1"/>
  <c r="I1331" i="1"/>
  <c r="J1331" i="1" s="1"/>
  <c r="B1328" i="1" l="1"/>
  <c r="Q1332" i="1"/>
  <c r="P1332" i="1"/>
  <c r="M1331" i="1"/>
  <c r="N1331" i="1" s="1"/>
  <c r="K1329" i="1"/>
  <c r="O1329" i="1" s="1"/>
  <c r="C1330" i="1"/>
  <c r="I1332" i="1"/>
  <c r="D1332" i="1"/>
  <c r="E1332" i="1" s="1"/>
  <c r="G1332" i="1" s="1"/>
  <c r="H1333" i="1" s="1"/>
  <c r="A1333" i="1"/>
  <c r="L1332" i="1"/>
  <c r="B1329" i="1" l="1"/>
  <c r="K1330" i="1"/>
  <c r="O1330" i="1" s="1"/>
  <c r="C1331" i="1"/>
  <c r="A1334" i="1"/>
  <c r="D1333" i="1"/>
  <c r="E1333" i="1" s="1"/>
  <c r="G1333" i="1" s="1"/>
  <c r="H1334" i="1" s="1"/>
  <c r="L1333" i="1"/>
  <c r="M1332" i="1"/>
  <c r="N1332" i="1" s="1"/>
  <c r="P1333" i="1"/>
  <c r="Q1333" i="1"/>
  <c r="I1333" i="1"/>
  <c r="J1332" i="1"/>
  <c r="B1330" i="1" l="1"/>
  <c r="I1334" i="1"/>
  <c r="J1334" i="1" s="1"/>
  <c r="J1333" i="1"/>
  <c r="A1335" i="1"/>
  <c r="L1334" i="1"/>
  <c r="D1334" i="1"/>
  <c r="E1334" i="1" s="1"/>
  <c r="G1334" i="1" s="1"/>
  <c r="H1335" i="1" s="1"/>
  <c r="Q1334" i="1"/>
  <c r="P1334" i="1"/>
  <c r="M1333" i="1"/>
  <c r="N1333" i="1" s="1"/>
  <c r="K1331" i="1"/>
  <c r="O1331" i="1" s="1"/>
  <c r="C1332" i="1"/>
  <c r="B1331" i="1" l="1"/>
  <c r="Q1335" i="1"/>
  <c r="P1335" i="1"/>
  <c r="M1334" i="1"/>
  <c r="N1334" i="1" s="1"/>
  <c r="I1335" i="1"/>
  <c r="C1333" i="1"/>
  <c r="K1332" i="1"/>
  <c r="O1332" i="1" s="1"/>
  <c r="D1335" i="1"/>
  <c r="E1335" i="1" s="1"/>
  <c r="G1335" i="1" s="1"/>
  <c r="H1336" i="1" s="1"/>
  <c r="L1335" i="1"/>
  <c r="A1336" i="1"/>
  <c r="B1332" i="1" l="1"/>
  <c r="P1336" i="1"/>
  <c r="Q1336" i="1"/>
  <c r="M1335" i="1"/>
  <c r="N1335" i="1" s="1"/>
  <c r="K1333" i="1"/>
  <c r="O1333" i="1" s="1"/>
  <c r="C1334" i="1"/>
  <c r="I1336" i="1"/>
  <c r="J1336" i="1" s="1"/>
  <c r="D1336" i="1"/>
  <c r="E1336" i="1" s="1"/>
  <c r="G1336" i="1" s="1"/>
  <c r="H1337" i="1" s="1"/>
  <c r="A1337" i="1"/>
  <c r="L1336" i="1"/>
  <c r="J1335" i="1"/>
  <c r="B1333" i="1" l="1"/>
  <c r="Q1337" i="1"/>
  <c r="P1337" i="1"/>
  <c r="M1336" i="1"/>
  <c r="N1336" i="1" s="1"/>
  <c r="D1337" i="1"/>
  <c r="E1337" i="1" s="1"/>
  <c r="G1337" i="1" s="1"/>
  <c r="H1338" i="1" s="1"/>
  <c r="A1338" i="1"/>
  <c r="L1337" i="1"/>
  <c r="I1337" i="1"/>
  <c r="J1337" i="1" s="1"/>
  <c r="K1334" i="1"/>
  <c r="O1334" i="1" s="1"/>
  <c r="C1335" i="1"/>
  <c r="B1334" i="1" l="1"/>
  <c r="P1338" i="1"/>
  <c r="Q1338" i="1"/>
  <c r="M1337" i="1"/>
  <c r="N1337" i="1" s="1"/>
  <c r="I1338" i="1"/>
  <c r="C1336" i="1"/>
  <c r="K1335" i="1"/>
  <c r="O1335" i="1" s="1"/>
  <c r="D1338" i="1"/>
  <c r="E1338" i="1" s="1"/>
  <c r="G1338" i="1" s="1"/>
  <c r="H1339" i="1" s="1"/>
  <c r="L1338" i="1"/>
  <c r="A1339" i="1"/>
  <c r="B1335" i="1" l="1"/>
  <c r="Q1339" i="1"/>
  <c r="M1338" i="1"/>
  <c r="N1338" i="1" s="1"/>
  <c r="P1339" i="1"/>
  <c r="K1336" i="1"/>
  <c r="O1336" i="1" s="1"/>
  <c r="C1337" i="1"/>
  <c r="I1339" i="1"/>
  <c r="J1339" i="1" s="1"/>
  <c r="D1339" i="1"/>
  <c r="E1339" i="1" s="1"/>
  <c r="G1339" i="1" s="1"/>
  <c r="H1340" i="1" s="1"/>
  <c r="L1339" i="1"/>
  <c r="A1340" i="1"/>
  <c r="J1338" i="1"/>
  <c r="B1336" i="1" l="1"/>
  <c r="A1341" i="1"/>
  <c r="L1340" i="1"/>
  <c r="D1340" i="1"/>
  <c r="E1340" i="1" s="1"/>
  <c r="G1340" i="1" s="1"/>
  <c r="H1341" i="1" s="1"/>
  <c r="I1340" i="1"/>
  <c r="Q1340" i="1"/>
  <c r="P1340" i="1"/>
  <c r="M1339" i="1"/>
  <c r="N1339" i="1" s="1"/>
  <c r="K1337" i="1"/>
  <c r="O1337" i="1" s="1"/>
  <c r="C1338" i="1"/>
  <c r="B1337" i="1" l="1"/>
  <c r="K1338" i="1"/>
  <c r="O1338" i="1" s="1"/>
  <c r="C1339" i="1"/>
  <c r="P1341" i="1"/>
  <c r="Q1341" i="1"/>
  <c r="M1340" i="1"/>
  <c r="N1340" i="1" s="1"/>
  <c r="I1341" i="1"/>
  <c r="J1341" i="1" s="1"/>
  <c r="L1341" i="1"/>
  <c r="D1341" i="1"/>
  <c r="E1341" i="1" s="1"/>
  <c r="G1341" i="1" s="1"/>
  <c r="H1342" i="1" s="1"/>
  <c r="A1342" i="1"/>
  <c r="J1340" i="1"/>
  <c r="B1338" i="1" l="1"/>
  <c r="M1341" i="1"/>
  <c r="N1341" i="1" s="1"/>
  <c r="Q1342" i="1"/>
  <c r="P1342" i="1"/>
  <c r="I1342" i="1"/>
  <c r="C1340" i="1"/>
  <c r="K1339" i="1"/>
  <c r="O1339" i="1" s="1"/>
  <c r="D1342" i="1"/>
  <c r="E1342" i="1" s="1"/>
  <c r="G1342" i="1" s="1"/>
  <c r="H1343" i="1" s="1"/>
  <c r="A1343" i="1"/>
  <c r="L1342" i="1"/>
  <c r="B1339" i="1" l="1"/>
  <c r="D1343" i="1"/>
  <c r="E1343" i="1" s="1"/>
  <c r="G1343" i="1" s="1"/>
  <c r="H1344" i="1" s="1"/>
  <c r="A1344" i="1"/>
  <c r="L1343" i="1"/>
  <c r="M1342" i="1"/>
  <c r="N1342" i="1" s="1"/>
  <c r="P1343" i="1"/>
  <c r="Q1343" i="1"/>
  <c r="K1340" i="1"/>
  <c r="O1340" i="1" s="1"/>
  <c r="C1341" i="1"/>
  <c r="I1343" i="1"/>
  <c r="J1342" i="1"/>
  <c r="B1340" i="1" l="1"/>
  <c r="I1344" i="1"/>
  <c r="J1344" i="1" s="1"/>
  <c r="K1341" i="1"/>
  <c r="O1341" i="1" s="1"/>
  <c r="C1342" i="1"/>
  <c r="Q1344" i="1"/>
  <c r="P1344" i="1"/>
  <c r="M1343" i="1"/>
  <c r="N1343" i="1" s="1"/>
  <c r="L1344" i="1"/>
  <c r="D1344" i="1"/>
  <c r="E1344" i="1" s="1"/>
  <c r="G1344" i="1" s="1"/>
  <c r="H1345" i="1" s="1"/>
  <c r="A1345" i="1"/>
  <c r="J1343" i="1"/>
  <c r="B1341" i="1" l="1"/>
  <c r="P1345" i="1"/>
  <c r="M1344" i="1"/>
  <c r="N1344" i="1" s="1"/>
  <c r="Q1345" i="1"/>
  <c r="L1345" i="1"/>
  <c r="D1345" i="1"/>
  <c r="E1345" i="1" s="1"/>
  <c r="G1345" i="1" s="1"/>
  <c r="H1346" i="1" s="1"/>
  <c r="A1346" i="1"/>
  <c r="I1345" i="1"/>
  <c r="C1343" i="1"/>
  <c r="K1342" i="1"/>
  <c r="O1342" i="1" s="1"/>
  <c r="B1342" i="1" l="1"/>
  <c r="I1346" i="1"/>
  <c r="J1346" i="1" s="1"/>
  <c r="K1343" i="1"/>
  <c r="O1343" i="1" s="1"/>
  <c r="C1344" i="1"/>
  <c r="J1345" i="1"/>
  <c r="L1346" i="1"/>
  <c r="A1347" i="1"/>
  <c r="D1346" i="1"/>
  <c r="E1346" i="1" s="1"/>
  <c r="G1346" i="1" s="1"/>
  <c r="H1347" i="1" s="1"/>
  <c r="Q1346" i="1"/>
  <c r="M1345" i="1"/>
  <c r="N1345" i="1" s="1"/>
  <c r="P1346" i="1"/>
  <c r="I1347" i="1" l="1"/>
  <c r="J1347" i="1" s="1"/>
  <c r="B1343" i="1"/>
  <c r="A1348" i="1"/>
  <c r="D1347" i="1"/>
  <c r="E1347" i="1" s="1"/>
  <c r="G1347" i="1" s="1"/>
  <c r="H1348" i="1" s="1"/>
  <c r="L1347" i="1"/>
  <c r="C1345" i="1"/>
  <c r="K1344" i="1"/>
  <c r="O1344" i="1" s="1"/>
  <c r="Q1347" i="1"/>
  <c r="M1346" i="1"/>
  <c r="N1346" i="1" s="1"/>
  <c r="P1347" i="1"/>
  <c r="I1348" i="1" l="1"/>
  <c r="J1348" i="1" s="1"/>
  <c r="B1344" i="1"/>
  <c r="C1346" i="1"/>
  <c r="K1345" i="1"/>
  <c r="O1345" i="1" s="1"/>
  <c r="D1348" i="1"/>
  <c r="E1348" i="1" s="1"/>
  <c r="G1348" i="1" s="1"/>
  <c r="H1349" i="1" s="1"/>
  <c r="A1349" i="1"/>
  <c r="L1348" i="1"/>
  <c r="M1347" i="1"/>
  <c r="N1347" i="1" s="1"/>
  <c r="P1348" i="1"/>
  <c r="Q1348" i="1"/>
  <c r="B1345" i="1" l="1"/>
  <c r="Q1349" i="1"/>
  <c r="P1349" i="1"/>
  <c r="M1348" i="1"/>
  <c r="N1348" i="1" s="1"/>
  <c r="K1346" i="1"/>
  <c r="O1346" i="1" s="1"/>
  <c r="C1347" i="1"/>
  <c r="D1349" i="1"/>
  <c r="E1349" i="1" s="1"/>
  <c r="G1349" i="1" s="1"/>
  <c r="H1350" i="1" s="1"/>
  <c r="L1349" i="1"/>
  <c r="A1350" i="1"/>
  <c r="I1349" i="1"/>
  <c r="B1346" i="1" l="1"/>
  <c r="I1350" i="1"/>
  <c r="J1350" i="1" s="1"/>
  <c r="L1350" i="1"/>
  <c r="D1350" i="1"/>
  <c r="E1350" i="1" s="1"/>
  <c r="G1350" i="1" s="1"/>
  <c r="H1351" i="1" s="1"/>
  <c r="A1351" i="1"/>
  <c r="Q1350" i="1"/>
  <c r="P1350" i="1"/>
  <c r="M1349" i="1"/>
  <c r="N1349" i="1" s="1"/>
  <c r="K1347" i="1"/>
  <c r="O1347" i="1" s="1"/>
  <c r="C1348" i="1"/>
  <c r="J1349" i="1"/>
  <c r="B1347" i="1" l="1"/>
  <c r="K1348" i="1"/>
  <c r="O1348" i="1" s="1"/>
  <c r="C1349" i="1"/>
  <c r="A1352" i="1"/>
  <c r="L1351" i="1"/>
  <c r="D1351" i="1"/>
  <c r="E1351" i="1" s="1"/>
  <c r="G1351" i="1" s="1"/>
  <c r="H1352" i="1" s="1"/>
  <c r="M1350" i="1"/>
  <c r="N1350" i="1" s="1"/>
  <c r="Q1351" i="1"/>
  <c r="P1351" i="1"/>
  <c r="I1351" i="1"/>
  <c r="B1348" i="1" l="1"/>
  <c r="I1352" i="1"/>
  <c r="J1352" i="1" s="1"/>
  <c r="J1351" i="1"/>
  <c r="D1352" i="1"/>
  <c r="E1352" i="1" s="1"/>
  <c r="G1352" i="1" s="1"/>
  <c r="H1353" i="1" s="1"/>
  <c r="A1353" i="1"/>
  <c r="L1352" i="1"/>
  <c r="I1353" i="1" s="1"/>
  <c r="P1352" i="1"/>
  <c r="M1351" i="1"/>
  <c r="N1351" i="1" s="1"/>
  <c r="Q1352" i="1"/>
  <c r="C1350" i="1"/>
  <c r="K1349" i="1"/>
  <c r="O1349" i="1" s="1"/>
  <c r="B1349" i="1" l="1"/>
  <c r="J1353" i="1"/>
  <c r="K1350" i="1"/>
  <c r="O1350" i="1" s="1"/>
  <c r="C1351" i="1"/>
  <c r="D1353" i="1"/>
  <c r="E1353" i="1" s="1"/>
  <c r="G1353" i="1" s="1"/>
  <c r="H1354" i="1" s="1"/>
  <c r="A1354" i="1"/>
  <c r="L1353" i="1"/>
  <c r="M1352" i="1"/>
  <c r="N1352" i="1" s="1"/>
  <c r="Q1353" i="1"/>
  <c r="P1353" i="1"/>
  <c r="B1350" i="1" l="1"/>
  <c r="Q1354" i="1"/>
  <c r="P1354" i="1"/>
  <c r="M1353" i="1"/>
  <c r="N1353" i="1" s="1"/>
  <c r="C1352" i="1"/>
  <c r="K1351" i="1"/>
  <c r="O1351" i="1" s="1"/>
  <c r="L1354" i="1"/>
  <c r="A1355" i="1"/>
  <c r="D1354" i="1"/>
  <c r="E1354" i="1" s="1"/>
  <c r="G1354" i="1" s="1"/>
  <c r="H1355" i="1" s="1"/>
  <c r="I1354" i="1"/>
  <c r="J1354" i="1" s="1"/>
  <c r="B1351" i="1" l="1"/>
  <c r="A1356" i="1"/>
  <c r="L1355" i="1"/>
  <c r="D1355" i="1"/>
  <c r="E1355" i="1" s="1"/>
  <c r="G1355" i="1" s="1"/>
  <c r="H1356" i="1" s="1"/>
  <c r="K1352" i="1"/>
  <c r="O1352" i="1" s="1"/>
  <c r="C1353" i="1"/>
  <c r="M1354" i="1"/>
  <c r="N1354" i="1" s="1"/>
  <c r="Q1355" i="1"/>
  <c r="P1355" i="1"/>
  <c r="I1355" i="1"/>
  <c r="J1355" i="1" s="1"/>
  <c r="B1352" i="1" l="1"/>
  <c r="Q1356" i="1"/>
  <c r="P1356" i="1"/>
  <c r="M1355" i="1"/>
  <c r="N1355" i="1" s="1"/>
  <c r="K1353" i="1"/>
  <c r="O1353" i="1" s="1"/>
  <c r="C1354" i="1"/>
  <c r="L1356" i="1"/>
  <c r="D1356" i="1"/>
  <c r="E1356" i="1" s="1"/>
  <c r="G1356" i="1" s="1"/>
  <c r="H1357" i="1" s="1"/>
  <c r="A1357" i="1"/>
  <c r="I1356" i="1"/>
  <c r="B1353" i="1" l="1"/>
  <c r="I1357" i="1"/>
  <c r="J1357" i="1" s="1"/>
  <c r="Q1357" i="1"/>
  <c r="P1357" i="1"/>
  <c r="M1356" i="1"/>
  <c r="N1356" i="1" s="1"/>
  <c r="J1356" i="1"/>
  <c r="A1358" i="1"/>
  <c r="L1357" i="1"/>
  <c r="D1357" i="1"/>
  <c r="E1357" i="1" s="1"/>
  <c r="G1357" i="1" s="1"/>
  <c r="H1358" i="1" s="1"/>
  <c r="C1355" i="1"/>
  <c r="K1354" i="1"/>
  <c r="O1354" i="1" s="1"/>
  <c r="B1354" i="1" l="1"/>
  <c r="C1356" i="1"/>
  <c r="K1355" i="1"/>
  <c r="O1355" i="1" s="1"/>
  <c r="L1358" i="1"/>
  <c r="D1358" i="1"/>
  <c r="E1358" i="1" s="1"/>
  <c r="G1358" i="1" s="1"/>
  <c r="H1359" i="1" s="1"/>
  <c r="A1359" i="1"/>
  <c r="P1358" i="1"/>
  <c r="M1357" i="1"/>
  <c r="N1357" i="1" s="1"/>
  <c r="Q1358" i="1"/>
  <c r="I1358" i="1"/>
  <c r="J1358" i="1" s="1"/>
  <c r="B1355" i="1" l="1"/>
  <c r="M1358" i="1"/>
  <c r="N1358" i="1" s="1"/>
  <c r="Q1359" i="1"/>
  <c r="P1359" i="1"/>
  <c r="I1359" i="1"/>
  <c r="L1359" i="1"/>
  <c r="A1360" i="1"/>
  <c r="D1359" i="1"/>
  <c r="E1359" i="1" s="1"/>
  <c r="G1359" i="1" s="1"/>
  <c r="H1360" i="1" s="1"/>
  <c r="C1357" i="1"/>
  <c r="K1356" i="1"/>
  <c r="O1356" i="1" s="1"/>
  <c r="B1356" i="1" l="1"/>
  <c r="Q1360" i="1"/>
  <c r="P1360" i="1"/>
  <c r="M1359" i="1"/>
  <c r="N1359" i="1" s="1"/>
  <c r="K1357" i="1"/>
  <c r="O1357" i="1" s="1"/>
  <c r="C1358" i="1"/>
  <c r="I1360" i="1"/>
  <c r="J1360" i="1" s="1"/>
  <c r="L1360" i="1"/>
  <c r="D1360" i="1"/>
  <c r="E1360" i="1" s="1"/>
  <c r="G1360" i="1" s="1"/>
  <c r="H1361" i="1" s="1"/>
  <c r="A1361" i="1"/>
  <c r="J1359" i="1"/>
  <c r="B1357" i="1" l="1"/>
  <c r="L1361" i="1"/>
  <c r="A1362" i="1"/>
  <c r="D1361" i="1"/>
  <c r="E1361" i="1" s="1"/>
  <c r="G1361" i="1" s="1"/>
  <c r="H1362" i="1" s="1"/>
  <c r="M1360" i="1"/>
  <c r="N1360" i="1" s="1"/>
  <c r="Q1361" i="1"/>
  <c r="P1361" i="1"/>
  <c r="I1361" i="1"/>
  <c r="C1359" i="1"/>
  <c r="K1358" i="1"/>
  <c r="O1358" i="1" s="1"/>
  <c r="B1358" i="1" l="1"/>
  <c r="I1362" i="1"/>
  <c r="J1362" i="1" s="1"/>
  <c r="L1362" i="1"/>
  <c r="A1363" i="1"/>
  <c r="D1362" i="1"/>
  <c r="E1362" i="1" s="1"/>
  <c r="G1362" i="1" s="1"/>
  <c r="H1363" i="1" s="1"/>
  <c r="J1361" i="1"/>
  <c r="Q1362" i="1"/>
  <c r="P1362" i="1"/>
  <c r="M1361" i="1"/>
  <c r="N1361" i="1" s="1"/>
  <c r="C1360" i="1"/>
  <c r="K1359" i="1"/>
  <c r="O1359" i="1" s="1"/>
  <c r="B1359" i="1" l="1"/>
  <c r="I1363" i="1"/>
  <c r="J1363" i="1" s="1"/>
  <c r="K1360" i="1"/>
  <c r="O1360" i="1" s="1"/>
  <c r="C1361" i="1"/>
  <c r="D1363" i="1"/>
  <c r="E1363" i="1" s="1"/>
  <c r="G1363" i="1" s="1"/>
  <c r="H1364" i="1" s="1"/>
  <c r="L1363" i="1"/>
  <c r="A1364" i="1"/>
  <c r="M1362" i="1"/>
  <c r="N1362" i="1" s="1"/>
  <c r="P1363" i="1"/>
  <c r="Q1363" i="1"/>
  <c r="B1360" i="1" l="1"/>
  <c r="D1364" i="1"/>
  <c r="E1364" i="1" s="1"/>
  <c r="G1364" i="1" s="1"/>
  <c r="H1365" i="1" s="1"/>
  <c r="A1365" i="1"/>
  <c r="L1364" i="1"/>
  <c r="P1364" i="1"/>
  <c r="M1363" i="1"/>
  <c r="N1363" i="1" s="1"/>
  <c r="Q1364" i="1"/>
  <c r="K1361" i="1"/>
  <c r="O1361" i="1" s="1"/>
  <c r="C1362" i="1"/>
  <c r="I1364" i="1"/>
  <c r="B1361" i="1" l="1"/>
  <c r="C1363" i="1"/>
  <c r="K1362" i="1"/>
  <c r="O1362" i="1" s="1"/>
  <c r="P1365" i="1"/>
  <c r="Q1365" i="1"/>
  <c r="M1364" i="1"/>
  <c r="N1364" i="1" s="1"/>
  <c r="I1365" i="1"/>
  <c r="D1365" i="1"/>
  <c r="E1365" i="1" s="1"/>
  <c r="G1365" i="1" s="1"/>
  <c r="H1366" i="1" s="1"/>
  <c r="A1366" i="1"/>
  <c r="L1365" i="1"/>
  <c r="J1364" i="1"/>
  <c r="B1362" i="1" l="1"/>
  <c r="Q1366" i="1"/>
  <c r="P1366" i="1"/>
  <c r="M1365" i="1"/>
  <c r="N1365" i="1" s="1"/>
  <c r="I1366" i="1"/>
  <c r="J1366" i="1" s="1"/>
  <c r="D1366" i="1"/>
  <c r="E1366" i="1" s="1"/>
  <c r="G1366" i="1" s="1"/>
  <c r="H1367" i="1" s="1"/>
  <c r="L1366" i="1"/>
  <c r="A1367" i="1"/>
  <c r="K1363" i="1"/>
  <c r="O1363" i="1" s="1"/>
  <c r="C1364" i="1"/>
  <c r="J1365" i="1"/>
  <c r="B1363" i="1" l="1"/>
  <c r="C1365" i="1"/>
  <c r="K1364" i="1"/>
  <c r="O1364" i="1" s="1"/>
  <c r="L1367" i="1"/>
  <c r="D1367" i="1"/>
  <c r="E1367" i="1" s="1"/>
  <c r="G1367" i="1" s="1"/>
  <c r="H1368" i="1" s="1"/>
  <c r="A1368" i="1"/>
  <c r="I1367" i="1"/>
  <c r="M1366" i="1"/>
  <c r="N1366" i="1" s="1"/>
  <c r="Q1367" i="1"/>
  <c r="P1367" i="1"/>
  <c r="B1364" i="1" l="1"/>
  <c r="I1368" i="1"/>
  <c r="J1368" i="1" s="1"/>
  <c r="A1369" i="1"/>
  <c r="L1368" i="1"/>
  <c r="D1368" i="1"/>
  <c r="E1368" i="1" s="1"/>
  <c r="G1368" i="1" s="1"/>
  <c r="H1369" i="1" s="1"/>
  <c r="K1365" i="1"/>
  <c r="O1365" i="1" s="1"/>
  <c r="C1366" i="1"/>
  <c r="P1368" i="1"/>
  <c r="M1367" i="1"/>
  <c r="N1367" i="1" s="1"/>
  <c r="Q1368" i="1"/>
  <c r="J1367" i="1"/>
  <c r="B1365" i="1" l="1"/>
  <c r="K1366" i="1"/>
  <c r="O1366" i="1" s="1"/>
  <c r="C1367" i="1"/>
  <c r="M1368" i="1"/>
  <c r="N1368" i="1" s="1"/>
  <c r="Q1369" i="1"/>
  <c r="P1369" i="1"/>
  <c r="I1369" i="1"/>
  <c r="A1370" i="1"/>
  <c r="L1369" i="1"/>
  <c r="D1369" i="1"/>
  <c r="E1369" i="1" s="1"/>
  <c r="G1369" i="1" s="1"/>
  <c r="H1370" i="1" s="1"/>
  <c r="B1366" i="1" l="1"/>
  <c r="L1370" i="1"/>
  <c r="D1370" i="1"/>
  <c r="E1370" i="1" s="1"/>
  <c r="G1370" i="1" s="1"/>
  <c r="H1371" i="1" s="1"/>
  <c r="A1371" i="1"/>
  <c r="C1368" i="1"/>
  <c r="K1367" i="1"/>
  <c r="O1367" i="1" s="1"/>
  <c r="M1369" i="1"/>
  <c r="N1369" i="1" s="1"/>
  <c r="Q1370" i="1"/>
  <c r="P1370" i="1"/>
  <c r="I1370" i="1"/>
  <c r="J1369" i="1"/>
  <c r="B1367" i="1" l="1"/>
  <c r="I1371" i="1"/>
  <c r="J1371" i="1" s="1"/>
  <c r="J1370" i="1"/>
  <c r="A1372" i="1"/>
  <c r="L1371" i="1"/>
  <c r="D1371" i="1"/>
  <c r="E1371" i="1" s="1"/>
  <c r="G1371" i="1" s="1"/>
  <c r="H1372" i="1" s="1"/>
  <c r="C1369" i="1"/>
  <c r="K1368" i="1"/>
  <c r="O1368" i="1" s="1"/>
  <c r="P1371" i="1"/>
  <c r="Q1371" i="1"/>
  <c r="M1370" i="1"/>
  <c r="N1370" i="1" s="1"/>
  <c r="B1368" i="1" l="1"/>
  <c r="K1369" i="1"/>
  <c r="O1369" i="1" s="1"/>
  <c r="C1370" i="1"/>
  <c r="L1372" i="1"/>
  <c r="D1372" i="1"/>
  <c r="E1372" i="1" s="1"/>
  <c r="G1372" i="1" s="1"/>
  <c r="H1373" i="1" s="1"/>
  <c r="A1373" i="1"/>
  <c r="Q1372" i="1"/>
  <c r="M1371" i="1"/>
  <c r="N1371" i="1" s="1"/>
  <c r="P1372" i="1"/>
  <c r="I1372" i="1"/>
  <c r="B1369" i="1" l="1"/>
  <c r="I1373" i="1"/>
  <c r="J1373" i="1" s="1"/>
  <c r="J1372" i="1"/>
  <c r="A1374" i="1"/>
  <c r="L1373" i="1"/>
  <c r="D1373" i="1"/>
  <c r="E1373" i="1" s="1"/>
  <c r="G1373" i="1" s="1"/>
  <c r="H1374" i="1" s="1"/>
  <c r="C1371" i="1"/>
  <c r="K1370" i="1"/>
  <c r="O1370" i="1" s="1"/>
  <c r="Q1373" i="1"/>
  <c r="P1373" i="1"/>
  <c r="M1372" i="1"/>
  <c r="N1372" i="1" s="1"/>
  <c r="I1374" i="1" l="1"/>
  <c r="J1374" i="1" s="1"/>
  <c r="B1370" i="1"/>
  <c r="C1372" i="1"/>
  <c r="K1371" i="1"/>
  <c r="O1371" i="1" s="1"/>
  <c r="D1374" i="1"/>
  <c r="E1374" i="1" s="1"/>
  <c r="G1374" i="1" s="1"/>
  <c r="H1375" i="1" s="1"/>
  <c r="A1375" i="1"/>
  <c r="L1374" i="1"/>
  <c r="Q1374" i="1"/>
  <c r="P1374" i="1"/>
  <c r="M1373" i="1"/>
  <c r="N1373" i="1" s="1"/>
  <c r="B1371" i="1" l="1"/>
  <c r="P1375" i="1"/>
  <c r="Q1375" i="1"/>
  <c r="M1374" i="1"/>
  <c r="N1374" i="1" s="1"/>
  <c r="D1375" i="1"/>
  <c r="E1375" i="1" s="1"/>
  <c r="G1375" i="1" s="1"/>
  <c r="H1376" i="1" s="1"/>
  <c r="L1375" i="1"/>
  <c r="A1376" i="1"/>
  <c r="C1373" i="1"/>
  <c r="K1372" i="1"/>
  <c r="O1372" i="1" s="1"/>
  <c r="I1375" i="1"/>
  <c r="B1372" i="1" l="1"/>
  <c r="I1376" i="1"/>
  <c r="J1376" i="1" s="1"/>
  <c r="A1377" i="1"/>
  <c r="L1376" i="1"/>
  <c r="D1376" i="1"/>
  <c r="E1376" i="1" s="1"/>
  <c r="G1376" i="1" s="1"/>
  <c r="H1377" i="1" s="1"/>
  <c r="Q1376" i="1"/>
  <c r="P1376" i="1"/>
  <c r="M1375" i="1"/>
  <c r="N1375" i="1" s="1"/>
  <c r="K1373" i="1"/>
  <c r="O1373" i="1" s="1"/>
  <c r="C1374" i="1"/>
  <c r="J1375" i="1"/>
  <c r="B1373" i="1" l="1"/>
  <c r="M1376" i="1"/>
  <c r="N1376" i="1" s="1"/>
  <c r="Q1377" i="1"/>
  <c r="P1377" i="1"/>
  <c r="K1374" i="1"/>
  <c r="O1374" i="1" s="1"/>
  <c r="C1375" i="1"/>
  <c r="L1377" i="1"/>
  <c r="D1377" i="1"/>
  <c r="E1377" i="1" s="1"/>
  <c r="G1377" i="1" s="1"/>
  <c r="H1378" i="1" s="1"/>
  <c r="A1378" i="1"/>
  <c r="I1377" i="1"/>
  <c r="B1374" i="1" l="1"/>
  <c r="I1378" i="1"/>
  <c r="J1378" i="1" s="1"/>
  <c r="D1378" i="1"/>
  <c r="E1378" i="1" s="1"/>
  <c r="G1378" i="1" s="1"/>
  <c r="H1379" i="1" s="1"/>
  <c r="A1379" i="1"/>
  <c r="L1378" i="1"/>
  <c r="K1375" i="1"/>
  <c r="O1375" i="1" s="1"/>
  <c r="C1376" i="1"/>
  <c r="M1377" i="1"/>
  <c r="N1377" i="1" s="1"/>
  <c r="Q1378" i="1"/>
  <c r="P1378" i="1"/>
  <c r="J1377" i="1"/>
  <c r="B1375" i="1" l="1"/>
  <c r="C1377" i="1"/>
  <c r="K1376" i="1"/>
  <c r="O1376" i="1" s="1"/>
  <c r="A1380" i="1"/>
  <c r="D1380" i="1" s="1"/>
  <c r="D1379" i="1"/>
  <c r="E1379" i="1" s="1"/>
  <c r="G1379" i="1" s="1"/>
  <c r="H1380" i="1" s="1"/>
  <c r="L1379" i="1"/>
  <c r="M1378" i="1"/>
  <c r="N1378" i="1" s="1"/>
  <c r="Q1379" i="1"/>
  <c r="P1379" i="1"/>
  <c r="I1379" i="1"/>
  <c r="B1376" i="1" l="1"/>
  <c r="I1380" i="1"/>
  <c r="J1380" i="1" s="1"/>
  <c r="J1379" i="1"/>
  <c r="E1380" i="1"/>
  <c r="G1380" i="1" s="1"/>
  <c r="H1381" i="1" s="1"/>
  <c r="L1380" i="1"/>
  <c r="A1381" i="1"/>
  <c r="P1380" i="1"/>
  <c r="M1379" i="1"/>
  <c r="N1379" i="1" s="1"/>
  <c r="Q1380" i="1"/>
  <c r="C1378" i="1"/>
  <c r="K1377" i="1"/>
  <c r="O1377" i="1" s="1"/>
  <c r="B1377" i="1" l="1"/>
  <c r="D1381" i="1"/>
  <c r="E1381" i="1" s="1"/>
  <c r="G1381" i="1" s="1"/>
  <c r="H1382" i="1" s="1"/>
  <c r="A1382" i="1"/>
  <c r="L1381" i="1"/>
  <c r="M1380" i="1"/>
  <c r="N1380" i="1" s="1"/>
  <c r="Q1381" i="1"/>
  <c r="P1381" i="1"/>
  <c r="I1381" i="1"/>
  <c r="J1381" i="1" s="1"/>
  <c r="S1385" i="1" s="1"/>
  <c r="S1386" i="1" s="1"/>
  <c r="S1387" i="1" s="1"/>
  <c r="S1390" i="1" s="1"/>
  <c r="C1379" i="1"/>
  <c r="K1378" i="1"/>
  <c r="O1378" i="1" s="1"/>
  <c r="B1378" i="1" l="1"/>
  <c r="I1382" i="1"/>
  <c r="J1382" i="1" s="1"/>
  <c r="Q1382" i="1"/>
  <c r="P1382" i="1"/>
  <c r="C1380" i="1"/>
  <c r="K1379" i="1"/>
  <c r="O1379" i="1" s="1"/>
  <c r="A1383" i="1"/>
  <c r="D1382" i="1"/>
  <c r="E1382" i="1" s="1"/>
  <c r="G1382" i="1" s="1"/>
  <c r="H1383" i="1" s="1"/>
  <c r="L1382" i="1"/>
  <c r="B1379" i="1" l="1"/>
  <c r="M1382" i="1"/>
  <c r="N1382" i="1" s="1"/>
  <c r="Q1383" i="1"/>
  <c r="P1383" i="1"/>
  <c r="C1381" i="1"/>
  <c r="K1380" i="1"/>
  <c r="O1380" i="1" s="1"/>
  <c r="I1383" i="1"/>
  <c r="L1383" i="1"/>
  <c r="D1383" i="1"/>
  <c r="E1383" i="1" s="1"/>
  <c r="G1383" i="1" s="1"/>
  <c r="H1384" i="1" s="1"/>
  <c r="A1384" i="1"/>
  <c r="M1381" i="1" l="1"/>
  <c r="N1381" i="1" s="1"/>
  <c r="C1382" i="1" s="1"/>
  <c r="B1380" i="1"/>
  <c r="L1384" i="1"/>
  <c r="D1384" i="1"/>
  <c r="E1384" i="1" s="1"/>
  <c r="G1384" i="1" s="1"/>
  <c r="H1385" i="1" s="1"/>
  <c r="A1385" i="1"/>
  <c r="I1384" i="1"/>
  <c r="J1383" i="1"/>
  <c r="Q1384" i="1"/>
  <c r="P1384" i="1"/>
  <c r="M1383" i="1"/>
  <c r="N1383" i="1" s="1"/>
  <c r="K1381" i="1"/>
  <c r="B1381" i="1" l="1"/>
  <c r="C1383" i="1"/>
  <c r="O1381" i="1"/>
  <c r="I1385" i="1"/>
  <c r="J1385" i="1" s="1"/>
  <c r="J1384" i="1"/>
  <c r="A1386" i="1"/>
  <c r="D1385" i="1"/>
  <c r="E1385" i="1" s="1"/>
  <c r="G1385" i="1" s="1"/>
  <c r="H1386" i="1" s="1"/>
  <c r="L1385" i="1"/>
  <c r="M1384" i="1"/>
  <c r="N1384" i="1" s="1"/>
  <c r="Q1385" i="1"/>
  <c r="P1385" i="1"/>
  <c r="C1384" i="1" l="1"/>
  <c r="S1388" i="1"/>
  <c r="P1386" i="1"/>
  <c r="M1385" i="1"/>
  <c r="N1385" i="1" s="1"/>
  <c r="Q1386" i="1"/>
  <c r="I1386" i="1"/>
  <c r="D1386" i="1"/>
  <c r="E1386" i="1" s="1"/>
  <c r="G1386" i="1" s="1"/>
  <c r="H1387" i="1" s="1"/>
  <c r="A1387" i="1"/>
  <c r="L1386" i="1"/>
  <c r="S1389" i="1" l="1"/>
  <c r="S1391" i="1"/>
  <c r="C1385" i="1"/>
  <c r="A1388" i="1"/>
  <c r="L1387" i="1"/>
  <c r="D1387" i="1"/>
  <c r="E1387" i="1" s="1"/>
  <c r="G1387" i="1" s="1"/>
  <c r="H1388" i="1" s="1"/>
  <c r="I1387" i="1"/>
  <c r="J1387" i="1" s="1"/>
  <c r="Q1387" i="1"/>
  <c r="M1386" i="1"/>
  <c r="N1386" i="1" s="1"/>
  <c r="P1387" i="1"/>
  <c r="J1386" i="1"/>
  <c r="K1385" i="1" l="1"/>
  <c r="O1385" i="1" s="1"/>
  <c r="K1382" i="1"/>
  <c r="O1382" i="1" s="1"/>
  <c r="K1383" i="1"/>
  <c r="K1384" i="1"/>
  <c r="O1384" i="1" s="1"/>
  <c r="C1386" i="1"/>
  <c r="K1386" i="1" s="1"/>
  <c r="Q1388" i="1"/>
  <c r="M1387" i="1"/>
  <c r="N1387" i="1" s="1"/>
  <c r="P1388" i="1"/>
  <c r="I1388" i="1"/>
  <c r="L1388" i="1"/>
  <c r="A1389" i="1"/>
  <c r="D1388" i="1"/>
  <c r="E1388" i="1" s="1"/>
  <c r="G1388" i="1" s="1"/>
  <c r="H1389" i="1" s="1"/>
  <c r="B1382" i="1" l="1"/>
  <c r="B1384" i="1"/>
  <c r="O1383" i="1"/>
  <c r="B1383" i="1"/>
  <c r="B1385" i="1"/>
  <c r="C1387" i="1"/>
  <c r="K1387" i="1" s="1"/>
  <c r="Q1389" i="1"/>
  <c r="P1389" i="1"/>
  <c r="M1388" i="1"/>
  <c r="N1388" i="1" s="1"/>
  <c r="I1389" i="1"/>
  <c r="D1389" i="1"/>
  <c r="E1389" i="1" s="1"/>
  <c r="G1389" i="1" s="1"/>
  <c r="H1390" i="1" s="1"/>
  <c r="L1389" i="1"/>
  <c r="A1390" i="1"/>
  <c r="O1386" i="1"/>
  <c r="J1388" i="1"/>
  <c r="B1386" i="1" l="1"/>
  <c r="C1388" i="1"/>
  <c r="K1388" i="1" s="1"/>
  <c r="P1390" i="1"/>
  <c r="Q1390" i="1"/>
  <c r="M1389" i="1"/>
  <c r="N1389" i="1" s="1"/>
  <c r="O1387" i="1"/>
  <c r="L1390" i="1"/>
  <c r="A1391" i="1"/>
  <c r="D1390" i="1"/>
  <c r="E1390" i="1" s="1"/>
  <c r="G1390" i="1" s="1"/>
  <c r="H1391" i="1" s="1"/>
  <c r="I1390" i="1"/>
  <c r="J1390" i="1" s="1"/>
  <c r="J1389" i="1"/>
  <c r="B1387" i="1" l="1"/>
  <c r="C1389" i="1"/>
  <c r="K1389" i="1" s="1"/>
  <c r="I1391" i="1"/>
  <c r="D1391" i="1"/>
  <c r="E1391" i="1" s="1"/>
  <c r="G1391" i="1" s="1"/>
  <c r="H1392" i="1" s="1"/>
  <c r="L1391" i="1"/>
  <c r="A1392" i="1"/>
  <c r="P1391" i="1"/>
  <c r="Q1391" i="1"/>
  <c r="M1390" i="1"/>
  <c r="N1390" i="1" s="1"/>
  <c r="O1388" i="1"/>
  <c r="B1388" i="1" l="1"/>
  <c r="C1390" i="1"/>
  <c r="K1390" i="1" s="1"/>
  <c r="D1392" i="1"/>
  <c r="E1392" i="1" s="1"/>
  <c r="G1392" i="1" s="1"/>
  <c r="H1393" i="1" s="1"/>
  <c r="A1393" i="1"/>
  <c r="L1392" i="1"/>
  <c r="I1392" i="1"/>
  <c r="J1391" i="1"/>
  <c r="O1389" i="1"/>
  <c r="M1391" i="1"/>
  <c r="N1391" i="1" s="1"/>
  <c r="Q1392" i="1"/>
  <c r="P1392" i="1"/>
  <c r="B1389" i="1" l="1"/>
  <c r="C1391" i="1"/>
  <c r="K1391" i="1" s="1"/>
  <c r="I1393" i="1"/>
  <c r="J1393" i="1" s="1"/>
  <c r="O1390" i="1"/>
  <c r="L1393" i="1"/>
  <c r="D1393" i="1"/>
  <c r="E1393" i="1" s="1"/>
  <c r="G1393" i="1" s="1"/>
  <c r="H1394" i="1" s="1"/>
  <c r="A1394" i="1"/>
  <c r="M1392" i="1"/>
  <c r="N1392" i="1" s="1"/>
  <c r="Q1393" i="1"/>
  <c r="P1393" i="1"/>
  <c r="J1392" i="1"/>
  <c r="B1390" i="1" l="1"/>
  <c r="C1392" i="1"/>
  <c r="K1392" i="1" s="1"/>
  <c r="I1394" i="1"/>
  <c r="J1394" i="1" s="1"/>
  <c r="L1394" i="1"/>
  <c r="D1394" i="1"/>
  <c r="E1394" i="1" s="1"/>
  <c r="G1394" i="1" s="1"/>
  <c r="H1395" i="1" s="1"/>
  <c r="A1395" i="1"/>
  <c r="O1391" i="1"/>
  <c r="P1394" i="1"/>
  <c r="M1393" i="1"/>
  <c r="N1393" i="1" s="1"/>
  <c r="Q1394" i="1"/>
  <c r="B1391" i="1" l="1"/>
  <c r="C1393" i="1"/>
  <c r="K1393" i="1" s="1"/>
  <c r="I1395" i="1"/>
  <c r="J1395" i="1" s="1"/>
  <c r="Q1395" i="1"/>
  <c r="P1395" i="1"/>
  <c r="M1394" i="1"/>
  <c r="N1394" i="1" s="1"/>
  <c r="O1392" i="1"/>
  <c r="L1395" i="1"/>
  <c r="A1396" i="1"/>
  <c r="D1395" i="1"/>
  <c r="E1395" i="1" s="1"/>
  <c r="G1395" i="1" s="1"/>
  <c r="H1396" i="1" s="1"/>
  <c r="B1392" i="1" l="1"/>
  <c r="C1394" i="1"/>
  <c r="K1394" i="1" s="1"/>
  <c r="I1396" i="1"/>
  <c r="J1396" i="1" s="1"/>
  <c r="L1396" i="1"/>
  <c r="D1396" i="1"/>
  <c r="E1396" i="1" s="1"/>
  <c r="G1396" i="1" s="1"/>
  <c r="H1397" i="1" s="1"/>
  <c r="A1397" i="1"/>
  <c r="O1393" i="1"/>
  <c r="P1396" i="1"/>
  <c r="Q1396" i="1"/>
  <c r="M1395" i="1"/>
  <c r="N1395" i="1" s="1"/>
  <c r="B1393" i="1" l="1"/>
  <c r="C1395" i="1"/>
  <c r="K1395" i="1" s="1"/>
  <c r="P1397" i="1"/>
  <c r="M1396" i="1"/>
  <c r="N1396" i="1" s="1"/>
  <c r="Q1397" i="1"/>
  <c r="O1394" i="1"/>
  <c r="D1397" i="1"/>
  <c r="E1397" i="1" s="1"/>
  <c r="G1397" i="1" s="1"/>
  <c r="H1398" i="1" s="1"/>
  <c r="A1398" i="1"/>
  <c r="L1397" i="1"/>
  <c r="I1397" i="1"/>
  <c r="B1394" i="1" l="1"/>
  <c r="C1396" i="1"/>
  <c r="K1396" i="1" s="1"/>
  <c r="P1398" i="1"/>
  <c r="Q1398" i="1"/>
  <c r="M1397" i="1"/>
  <c r="N1397" i="1" s="1"/>
  <c r="I1398" i="1"/>
  <c r="J1398" i="1" s="1"/>
  <c r="D1398" i="1"/>
  <c r="E1398" i="1" s="1"/>
  <c r="G1398" i="1" s="1"/>
  <c r="H1399" i="1" s="1"/>
  <c r="L1398" i="1"/>
  <c r="A1399" i="1"/>
  <c r="O1395" i="1"/>
  <c r="J1397" i="1"/>
  <c r="B1395" i="1" l="1"/>
  <c r="C1397" i="1"/>
  <c r="K1397" i="1" s="1"/>
  <c r="I1399" i="1"/>
  <c r="J1399" i="1" s="1"/>
  <c r="O1396" i="1"/>
  <c r="D1399" i="1"/>
  <c r="E1399" i="1" s="1"/>
  <c r="G1399" i="1" s="1"/>
  <c r="H1400" i="1" s="1"/>
  <c r="A1400" i="1"/>
  <c r="L1399" i="1"/>
  <c r="Q1399" i="1"/>
  <c r="P1399" i="1"/>
  <c r="M1398" i="1"/>
  <c r="N1398" i="1" s="1"/>
  <c r="B1396" i="1" l="1"/>
  <c r="C1398" i="1"/>
  <c r="K1398" i="1" s="1"/>
  <c r="D1400" i="1"/>
  <c r="E1400" i="1" s="1"/>
  <c r="G1400" i="1" s="1"/>
  <c r="H1401" i="1" s="1"/>
  <c r="L1400" i="1"/>
  <c r="A1401" i="1"/>
  <c r="O1397" i="1"/>
  <c r="I1400" i="1"/>
  <c r="Q1400" i="1"/>
  <c r="P1400" i="1"/>
  <c r="M1399" i="1"/>
  <c r="N1399" i="1" s="1"/>
  <c r="B1397" i="1" l="1"/>
  <c r="C1399" i="1"/>
  <c r="K1399" i="1" s="1"/>
  <c r="I1401" i="1"/>
  <c r="J1401" i="1" s="1"/>
  <c r="J1400" i="1"/>
  <c r="L1401" i="1"/>
  <c r="D1401" i="1"/>
  <c r="E1401" i="1" s="1"/>
  <c r="G1401" i="1" s="1"/>
  <c r="H1402" i="1" s="1"/>
  <c r="A1402" i="1"/>
  <c r="O1398" i="1"/>
  <c r="Q1401" i="1"/>
  <c r="P1401" i="1"/>
  <c r="M1400" i="1"/>
  <c r="N1400" i="1" s="1"/>
  <c r="B1398" i="1" l="1"/>
  <c r="C1400" i="1"/>
  <c r="K1400" i="1" s="1"/>
  <c r="Q1402" i="1"/>
  <c r="P1402" i="1"/>
  <c r="M1401" i="1"/>
  <c r="N1401" i="1" s="1"/>
  <c r="D1402" i="1"/>
  <c r="E1402" i="1" s="1"/>
  <c r="G1402" i="1" s="1"/>
  <c r="H1403" i="1" s="1"/>
  <c r="A1403" i="1"/>
  <c r="L1402" i="1"/>
  <c r="O1399" i="1"/>
  <c r="I1402" i="1"/>
  <c r="B1399" i="1" l="1"/>
  <c r="C1401" i="1"/>
  <c r="K1401" i="1" s="1"/>
  <c r="I1403" i="1"/>
  <c r="J1403" i="1" s="1"/>
  <c r="J1402" i="1"/>
  <c r="P1403" i="1"/>
  <c r="Q1403" i="1"/>
  <c r="M1402" i="1"/>
  <c r="N1402" i="1" s="1"/>
  <c r="O1400" i="1"/>
  <c r="A1404" i="1"/>
  <c r="L1403" i="1"/>
  <c r="D1403" i="1"/>
  <c r="E1403" i="1" s="1"/>
  <c r="G1403" i="1" s="1"/>
  <c r="H1404" i="1" s="1"/>
  <c r="B1400" i="1" l="1"/>
  <c r="C1402" i="1"/>
  <c r="K1402" i="1" s="1"/>
  <c r="P1404" i="1"/>
  <c r="Q1404" i="1"/>
  <c r="M1403" i="1"/>
  <c r="N1403" i="1" s="1"/>
  <c r="I1404" i="1"/>
  <c r="J1404" i="1" s="1"/>
  <c r="O1401" i="1"/>
  <c r="D1404" i="1"/>
  <c r="E1404" i="1" s="1"/>
  <c r="G1404" i="1" s="1"/>
  <c r="H1405" i="1" s="1"/>
  <c r="L1404" i="1"/>
  <c r="A1405" i="1"/>
  <c r="B1401" i="1" l="1"/>
  <c r="C1403" i="1"/>
  <c r="K1403" i="1" s="1"/>
  <c r="M1404" i="1"/>
  <c r="N1404" i="1" s="1"/>
  <c r="Q1405" i="1"/>
  <c r="P1405" i="1"/>
  <c r="I1405" i="1"/>
  <c r="O1402" i="1"/>
  <c r="A1406" i="1"/>
  <c r="L1405" i="1"/>
  <c r="D1405" i="1"/>
  <c r="E1405" i="1" s="1"/>
  <c r="G1405" i="1" s="1"/>
  <c r="H1406" i="1" s="1"/>
  <c r="B1402" i="1" l="1"/>
  <c r="C1404" i="1"/>
  <c r="K1404" i="1" s="1"/>
  <c r="I1406" i="1"/>
  <c r="J1406" i="1" s="1"/>
  <c r="P1406" i="1"/>
  <c r="M1405" i="1"/>
  <c r="N1405" i="1" s="1"/>
  <c r="Q1406" i="1"/>
  <c r="O1403" i="1"/>
  <c r="D1406" i="1"/>
  <c r="E1406" i="1" s="1"/>
  <c r="G1406" i="1" s="1"/>
  <c r="H1407" i="1" s="1"/>
  <c r="A1407" i="1"/>
  <c r="L1406" i="1"/>
  <c r="J1405" i="1"/>
  <c r="B1403" i="1" l="1"/>
  <c r="C1405" i="1"/>
  <c r="K1405" i="1" s="1"/>
  <c r="P1407" i="1"/>
  <c r="Q1407" i="1"/>
  <c r="M1406" i="1"/>
  <c r="N1406" i="1" s="1"/>
  <c r="A1408" i="1"/>
  <c r="D1407" i="1"/>
  <c r="E1407" i="1" s="1"/>
  <c r="G1407" i="1" s="1"/>
  <c r="H1408" i="1" s="1"/>
  <c r="L1407" i="1"/>
  <c r="O1404" i="1"/>
  <c r="I1407" i="1"/>
  <c r="B1404" i="1" l="1"/>
  <c r="C1406" i="1"/>
  <c r="K1406" i="1" s="1"/>
  <c r="I1408" i="1"/>
  <c r="J1408" i="1" s="1"/>
  <c r="O1405" i="1"/>
  <c r="L1408" i="1"/>
  <c r="D1408" i="1"/>
  <c r="E1408" i="1" s="1"/>
  <c r="G1408" i="1" s="1"/>
  <c r="H1409" i="1" s="1"/>
  <c r="A1409" i="1"/>
  <c r="Q1408" i="1"/>
  <c r="P1408" i="1"/>
  <c r="M1407" i="1"/>
  <c r="N1407" i="1" s="1"/>
  <c r="J1407" i="1"/>
  <c r="B1405" i="1" l="1"/>
  <c r="C1407" i="1"/>
  <c r="K1407" i="1" s="1"/>
  <c r="P1409" i="1"/>
  <c r="M1408" i="1"/>
  <c r="N1408" i="1" s="1"/>
  <c r="Q1409" i="1"/>
  <c r="O1406" i="1"/>
  <c r="D1409" i="1"/>
  <c r="E1409" i="1" s="1"/>
  <c r="G1409" i="1" s="1"/>
  <c r="H1410" i="1" s="1"/>
  <c r="A1410" i="1"/>
  <c r="L1409" i="1"/>
  <c r="I1409" i="1"/>
  <c r="J1409" i="1" s="1"/>
  <c r="B1406" i="1" l="1"/>
  <c r="C1408" i="1"/>
  <c r="K1408" i="1" s="1"/>
  <c r="M1409" i="1"/>
  <c r="N1409" i="1" s="1"/>
  <c r="Q1410" i="1"/>
  <c r="P1410" i="1"/>
  <c r="O1407" i="1"/>
  <c r="I1410" i="1"/>
  <c r="D1410" i="1"/>
  <c r="E1410" i="1" s="1"/>
  <c r="G1410" i="1" s="1"/>
  <c r="H1411" i="1" s="1"/>
  <c r="L1410" i="1"/>
  <c r="A1411" i="1"/>
  <c r="C1409" i="1" l="1"/>
  <c r="K1409" i="1" s="1"/>
  <c r="B1407" i="1"/>
  <c r="L1411" i="1"/>
  <c r="A1412" i="1"/>
  <c r="D1411" i="1"/>
  <c r="E1411" i="1" s="1"/>
  <c r="G1411" i="1" s="1"/>
  <c r="H1412" i="1" s="1"/>
  <c r="Q1411" i="1"/>
  <c r="P1411" i="1"/>
  <c r="M1410" i="1"/>
  <c r="N1410" i="1" s="1"/>
  <c r="I1411" i="1"/>
  <c r="O1408" i="1"/>
  <c r="J1410" i="1"/>
  <c r="B1408" i="1" l="1"/>
  <c r="C1410" i="1"/>
  <c r="K1410" i="1" s="1"/>
  <c r="I1412" i="1"/>
  <c r="J1412" i="1" s="1"/>
  <c r="O1409" i="1"/>
  <c r="A1413" i="1"/>
  <c r="D1412" i="1"/>
  <c r="E1412" i="1" s="1"/>
  <c r="G1412" i="1" s="1"/>
  <c r="H1413" i="1" s="1"/>
  <c r="L1412" i="1"/>
  <c r="J1411" i="1"/>
  <c r="P1412" i="1"/>
  <c r="M1411" i="1"/>
  <c r="N1411" i="1" s="1"/>
  <c r="Q1412" i="1"/>
  <c r="B1409" i="1" l="1"/>
  <c r="C1411" i="1"/>
  <c r="K1411" i="1" s="1"/>
  <c r="P1413" i="1"/>
  <c r="M1412" i="1"/>
  <c r="N1412" i="1" s="1"/>
  <c r="Q1413" i="1"/>
  <c r="O1410" i="1"/>
  <c r="I1413" i="1"/>
  <c r="D1413" i="1"/>
  <c r="E1413" i="1" s="1"/>
  <c r="G1413" i="1" s="1"/>
  <c r="H1414" i="1" s="1"/>
  <c r="A1414" i="1"/>
  <c r="L1413" i="1"/>
  <c r="B1410" i="1" l="1"/>
  <c r="C1412" i="1"/>
  <c r="K1412" i="1" s="1"/>
  <c r="M1413" i="1"/>
  <c r="N1413" i="1" s="1"/>
  <c r="Q1414" i="1"/>
  <c r="P1414" i="1"/>
  <c r="I1414" i="1"/>
  <c r="J1414" i="1" s="1"/>
  <c r="J1413" i="1"/>
  <c r="D1414" i="1"/>
  <c r="E1414" i="1" s="1"/>
  <c r="G1414" i="1" s="1"/>
  <c r="H1415" i="1" s="1"/>
  <c r="A1415" i="1"/>
  <c r="L1414" i="1"/>
  <c r="O1411" i="1"/>
  <c r="B1411" i="1" l="1"/>
  <c r="C1413" i="1"/>
  <c r="K1413" i="1" s="1"/>
  <c r="I1415" i="1"/>
  <c r="O1412" i="1"/>
  <c r="M1414" i="1"/>
  <c r="N1414" i="1" s="1"/>
  <c r="P1415" i="1"/>
  <c r="Q1415" i="1"/>
  <c r="D1415" i="1"/>
  <c r="E1415" i="1" s="1"/>
  <c r="G1415" i="1" s="1"/>
  <c r="H1416" i="1" s="1"/>
  <c r="L1415" i="1"/>
  <c r="A1416" i="1"/>
  <c r="B1412" i="1" l="1"/>
  <c r="C1414" i="1"/>
  <c r="K1414" i="1" s="1"/>
  <c r="O1413" i="1"/>
  <c r="Q1416" i="1"/>
  <c r="P1416" i="1"/>
  <c r="M1415" i="1"/>
  <c r="N1415" i="1" s="1"/>
  <c r="I1416" i="1"/>
  <c r="J1416" i="1" s="1"/>
  <c r="A1417" i="1"/>
  <c r="L1416" i="1"/>
  <c r="D1416" i="1"/>
  <c r="E1416" i="1" s="1"/>
  <c r="G1416" i="1" s="1"/>
  <c r="H1417" i="1" s="1"/>
  <c r="J1415" i="1"/>
  <c r="B1413" i="1" l="1"/>
  <c r="C1415" i="1"/>
  <c r="K1415" i="1" s="1"/>
  <c r="D1417" i="1"/>
  <c r="E1417" i="1" s="1"/>
  <c r="G1417" i="1" s="1"/>
  <c r="H1418" i="1" s="1"/>
  <c r="A1418" i="1"/>
  <c r="L1417" i="1"/>
  <c r="I1417" i="1"/>
  <c r="J1417" i="1" s="1"/>
  <c r="O1414" i="1"/>
  <c r="M1416" i="1"/>
  <c r="N1416" i="1" s="1"/>
  <c r="Q1417" i="1"/>
  <c r="P1417" i="1"/>
  <c r="B1414" i="1" l="1"/>
  <c r="C1416" i="1"/>
  <c r="K1416" i="1" s="1"/>
  <c r="I1418" i="1"/>
  <c r="J1418" i="1" s="1"/>
  <c r="D1418" i="1"/>
  <c r="E1418" i="1" s="1"/>
  <c r="G1418" i="1" s="1"/>
  <c r="H1419" i="1" s="1"/>
  <c r="A1419" i="1"/>
  <c r="L1418" i="1"/>
  <c r="O1415" i="1"/>
  <c r="Q1418" i="1"/>
  <c r="P1418" i="1"/>
  <c r="M1417" i="1"/>
  <c r="N1417" i="1" s="1"/>
  <c r="B1415" i="1" l="1"/>
  <c r="C1417" i="1"/>
  <c r="K1417" i="1" s="1"/>
  <c r="Q1419" i="1"/>
  <c r="P1419" i="1"/>
  <c r="M1418" i="1"/>
  <c r="N1418" i="1" s="1"/>
  <c r="I1419" i="1"/>
  <c r="O1416" i="1"/>
  <c r="L1419" i="1"/>
  <c r="D1419" i="1"/>
  <c r="E1419" i="1" s="1"/>
  <c r="G1419" i="1" s="1"/>
  <c r="H1420" i="1" s="1"/>
  <c r="A1420" i="1"/>
  <c r="B1416" i="1" l="1"/>
  <c r="C1418" i="1"/>
  <c r="K1418" i="1" s="1"/>
  <c r="D1420" i="1"/>
  <c r="E1420" i="1" s="1"/>
  <c r="G1420" i="1" s="1"/>
  <c r="H1421" i="1" s="1"/>
  <c r="A1421" i="1"/>
  <c r="L1420" i="1"/>
  <c r="O1417" i="1"/>
  <c r="Q1420" i="1"/>
  <c r="P1420" i="1"/>
  <c r="M1419" i="1"/>
  <c r="N1419" i="1" s="1"/>
  <c r="I1420" i="1"/>
  <c r="J1419" i="1"/>
  <c r="B1417" i="1" l="1"/>
  <c r="C1419" i="1"/>
  <c r="K1419" i="1" s="1"/>
  <c r="I1421" i="1"/>
  <c r="J1421" i="1" s="1"/>
  <c r="M1420" i="1"/>
  <c r="N1420" i="1" s="1"/>
  <c r="Q1421" i="1"/>
  <c r="P1421" i="1"/>
  <c r="J1420" i="1"/>
  <c r="O1418" i="1"/>
  <c r="A1422" i="1"/>
  <c r="L1421" i="1"/>
  <c r="D1421" i="1"/>
  <c r="E1421" i="1" s="1"/>
  <c r="G1421" i="1" s="1"/>
  <c r="H1422" i="1" s="1"/>
  <c r="B1418" i="1" l="1"/>
  <c r="C1420" i="1"/>
  <c r="K1420" i="1" s="1"/>
  <c r="I1422" i="1"/>
  <c r="J1422" i="1" s="1"/>
  <c r="O1419" i="1"/>
  <c r="Q1422" i="1"/>
  <c r="P1422" i="1"/>
  <c r="M1421" i="1"/>
  <c r="N1421" i="1" s="1"/>
  <c r="D1422" i="1"/>
  <c r="E1422" i="1" s="1"/>
  <c r="G1422" i="1" s="1"/>
  <c r="H1423" i="1" s="1"/>
  <c r="A1423" i="1"/>
  <c r="L1422" i="1"/>
  <c r="B1419" i="1" l="1"/>
  <c r="C1421" i="1"/>
  <c r="K1421" i="1" s="1"/>
  <c r="P1423" i="1"/>
  <c r="M1422" i="1"/>
  <c r="N1422" i="1" s="1"/>
  <c r="Q1423" i="1"/>
  <c r="A1424" i="1"/>
  <c r="D1423" i="1"/>
  <c r="E1423" i="1" s="1"/>
  <c r="G1423" i="1" s="1"/>
  <c r="H1424" i="1" s="1"/>
  <c r="L1423" i="1"/>
  <c r="O1420" i="1"/>
  <c r="I1423" i="1"/>
  <c r="B1420" i="1" l="1"/>
  <c r="C1422" i="1"/>
  <c r="K1422" i="1" s="1"/>
  <c r="I1424" i="1"/>
  <c r="J1424" i="1" s="1"/>
  <c r="J1423" i="1"/>
  <c r="D1424" i="1"/>
  <c r="E1424" i="1" s="1"/>
  <c r="G1424" i="1" s="1"/>
  <c r="H1425" i="1" s="1"/>
  <c r="A1425" i="1"/>
  <c r="L1424" i="1"/>
  <c r="O1421" i="1"/>
  <c r="Q1424" i="1"/>
  <c r="M1423" i="1"/>
  <c r="N1423" i="1" s="1"/>
  <c r="P1424" i="1"/>
  <c r="B1421" i="1" l="1"/>
  <c r="C1423" i="1"/>
  <c r="K1423" i="1" s="1"/>
  <c r="M1424" i="1"/>
  <c r="N1424" i="1" s="1"/>
  <c r="Q1425" i="1"/>
  <c r="P1425" i="1"/>
  <c r="O1422" i="1"/>
  <c r="A1426" i="1"/>
  <c r="L1425" i="1"/>
  <c r="D1425" i="1"/>
  <c r="E1425" i="1" s="1"/>
  <c r="G1425" i="1" s="1"/>
  <c r="H1426" i="1" s="1"/>
  <c r="I1425" i="1"/>
  <c r="B1422" i="1" l="1"/>
  <c r="C1424" i="1"/>
  <c r="K1424" i="1" s="1"/>
  <c r="O1423" i="1"/>
  <c r="M1425" i="1"/>
  <c r="N1425" i="1" s="1"/>
  <c r="P1426" i="1"/>
  <c r="Q1426" i="1"/>
  <c r="I1426" i="1"/>
  <c r="L1426" i="1"/>
  <c r="A1427" i="1"/>
  <c r="D1426" i="1"/>
  <c r="E1426" i="1" s="1"/>
  <c r="G1426" i="1" s="1"/>
  <c r="H1427" i="1" s="1"/>
  <c r="J1425" i="1"/>
  <c r="C1425" i="1" l="1"/>
  <c r="K1425" i="1" s="1"/>
  <c r="B1423" i="1"/>
  <c r="I1427" i="1"/>
  <c r="J1427" i="1" s="1"/>
  <c r="O1424" i="1"/>
  <c r="D1427" i="1"/>
  <c r="E1427" i="1" s="1"/>
  <c r="G1427" i="1" s="1"/>
  <c r="H1428" i="1" s="1"/>
  <c r="L1427" i="1"/>
  <c r="A1428" i="1"/>
  <c r="J1426" i="1"/>
  <c r="P1427" i="1"/>
  <c r="M1426" i="1"/>
  <c r="N1426" i="1" s="1"/>
  <c r="Q1427" i="1"/>
  <c r="B1424" i="1" l="1"/>
  <c r="C1426" i="1"/>
  <c r="K1426" i="1" s="1"/>
  <c r="L1428" i="1"/>
  <c r="A1429" i="1"/>
  <c r="D1428" i="1"/>
  <c r="E1428" i="1" s="1"/>
  <c r="G1428" i="1" s="1"/>
  <c r="H1429" i="1" s="1"/>
  <c r="Q1428" i="1"/>
  <c r="P1428" i="1"/>
  <c r="M1427" i="1"/>
  <c r="N1427" i="1" s="1"/>
  <c r="O1425" i="1"/>
  <c r="I1428" i="1"/>
  <c r="B1425" i="1" l="1"/>
  <c r="C1427" i="1"/>
  <c r="K1427" i="1" s="1"/>
  <c r="I1429" i="1"/>
  <c r="J1429" i="1" s="1"/>
  <c r="O1426" i="1"/>
  <c r="P1429" i="1"/>
  <c r="Q1429" i="1"/>
  <c r="M1428" i="1"/>
  <c r="N1428" i="1" s="1"/>
  <c r="J1428" i="1"/>
  <c r="L1429" i="1"/>
  <c r="A1430" i="1"/>
  <c r="D1429" i="1"/>
  <c r="E1429" i="1" s="1"/>
  <c r="G1429" i="1" s="1"/>
  <c r="H1430" i="1" s="1"/>
  <c r="B1426" i="1" l="1"/>
  <c r="C1428" i="1"/>
  <c r="K1428" i="1" s="1"/>
  <c r="I1430" i="1"/>
  <c r="J1430" i="1" s="1"/>
  <c r="L1430" i="1"/>
  <c r="D1430" i="1"/>
  <c r="E1430" i="1" s="1"/>
  <c r="G1430" i="1" s="1"/>
  <c r="H1431" i="1" s="1"/>
  <c r="A1431" i="1"/>
  <c r="P1430" i="1"/>
  <c r="M1429" i="1"/>
  <c r="N1429" i="1" s="1"/>
  <c r="Q1430" i="1"/>
  <c r="O1427" i="1"/>
  <c r="B1427" i="1" l="1"/>
  <c r="C1429" i="1"/>
  <c r="K1429" i="1" s="1"/>
  <c r="Q1431" i="1"/>
  <c r="M1430" i="1"/>
  <c r="N1430" i="1" s="1"/>
  <c r="P1431" i="1"/>
  <c r="O1428" i="1"/>
  <c r="D1431" i="1"/>
  <c r="E1431" i="1" s="1"/>
  <c r="G1431" i="1" s="1"/>
  <c r="H1432" i="1" s="1"/>
  <c r="A1432" i="1"/>
  <c r="L1431" i="1"/>
  <c r="I1431" i="1"/>
  <c r="B1428" i="1" l="1"/>
  <c r="C1430" i="1"/>
  <c r="K1430" i="1" s="1"/>
  <c r="M1431" i="1"/>
  <c r="N1431" i="1" s="1"/>
  <c r="Q1432" i="1"/>
  <c r="P1432" i="1"/>
  <c r="I1432" i="1"/>
  <c r="J1432" i="1" s="1"/>
  <c r="L1432" i="1"/>
  <c r="A1433" i="1"/>
  <c r="D1432" i="1"/>
  <c r="E1432" i="1" s="1"/>
  <c r="G1432" i="1" s="1"/>
  <c r="H1433" i="1" s="1"/>
  <c r="O1429" i="1"/>
  <c r="J1431" i="1"/>
  <c r="B1429" i="1" l="1"/>
  <c r="C1431" i="1"/>
  <c r="K1431" i="1" s="1"/>
  <c r="A1434" i="1"/>
  <c r="L1433" i="1"/>
  <c r="D1433" i="1"/>
  <c r="E1433" i="1" s="1"/>
  <c r="G1433" i="1" s="1"/>
  <c r="H1434" i="1" s="1"/>
  <c r="M1432" i="1"/>
  <c r="N1432" i="1" s="1"/>
  <c r="Q1433" i="1"/>
  <c r="P1433" i="1"/>
  <c r="O1430" i="1"/>
  <c r="I1433" i="1"/>
  <c r="C1432" i="1" l="1"/>
  <c r="K1432" i="1" s="1"/>
  <c r="B1430" i="1"/>
  <c r="I1434" i="1"/>
  <c r="J1434" i="1" s="1"/>
  <c r="J1433" i="1"/>
  <c r="Q1434" i="1"/>
  <c r="P1434" i="1"/>
  <c r="M1433" i="1"/>
  <c r="N1433" i="1" s="1"/>
  <c r="O1431" i="1"/>
  <c r="L1434" i="1"/>
  <c r="D1434" i="1"/>
  <c r="E1434" i="1" s="1"/>
  <c r="G1434" i="1" s="1"/>
  <c r="H1435" i="1" s="1"/>
  <c r="A1435" i="1"/>
  <c r="C1433" i="1" l="1"/>
  <c r="K1433" i="1" s="1"/>
  <c r="B1431" i="1"/>
  <c r="I1435" i="1"/>
  <c r="J1435" i="1" s="1"/>
  <c r="M1434" i="1"/>
  <c r="N1434" i="1" s="1"/>
  <c r="Q1435" i="1"/>
  <c r="P1435" i="1"/>
  <c r="L1435" i="1"/>
  <c r="D1435" i="1"/>
  <c r="E1435" i="1" s="1"/>
  <c r="G1435" i="1" s="1"/>
  <c r="H1436" i="1" s="1"/>
  <c r="A1436" i="1"/>
  <c r="O1432" i="1"/>
  <c r="B1432" i="1" l="1"/>
  <c r="C1434" i="1"/>
  <c r="K1434" i="1" s="1"/>
  <c r="I1436" i="1"/>
  <c r="J1436" i="1" s="1"/>
  <c r="L1436" i="1"/>
  <c r="D1436" i="1"/>
  <c r="E1436" i="1" s="1"/>
  <c r="G1436" i="1" s="1"/>
  <c r="H1437" i="1" s="1"/>
  <c r="A1437" i="1"/>
  <c r="O1433" i="1"/>
  <c r="P1436" i="1"/>
  <c r="M1435" i="1"/>
  <c r="N1435" i="1" s="1"/>
  <c r="Q1436" i="1"/>
  <c r="B1433" i="1" l="1"/>
  <c r="C1435" i="1"/>
  <c r="K1435" i="1" s="1"/>
  <c r="P1437" i="1"/>
  <c r="M1436" i="1"/>
  <c r="N1436" i="1" s="1"/>
  <c r="Q1437" i="1"/>
  <c r="O1434" i="1"/>
  <c r="L1437" i="1"/>
  <c r="D1437" i="1"/>
  <c r="E1437" i="1" s="1"/>
  <c r="G1437" i="1" s="1"/>
  <c r="H1438" i="1" s="1"/>
  <c r="A1438" i="1"/>
  <c r="I1437" i="1"/>
  <c r="B1434" i="1" l="1"/>
  <c r="C1436" i="1"/>
  <c r="K1436" i="1" s="1"/>
  <c r="O1435" i="1"/>
  <c r="L1438" i="1"/>
  <c r="D1438" i="1"/>
  <c r="E1438" i="1" s="1"/>
  <c r="G1438" i="1" s="1"/>
  <c r="H1439" i="1" s="1"/>
  <c r="A1439" i="1"/>
  <c r="Q1438" i="1"/>
  <c r="M1437" i="1"/>
  <c r="N1437" i="1" s="1"/>
  <c r="P1438" i="1"/>
  <c r="I1438" i="1"/>
  <c r="J1437" i="1"/>
  <c r="B1435" i="1" l="1"/>
  <c r="C1437" i="1"/>
  <c r="K1437" i="1" s="1"/>
  <c r="I1439" i="1"/>
  <c r="J1439" i="1" s="1"/>
  <c r="P1439" i="1"/>
  <c r="M1438" i="1"/>
  <c r="N1438" i="1" s="1"/>
  <c r="Q1439" i="1"/>
  <c r="J1438" i="1"/>
  <c r="L1439" i="1"/>
  <c r="A1440" i="1"/>
  <c r="D1439" i="1"/>
  <c r="E1439" i="1" s="1"/>
  <c r="G1439" i="1" s="1"/>
  <c r="H1440" i="1" s="1"/>
  <c r="O1436" i="1"/>
  <c r="C1438" i="1" l="1"/>
  <c r="B1436" i="1"/>
  <c r="I1440" i="1"/>
  <c r="J1440" i="1" s="1"/>
  <c r="O1437" i="1"/>
  <c r="D1440" i="1"/>
  <c r="E1440" i="1" s="1"/>
  <c r="G1440" i="1" s="1"/>
  <c r="H1441" i="1" s="1"/>
  <c r="A1441" i="1"/>
  <c r="L1440" i="1"/>
  <c r="P1440" i="1"/>
  <c r="M1439" i="1"/>
  <c r="N1439" i="1" s="1"/>
  <c r="Q1440" i="1"/>
  <c r="C1439" i="1" l="1"/>
  <c r="K1439" i="1" s="1"/>
  <c r="K1438" i="1"/>
  <c r="O1438" i="1" s="1"/>
  <c r="B1437" i="1"/>
  <c r="M1440" i="1"/>
  <c r="N1440" i="1" s="1"/>
  <c r="P1441" i="1"/>
  <c r="Q1441" i="1"/>
  <c r="L1441" i="1"/>
  <c r="A1442" i="1"/>
  <c r="D1441" i="1"/>
  <c r="E1441" i="1" s="1"/>
  <c r="G1441" i="1" s="1"/>
  <c r="H1442" i="1" s="1"/>
  <c r="I1441" i="1"/>
  <c r="J1441" i="1" s="1"/>
  <c r="C1440" i="1" l="1"/>
  <c r="K1440" i="1" s="1"/>
  <c r="B1438" i="1"/>
  <c r="Q1442" i="1"/>
  <c r="P1442" i="1"/>
  <c r="M1441" i="1"/>
  <c r="N1441" i="1" s="1"/>
  <c r="I1442" i="1"/>
  <c r="L1442" i="1"/>
  <c r="A1443" i="1"/>
  <c r="D1442" i="1"/>
  <c r="E1442" i="1" s="1"/>
  <c r="G1442" i="1" s="1"/>
  <c r="H1443" i="1" s="1"/>
  <c r="C1441" i="1" l="1"/>
  <c r="K1441" i="1" s="1"/>
  <c r="O1439" i="1"/>
  <c r="B1439" i="1"/>
  <c r="Q1443" i="1"/>
  <c r="P1443" i="1"/>
  <c r="M1442" i="1"/>
  <c r="N1442" i="1" s="1"/>
  <c r="D1443" i="1"/>
  <c r="E1443" i="1" s="1"/>
  <c r="G1443" i="1" s="1"/>
  <c r="H1444" i="1" s="1"/>
  <c r="L1443" i="1"/>
  <c r="A1444" i="1"/>
  <c r="I1443" i="1"/>
  <c r="J1442" i="1"/>
  <c r="C1442" i="1" l="1"/>
  <c r="K1442" i="1" s="1"/>
  <c r="O1440" i="1"/>
  <c r="B1440" i="1"/>
  <c r="I1444" i="1"/>
  <c r="J1444" i="1" s="1"/>
  <c r="L1444" i="1"/>
  <c r="D1444" i="1"/>
  <c r="E1444" i="1" s="1"/>
  <c r="G1444" i="1" s="1"/>
  <c r="H1445" i="1" s="1"/>
  <c r="A1445" i="1"/>
  <c r="P1444" i="1"/>
  <c r="Q1444" i="1"/>
  <c r="M1443" i="1"/>
  <c r="N1443" i="1" s="1"/>
  <c r="J1443" i="1"/>
  <c r="C1443" i="1" l="1"/>
  <c r="C1444" i="1" s="1"/>
  <c r="K1444" i="1" s="1"/>
  <c r="O1441" i="1"/>
  <c r="B1441" i="1"/>
  <c r="L1445" i="1"/>
  <c r="D1445" i="1"/>
  <c r="E1445" i="1" s="1"/>
  <c r="G1445" i="1" s="1"/>
  <c r="H1446" i="1" s="1"/>
  <c r="A1446" i="1"/>
  <c r="Q1445" i="1"/>
  <c r="P1445" i="1"/>
  <c r="M1444" i="1"/>
  <c r="N1444" i="1" s="1"/>
  <c r="I1445" i="1"/>
  <c r="C1445" i="1" l="1"/>
  <c r="K1443" i="1"/>
  <c r="O1442" i="1"/>
  <c r="B1442" i="1"/>
  <c r="M1445" i="1"/>
  <c r="N1445" i="1" s="1"/>
  <c r="P1446" i="1"/>
  <c r="Q1446" i="1"/>
  <c r="I1446" i="1"/>
  <c r="J1445" i="1"/>
  <c r="D1446" i="1"/>
  <c r="E1446" i="1" s="1"/>
  <c r="G1446" i="1" s="1"/>
  <c r="H1447" i="1" s="1"/>
  <c r="A1447" i="1"/>
  <c r="L1446" i="1"/>
  <c r="K1445" i="1" l="1"/>
  <c r="C1446" i="1"/>
  <c r="O1443" i="1"/>
  <c r="B1443" i="1"/>
  <c r="I1447" i="1"/>
  <c r="J1447" i="1" s="1"/>
  <c r="D1447" i="1"/>
  <c r="E1447" i="1" s="1"/>
  <c r="G1447" i="1" s="1"/>
  <c r="H1448" i="1" s="1"/>
  <c r="L1447" i="1"/>
  <c r="A1448" i="1"/>
  <c r="Q1447" i="1"/>
  <c r="P1447" i="1"/>
  <c r="M1446" i="1"/>
  <c r="N1446" i="1" s="1"/>
  <c r="J1446" i="1"/>
  <c r="K1446" i="1" s="1"/>
  <c r="C1447" i="1" l="1"/>
  <c r="K1447" i="1" s="1"/>
  <c r="O1444" i="1"/>
  <c r="B1444" i="1"/>
  <c r="L1448" i="1"/>
  <c r="A1449" i="1"/>
  <c r="D1448" i="1"/>
  <c r="E1448" i="1" s="1"/>
  <c r="G1448" i="1" s="1"/>
  <c r="H1449" i="1" s="1"/>
  <c r="Q1448" i="1"/>
  <c r="P1448" i="1"/>
  <c r="M1447" i="1"/>
  <c r="N1447" i="1" s="1"/>
  <c r="I1448" i="1"/>
  <c r="C1448" i="1" l="1"/>
  <c r="O1445" i="1"/>
  <c r="B1445" i="1"/>
  <c r="I1449" i="1"/>
  <c r="J1449" i="1" s="1"/>
  <c r="A1450" i="1"/>
  <c r="L1449" i="1"/>
  <c r="D1449" i="1"/>
  <c r="E1449" i="1" s="1"/>
  <c r="G1449" i="1" s="1"/>
  <c r="H1450" i="1" s="1"/>
  <c r="J1448" i="1"/>
  <c r="K1448" i="1" s="1"/>
  <c r="P1449" i="1"/>
  <c r="M1448" i="1"/>
  <c r="N1448" i="1" s="1"/>
  <c r="Q1449" i="1"/>
  <c r="C1449" i="1" l="1"/>
  <c r="K1449" i="1" s="1"/>
  <c r="O1446" i="1"/>
  <c r="B1446" i="1"/>
  <c r="M1449" i="1"/>
  <c r="N1449" i="1" s="1"/>
  <c r="Q1450" i="1"/>
  <c r="P1450" i="1"/>
  <c r="I1450" i="1"/>
  <c r="J1450" i="1" s="1"/>
  <c r="L1450" i="1"/>
  <c r="D1450" i="1"/>
  <c r="E1450" i="1" s="1"/>
  <c r="G1450" i="1" s="1"/>
  <c r="H1451" i="1" s="1"/>
  <c r="A1451" i="1"/>
  <c r="C1450" i="1" l="1"/>
  <c r="K1450" i="1" s="1"/>
  <c r="O1447" i="1"/>
  <c r="B1447" i="1"/>
  <c r="D1451" i="1"/>
  <c r="E1451" i="1" s="1"/>
  <c r="G1451" i="1" s="1"/>
  <c r="H1452" i="1" s="1"/>
  <c r="A1452" i="1"/>
  <c r="L1451" i="1"/>
  <c r="I1451" i="1"/>
  <c r="M1450" i="1"/>
  <c r="N1450" i="1" s="1"/>
  <c r="P1451" i="1"/>
  <c r="Q1451" i="1"/>
  <c r="C1451" i="1" l="1"/>
  <c r="O1448" i="1"/>
  <c r="B1448" i="1"/>
  <c r="I1452" i="1"/>
  <c r="J1452" i="1" s="1"/>
  <c r="J1451" i="1"/>
  <c r="K1451" i="1" s="1"/>
  <c r="A1453" i="1"/>
  <c r="D1452" i="1"/>
  <c r="E1452" i="1" s="1"/>
  <c r="G1452" i="1" s="1"/>
  <c r="H1453" i="1" s="1"/>
  <c r="L1452" i="1"/>
  <c r="Q1452" i="1"/>
  <c r="P1452" i="1"/>
  <c r="M1451" i="1"/>
  <c r="N1451" i="1" s="1"/>
  <c r="C1452" i="1" s="1"/>
  <c r="K1452" i="1" l="1"/>
  <c r="O1449" i="1"/>
  <c r="B1449" i="1"/>
  <c r="L1453" i="1"/>
  <c r="A1454" i="1"/>
  <c r="D1453" i="1"/>
  <c r="E1453" i="1" s="1"/>
  <c r="G1453" i="1" s="1"/>
  <c r="H1454" i="1" s="1"/>
  <c r="Q1453" i="1"/>
  <c r="P1453" i="1"/>
  <c r="M1452" i="1"/>
  <c r="N1452" i="1" s="1"/>
  <c r="C1453" i="1" s="1"/>
  <c r="I1453" i="1"/>
  <c r="O1450" i="1" l="1"/>
  <c r="B1450" i="1"/>
  <c r="I1454" i="1"/>
  <c r="J1454" i="1" s="1"/>
  <c r="L1454" i="1"/>
  <c r="D1454" i="1"/>
  <c r="E1454" i="1" s="1"/>
  <c r="G1454" i="1" s="1"/>
  <c r="H1455" i="1" s="1"/>
  <c r="A1455" i="1"/>
  <c r="P1454" i="1"/>
  <c r="M1453" i="1"/>
  <c r="N1453" i="1" s="1"/>
  <c r="C1454" i="1" s="1"/>
  <c r="Q1454" i="1"/>
  <c r="J1453" i="1"/>
  <c r="K1453" i="1" s="1"/>
  <c r="K1454" i="1" l="1"/>
  <c r="O1451" i="1"/>
  <c r="B1451" i="1"/>
  <c r="A1456" i="1"/>
  <c r="L1455" i="1"/>
  <c r="D1455" i="1"/>
  <c r="E1455" i="1" s="1"/>
  <c r="G1455" i="1" s="1"/>
  <c r="H1456" i="1" s="1"/>
  <c r="M1454" i="1"/>
  <c r="N1454" i="1" s="1"/>
  <c r="C1455" i="1" s="1"/>
  <c r="Q1455" i="1"/>
  <c r="P1455" i="1"/>
  <c r="I1455" i="1"/>
  <c r="O1452" i="1" l="1"/>
  <c r="B1452" i="1"/>
  <c r="I1456" i="1"/>
  <c r="J1456" i="1" s="1"/>
  <c r="M1455" i="1"/>
  <c r="N1455" i="1" s="1"/>
  <c r="C1456" i="1" s="1"/>
  <c r="Q1456" i="1"/>
  <c r="P1456" i="1"/>
  <c r="J1455" i="1"/>
  <c r="K1455" i="1" s="1"/>
  <c r="A1457" i="1"/>
  <c r="L1456" i="1"/>
  <c r="D1456" i="1"/>
  <c r="E1456" i="1" s="1"/>
  <c r="G1456" i="1" s="1"/>
  <c r="H1457" i="1" s="1"/>
  <c r="K1456" i="1" l="1"/>
  <c r="O1453" i="1"/>
  <c r="B1453" i="1"/>
  <c r="I1457" i="1"/>
  <c r="J1457" i="1" s="1"/>
  <c r="Q1457" i="1"/>
  <c r="M1456" i="1"/>
  <c r="N1456" i="1" s="1"/>
  <c r="C1457" i="1" s="1"/>
  <c r="P1457" i="1"/>
  <c r="L1457" i="1"/>
  <c r="A1458" i="1"/>
  <c r="D1457" i="1"/>
  <c r="E1457" i="1" s="1"/>
  <c r="G1457" i="1" s="1"/>
  <c r="H1458" i="1" s="1"/>
  <c r="K1457" i="1" l="1"/>
  <c r="O1454" i="1"/>
  <c r="B1454" i="1"/>
  <c r="Q1458" i="1"/>
  <c r="P1458" i="1"/>
  <c r="M1457" i="1"/>
  <c r="N1457" i="1" s="1"/>
  <c r="C1458" i="1" s="1"/>
  <c r="A1459" i="1"/>
  <c r="L1458" i="1"/>
  <c r="D1458" i="1"/>
  <c r="E1458" i="1" s="1"/>
  <c r="G1458" i="1" s="1"/>
  <c r="H1459" i="1" s="1"/>
  <c r="I1458" i="1"/>
  <c r="J1458" i="1" s="1"/>
  <c r="K1458" i="1" l="1"/>
  <c r="O1455" i="1"/>
  <c r="B1455" i="1"/>
  <c r="Q1459" i="1"/>
  <c r="M1458" i="1"/>
  <c r="N1458" i="1" s="1"/>
  <c r="C1459" i="1" s="1"/>
  <c r="P1459" i="1"/>
  <c r="I1459" i="1"/>
  <c r="J1459" i="1" s="1"/>
  <c r="A1460" i="1"/>
  <c r="D1459" i="1"/>
  <c r="E1459" i="1" s="1"/>
  <c r="G1459" i="1" s="1"/>
  <c r="H1460" i="1" s="1"/>
  <c r="L1459" i="1"/>
  <c r="K1459" i="1" l="1"/>
  <c r="O1456" i="1"/>
  <c r="B1456" i="1"/>
  <c r="Q1460" i="1"/>
  <c r="P1460" i="1"/>
  <c r="M1459" i="1"/>
  <c r="N1459" i="1" s="1"/>
  <c r="C1460" i="1" s="1"/>
  <c r="A1461" i="1"/>
  <c r="L1460" i="1"/>
  <c r="D1460" i="1"/>
  <c r="E1460" i="1" s="1"/>
  <c r="G1460" i="1" s="1"/>
  <c r="H1461" i="1" s="1"/>
  <c r="I1460" i="1"/>
  <c r="O1457" i="1" l="1"/>
  <c r="B1457" i="1"/>
  <c r="I1461" i="1"/>
  <c r="J1461" i="1" s="1"/>
  <c r="Q1461" i="1"/>
  <c r="P1461" i="1"/>
  <c r="M1460" i="1"/>
  <c r="N1460" i="1" s="1"/>
  <c r="C1461" i="1" s="1"/>
  <c r="D1461" i="1"/>
  <c r="E1461" i="1" s="1"/>
  <c r="G1461" i="1" s="1"/>
  <c r="H1462" i="1" s="1"/>
  <c r="L1461" i="1"/>
  <c r="A1462" i="1"/>
  <c r="J1460" i="1"/>
  <c r="K1460" i="1" s="1"/>
  <c r="K1461" i="1" l="1"/>
  <c r="O1458" i="1"/>
  <c r="B1458" i="1"/>
  <c r="I1462" i="1"/>
  <c r="J1462" i="1" s="1"/>
  <c r="L1462" i="1"/>
  <c r="D1462" i="1"/>
  <c r="E1462" i="1" s="1"/>
  <c r="G1462" i="1" s="1"/>
  <c r="H1463" i="1" s="1"/>
  <c r="A1463" i="1"/>
  <c r="Q1462" i="1"/>
  <c r="P1462" i="1"/>
  <c r="M1461" i="1"/>
  <c r="N1461" i="1" s="1"/>
  <c r="C1462" i="1" s="1"/>
  <c r="K1462" i="1" l="1"/>
  <c r="O1459" i="1"/>
  <c r="B1459" i="1"/>
  <c r="A1464" i="1"/>
  <c r="L1463" i="1"/>
  <c r="D1463" i="1"/>
  <c r="E1463" i="1" s="1"/>
  <c r="G1463" i="1" s="1"/>
  <c r="H1464" i="1" s="1"/>
  <c r="P1463" i="1"/>
  <c r="Q1463" i="1"/>
  <c r="M1462" i="1"/>
  <c r="N1462" i="1" s="1"/>
  <c r="C1463" i="1" s="1"/>
  <c r="I1463" i="1"/>
  <c r="O1460" i="1" l="1"/>
  <c r="B1460" i="1"/>
  <c r="I1464" i="1"/>
  <c r="J1464" i="1" s="1"/>
  <c r="J1463" i="1"/>
  <c r="K1463" i="1" s="1"/>
  <c r="Q1464" i="1"/>
  <c r="P1464" i="1"/>
  <c r="M1463" i="1"/>
  <c r="N1463" i="1" s="1"/>
  <c r="C1464" i="1" s="1"/>
  <c r="A1465" i="1"/>
  <c r="D1464" i="1"/>
  <c r="E1464" i="1" s="1"/>
  <c r="G1464" i="1" s="1"/>
  <c r="H1465" i="1" s="1"/>
  <c r="L1464" i="1"/>
  <c r="K1464" i="1" l="1"/>
  <c r="O1461" i="1"/>
  <c r="B1461" i="1"/>
  <c r="L1465" i="1"/>
  <c r="D1465" i="1"/>
  <c r="E1465" i="1" s="1"/>
  <c r="G1465" i="1" s="1"/>
  <c r="H1466" i="1" s="1"/>
  <c r="A1466" i="1"/>
  <c r="M1464" i="1"/>
  <c r="N1464" i="1" s="1"/>
  <c r="C1465" i="1" s="1"/>
  <c r="Q1465" i="1"/>
  <c r="P1465" i="1"/>
  <c r="I1465" i="1"/>
  <c r="O1462" i="1" l="1"/>
  <c r="B1462" i="1"/>
  <c r="I1466" i="1"/>
  <c r="J1466" i="1" s="1"/>
  <c r="J1465" i="1"/>
  <c r="K1465" i="1" s="1"/>
  <c r="P1466" i="1"/>
  <c r="M1465" i="1"/>
  <c r="N1465" i="1" s="1"/>
  <c r="C1466" i="1" s="1"/>
  <c r="Q1466" i="1"/>
  <c r="D1466" i="1"/>
  <c r="E1466" i="1" s="1"/>
  <c r="G1466" i="1" s="1"/>
  <c r="H1467" i="1" s="1"/>
  <c r="A1467" i="1"/>
  <c r="L1466" i="1"/>
  <c r="K1466" i="1" l="1"/>
  <c r="O1463" i="1"/>
  <c r="B1463" i="1"/>
  <c r="I1467" i="1"/>
  <c r="J1467" i="1" s="1"/>
  <c r="L1467" i="1"/>
  <c r="D1467" i="1"/>
  <c r="E1467" i="1" s="1"/>
  <c r="G1467" i="1" s="1"/>
  <c r="H1468" i="1" s="1"/>
  <c r="A1468" i="1"/>
  <c r="M1466" i="1"/>
  <c r="N1466" i="1" s="1"/>
  <c r="C1467" i="1" s="1"/>
  <c r="P1467" i="1"/>
  <c r="Q1467" i="1"/>
  <c r="K1467" i="1" l="1"/>
  <c r="O1464" i="1"/>
  <c r="B1464" i="1"/>
  <c r="L1468" i="1"/>
  <c r="D1468" i="1"/>
  <c r="E1468" i="1" s="1"/>
  <c r="G1468" i="1" s="1"/>
  <c r="H1469" i="1" s="1"/>
  <c r="A1469" i="1"/>
  <c r="Q1468" i="1"/>
  <c r="M1467" i="1"/>
  <c r="N1467" i="1" s="1"/>
  <c r="C1468" i="1" s="1"/>
  <c r="P1468" i="1"/>
  <c r="I1468" i="1"/>
  <c r="O1465" i="1" l="1"/>
  <c r="B1465" i="1"/>
  <c r="I1469" i="1"/>
  <c r="J1469" i="1" s="1"/>
  <c r="J1468" i="1"/>
  <c r="K1468" i="1" s="1"/>
  <c r="L1469" i="1"/>
  <c r="A1470" i="1"/>
  <c r="D1469" i="1"/>
  <c r="E1469" i="1" s="1"/>
  <c r="G1469" i="1" s="1"/>
  <c r="H1470" i="1" s="1"/>
  <c r="P1469" i="1"/>
  <c r="Q1469" i="1"/>
  <c r="M1468" i="1"/>
  <c r="N1468" i="1" s="1"/>
  <c r="C1469" i="1" s="1"/>
  <c r="K1469" i="1" l="1"/>
  <c r="O1466" i="1"/>
  <c r="B1466" i="1"/>
  <c r="I1470" i="1"/>
  <c r="J1470" i="1" s="1"/>
  <c r="A1471" i="1"/>
  <c r="L1470" i="1"/>
  <c r="D1470" i="1"/>
  <c r="E1470" i="1" s="1"/>
  <c r="G1470" i="1" s="1"/>
  <c r="H1471" i="1" s="1"/>
  <c r="M1469" i="1"/>
  <c r="N1469" i="1" s="1"/>
  <c r="C1470" i="1" s="1"/>
  <c r="Q1470" i="1"/>
  <c r="P1470" i="1"/>
  <c r="K1470" i="1" l="1"/>
  <c r="O1467" i="1"/>
  <c r="B1467" i="1"/>
  <c r="Q1471" i="1"/>
  <c r="P1471" i="1"/>
  <c r="M1470" i="1"/>
  <c r="N1470" i="1" s="1"/>
  <c r="C1471" i="1" s="1"/>
  <c r="L1471" i="1"/>
  <c r="D1471" i="1"/>
  <c r="E1471" i="1" s="1"/>
  <c r="G1471" i="1" s="1"/>
  <c r="H1472" i="1" s="1"/>
  <c r="A1472" i="1"/>
  <c r="I1471" i="1"/>
  <c r="O1468" i="1" l="1"/>
  <c r="B1468" i="1"/>
  <c r="I1472" i="1"/>
  <c r="J1472" i="1" s="1"/>
  <c r="Q1472" i="1"/>
  <c r="P1472" i="1"/>
  <c r="M1471" i="1"/>
  <c r="N1471" i="1" s="1"/>
  <c r="C1472" i="1" s="1"/>
  <c r="J1471" i="1"/>
  <c r="K1471" i="1" s="1"/>
  <c r="D1472" i="1"/>
  <c r="E1472" i="1" s="1"/>
  <c r="G1472" i="1" s="1"/>
  <c r="H1473" i="1" s="1"/>
  <c r="A1473" i="1"/>
  <c r="L1472" i="1"/>
  <c r="K1472" i="1" l="1"/>
  <c r="O1469" i="1"/>
  <c r="B1469" i="1"/>
  <c r="I1473" i="1"/>
  <c r="J1473" i="1" s="1"/>
  <c r="Q1473" i="1"/>
  <c r="P1473" i="1"/>
  <c r="M1472" i="1"/>
  <c r="N1472" i="1" s="1"/>
  <c r="C1473" i="1" s="1"/>
  <c r="D1473" i="1"/>
  <c r="E1473" i="1" s="1"/>
  <c r="G1473" i="1" s="1"/>
  <c r="H1474" i="1" s="1"/>
  <c r="A1474" i="1"/>
  <c r="L1473" i="1"/>
  <c r="K1473" i="1" l="1"/>
  <c r="O1470" i="1"/>
  <c r="B1470" i="1"/>
  <c r="P1474" i="1"/>
  <c r="M1473" i="1"/>
  <c r="N1473" i="1" s="1"/>
  <c r="C1474" i="1" s="1"/>
  <c r="Q1474" i="1"/>
  <c r="L1474" i="1"/>
  <c r="A1475" i="1"/>
  <c r="D1474" i="1"/>
  <c r="E1474" i="1" s="1"/>
  <c r="G1474" i="1" s="1"/>
  <c r="H1475" i="1" s="1"/>
  <c r="I1474" i="1"/>
  <c r="J1474" i="1" s="1"/>
  <c r="K1474" i="1" l="1"/>
  <c r="O1471" i="1"/>
  <c r="B1471" i="1"/>
  <c r="Q1475" i="1"/>
  <c r="M1474" i="1"/>
  <c r="N1474" i="1" s="1"/>
  <c r="C1475" i="1" s="1"/>
  <c r="P1475" i="1"/>
  <c r="I1475" i="1"/>
  <c r="A1476" i="1"/>
  <c r="L1475" i="1"/>
  <c r="D1475" i="1"/>
  <c r="E1475" i="1" s="1"/>
  <c r="G1475" i="1" s="1"/>
  <c r="H1476" i="1" s="1"/>
  <c r="O1472" i="1" l="1"/>
  <c r="B1472" i="1"/>
  <c r="D1476" i="1"/>
  <c r="E1476" i="1" s="1"/>
  <c r="G1476" i="1" s="1"/>
  <c r="H1477" i="1" s="1"/>
  <c r="L1476" i="1"/>
  <c r="A1477" i="1"/>
  <c r="I1476" i="1"/>
  <c r="Q1476" i="1"/>
  <c r="P1476" i="1"/>
  <c r="M1475" i="1"/>
  <c r="N1475" i="1" s="1"/>
  <c r="C1476" i="1" s="1"/>
  <c r="J1475" i="1"/>
  <c r="K1475" i="1" s="1"/>
  <c r="O1473" i="1" l="1"/>
  <c r="B1473" i="1"/>
  <c r="I1477" i="1"/>
  <c r="J1477" i="1" s="1"/>
  <c r="J1476" i="1"/>
  <c r="K1476" i="1" s="1"/>
  <c r="D1477" i="1"/>
  <c r="E1477" i="1" s="1"/>
  <c r="G1477" i="1" s="1"/>
  <c r="H1478" i="1" s="1"/>
  <c r="A1478" i="1"/>
  <c r="L1477" i="1"/>
  <c r="P1477" i="1"/>
  <c r="M1476" i="1"/>
  <c r="N1476" i="1" s="1"/>
  <c r="C1477" i="1" s="1"/>
  <c r="Q1477" i="1"/>
  <c r="K1477" i="1" l="1"/>
  <c r="O1474" i="1"/>
  <c r="B1474" i="1"/>
  <c r="I1478" i="1"/>
  <c r="J1478" i="1" s="1"/>
  <c r="L1478" i="1"/>
  <c r="D1478" i="1"/>
  <c r="E1478" i="1" s="1"/>
  <c r="G1478" i="1" s="1"/>
  <c r="H1479" i="1" s="1"/>
  <c r="A1479" i="1"/>
  <c r="M1477" i="1"/>
  <c r="N1477" i="1" s="1"/>
  <c r="C1478" i="1" s="1"/>
  <c r="Q1478" i="1"/>
  <c r="P1478" i="1"/>
  <c r="K1478" i="1" l="1"/>
  <c r="O1475" i="1"/>
  <c r="B1475" i="1"/>
  <c r="M1478" i="1"/>
  <c r="N1478" i="1" s="1"/>
  <c r="C1479" i="1" s="1"/>
  <c r="Q1479" i="1"/>
  <c r="P1479" i="1"/>
  <c r="D1479" i="1"/>
  <c r="E1479" i="1" s="1"/>
  <c r="G1479" i="1" s="1"/>
  <c r="H1480" i="1" s="1"/>
  <c r="A1480" i="1"/>
  <c r="L1479" i="1"/>
  <c r="I1479" i="1"/>
  <c r="O1476" i="1" l="1"/>
  <c r="B1476" i="1"/>
  <c r="I1480" i="1"/>
  <c r="J1480" i="1" s="1"/>
  <c r="P1480" i="1"/>
  <c r="Q1480" i="1"/>
  <c r="M1479" i="1"/>
  <c r="N1479" i="1" s="1"/>
  <c r="C1480" i="1" s="1"/>
  <c r="A1481" i="1"/>
  <c r="D1480" i="1"/>
  <c r="E1480" i="1" s="1"/>
  <c r="G1480" i="1" s="1"/>
  <c r="H1481" i="1" s="1"/>
  <c r="L1480" i="1"/>
  <c r="J1479" i="1"/>
  <c r="K1479" i="1" s="1"/>
  <c r="K1480" i="1" l="1"/>
  <c r="O1477" i="1"/>
  <c r="B1477" i="1"/>
  <c r="D1481" i="1"/>
  <c r="E1481" i="1" s="1"/>
  <c r="G1481" i="1" s="1"/>
  <c r="H1482" i="1" s="1"/>
  <c r="A1482" i="1"/>
  <c r="L1481" i="1"/>
  <c r="Q1481" i="1"/>
  <c r="P1481" i="1"/>
  <c r="M1480" i="1"/>
  <c r="N1480" i="1" s="1"/>
  <c r="C1481" i="1" s="1"/>
  <c r="I1481" i="1"/>
  <c r="O1478" i="1" l="1"/>
  <c r="B1478" i="1"/>
  <c r="I1482" i="1"/>
  <c r="J1482" i="1" s="1"/>
  <c r="J1481" i="1"/>
  <c r="K1481" i="1" s="1"/>
  <c r="A1483" i="1"/>
  <c r="L1482" i="1"/>
  <c r="D1482" i="1"/>
  <c r="E1482" i="1" s="1"/>
  <c r="G1482" i="1" s="1"/>
  <c r="H1483" i="1" s="1"/>
  <c r="M1481" i="1"/>
  <c r="N1481" i="1" s="1"/>
  <c r="C1482" i="1" s="1"/>
  <c r="Q1482" i="1"/>
  <c r="P1482" i="1"/>
  <c r="K1482" i="1" l="1"/>
  <c r="O1479" i="1"/>
  <c r="B1479" i="1"/>
  <c r="I1483" i="1"/>
  <c r="J1483" i="1" s="1"/>
  <c r="L1483" i="1"/>
  <c r="D1483" i="1"/>
  <c r="E1483" i="1" s="1"/>
  <c r="G1483" i="1" s="1"/>
  <c r="H1484" i="1" s="1"/>
  <c r="A1484" i="1"/>
  <c r="Q1483" i="1"/>
  <c r="M1482" i="1"/>
  <c r="N1482" i="1" s="1"/>
  <c r="C1483" i="1" s="1"/>
  <c r="P1483" i="1"/>
  <c r="K1483" i="1" l="1"/>
  <c r="O1480" i="1"/>
  <c r="B1480" i="1"/>
  <c r="P1484" i="1"/>
  <c r="M1483" i="1"/>
  <c r="N1483" i="1" s="1"/>
  <c r="C1484" i="1" s="1"/>
  <c r="Q1484" i="1"/>
  <c r="L1484" i="1"/>
  <c r="D1484" i="1"/>
  <c r="E1484" i="1" s="1"/>
  <c r="G1484" i="1" s="1"/>
  <c r="H1485" i="1" s="1"/>
  <c r="A1485" i="1"/>
  <c r="I1484" i="1"/>
  <c r="J1484" i="1" s="1"/>
  <c r="K1484" i="1" l="1"/>
  <c r="O1481" i="1"/>
  <c r="B1481" i="1"/>
  <c r="P1485" i="1"/>
  <c r="Q1485" i="1"/>
  <c r="M1484" i="1"/>
  <c r="N1484" i="1" s="1"/>
  <c r="C1485" i="1" s="1"/>
  <c r="I1485" i="1"/>
  <c r="J1485" i="1" s="1"/>
  <c r="A1486" i="1"/>
  <c r="L1485" i="1"/>
  <c r="D1485" i="1"/>
  <c r="E1485" i="1" s="1"/>
  <c r="G1485" i="1" s="1"/>
  <c r="H1486" i="1" s="1"/>
  <c r="K1485" i="1" l="1"/>
  <c r="O1482" i="1"/>
  <c r="B1482" i="1"/>
  <c r="M1485" i="1"/>
  <c r="N1485" i="1" s="1"/>
  <c r="C1486" i="1" s="1"/>
  <c r="Q1486" i="1"/>
  <c r="P1486" i="1"/>
  <c r="A1487" i="1"/>
  <c r="D1486" i="1"/>
  <c r="E1486" i="1" s="1"/>
  <c r="G1486" i="1" s="1"/>
  <c r="H1487" i="1" s="1"/>
  <c r="L1486" i="1"/>
  <c r="I1486" i="1"/>
  <c r="O1483" i="1" l="1"/>
  <c r="B1483" i="1"/>
  <c r="I1487" i="1"/>
  <c r="J1487" i="1" s="1"/>
  <c r="J1486" i="1"/>
  <c r="K1486" i="1" s="1"/>
  <c r="A1488" i="1"/>
  <c r="L1487" i="1"/>
  <c r="D1487" i="1"/>
  <c r="E1487" i="1" s="1"/>
  <c r="G1487" i="1" s="1"/>
  <c r="H1488" i="1" s="1"/>
  <c r="Q1487" i="1"/>
  <c r="P1487" i="1"/>
  <c r="M1486" i="1"/>
  <c r="N1486" i="1" s="1"/>
  <c r="C1487" i="1" s="1"/>
  <c r="K1487" i="1" l="1"/>
  <c r="O1484" i="1"/>
  <c r="B1484" i="1"/>
  <c r="D1488" i="1"/>
  <c r="E1488" i="1" s="1"/>
  <c r="G1488" i="1" s="1"/>
  <c r="H1489" i="1" s="1"/>
  <c r="L1488" i="1"/>
  <c r="A1489" i="1"/>
  <c r="P1488" i="1"/>
  <c r="Q1488" i="1"/>
  <c r="M1487" i="1"/>
  <c r="N1487" i="1" s="1"/>
  <c r="C1488" i="1" s="1"/>
  <c r="I1488" i="1"/>
  <c r="O1485" i="1" l="1"/>
  <c r="B1485" i="1"/>
  <c r="I1489" i="1"/>
  <c r="J1489" i="1" s="1"/>
  <c r="J1488" i="1"/>
  <c r="K1488" i="1" s="1"/>
  <c r="A1490" i="1"/>
  <c r="D1489" i="1"/>
  <c r="E1489" i="1" s="1"/>
  <c r="G1489" i="1" s="1"/>
  <c r="H1490" i="1" s="1"/>
  <c r="L1489" i="1"/>
  <c r="P1489" i="1"/>
  <c r="M1488" i="1"/>
  <c r="N1488" i="1" s="1"/>
  <c r="C1489" i="1" s="1"/>
  <c r="Q1489" i="1"/>
  <c r="K1489" i="1" l="1"/>
  <c r="O1486" i="1"/>
  <c r="B1486" i="1"/>
  <c r="I1490" i="1"/>
  <c r="J1490" i="1" s="1"/>
  <c r="D1490" i="1"/>
  <c r="E1490" i="1" s="1"/>
  <c r="G1490" i="1" s="1"/>
  <c r="H1491" i="1" s="1"/>
  <c r="L1490" i="1"/>
  <c r="A1491" i="1"/>
  <c r="M1489" i="1"/>
  <c r="N1489" i="1" s="1"/>
  <c r="C1490" i="1" s="1"/>
  <c r="P1490" i="1"/>
  <c r="Q1490" i="1"/>
  <c r="K1490" i="1" l="1"/>
  <c r="O1487" i="1"/>
  <c r="B1487" i="1"/>
  <c r="L1491" i="1"/>
  <c r="D1491" i="1"/>
  <c r="E1491" i="1" s="1"/>
  <c r="G1491" i="1" s="1"/>
  <c r="H1492" i="1" s="1"/>
  <c r="A1492" i="1"/>
  <c r="M1490" i="1"/>
  <c r="N1490" i="1" s="1"/>
  <c r="C1491" i="1" s="1"/>
  <c r="Q1491" i="1"/>
  <c r="P1491" i="1"/>
  <c r="I1491" i="1"/>
  <c r="J1491" i="1" s="1"/>
  <c r="K1491" i="1" l="1"/>
  <c r="O1488" i="1"/>
  <c r="B1488" i="1"/>
  <c r="P1492" i="1"/>
  <c r="M1491" i="1"/>
  <c r="N1491" i="1" s="1"/>
  <c r="C1492" i="1" s="1"/>
  <c r="Q1492" i="1"/>
  <c r="I1492" i="1"/>
  <c r="A1493" i="1"/>
  <c r="D1492" i="1"/>
  <c r="E1492" i="1" s="1"/>
  <c r="G1492" i="1" s="1"/>
  <c r="H1493" i="1" s="1"/>
  <c r="L1492" i="1"/>
  <c r="O1489" i="1" l="1"/>
  <c r="B1489" i="1"/>
  <c r="I1493" i="1"/>
  <c r="A1494" i="1"/>
  <c r="L1493" i="1"/>
  <c r="D1493" i="1"/>
  <c r="E1493" i="1" s="1"/>
  <c r="G1493" i="1" s="1"/>
  <c r="H1494" i="1" s="1"/>
  <c r="Q1493" i="1"/>
  <c r="P1493" i="1"/>
  <c r="M1492" i="1"/>
  <c r="N1492" i="1" s="1"/>
  <c r="C1493" i="1" s="1"/>
  <c r="J1492" i="1"/>
  <c r="K1492" i="1" s="1"/>
  <c r="O1490" i="1" l="1"/>
  <c r="B1490" i="1"/>
  <c r="P1494" i="1"/>
  <c r="M1493" i="1"/>
  <c r="N1493" i="1" s="1"/>
  <c r="C1494" i="1" s="1"/>
  <c r="Q1494" i="1"/>
  <c r="I1494" i="1"/>
  <c r="L1494" i="1"/>
  <c r="D1494" i="1"/>
  <c r="E1494" i="1" s="1"/>
  <c r="G1494" i="1" s="1"/>
  <c r="H1495" i="1" s="1"/>
  <c r="A1495" i="1"/>
  <c r="J1493" i="1"/>
  <c r="K1493" i="1" s="1"/>
  <c r="O1491" i="1" l="1"/>
  <c r="B1491" i="1"/>
  <c r="Q1495" i="1"/>
  <c r="P1495" i="1"/>
  <c r="M1494" i="1"/>
  <c r="N1494" i="1" s="1"/>
  <c r="C1495" i="1" s="1"/>
  <c r="A1496" i="1"/>
  <c r="L1495" i="1"/>
  <c r="D1495" i="1"/>
  <c r="E1495" i="1" s="1"/>
  <c r="G1495" i="1" s="1"/>
  <c r="H1496" i="1" s="1"/>
  <c r="I1495" i="1"/>
  <c r="J1494" i="1"/>
  <c r="K1494" i="1" s="1"/>
  <c r="O1492" i="1" l="1"/>
  <c r="B1492" i="1"/>
  <c r="P1496" i="1"/>
  <c r="M1495" i="1"/>
  <c r="N1495" i="1" s="1"/>
  <c r="C1496" i="1" s="1"/>
  <c r="Q1496" i="1"/>
  <c r="I1496" i="1"/>
  <c r="D1496" i="1"/>
  <c r="E1496" i="1" s="1"/>
  <c r="G1496" i="1" s="1"/>
  <c r="H1497" i="1" s="1"/>
  <c r="L1496" i="1"/>
  <c r="A1497" i="1"/>
  <c r="J1495" i="1"/>
  <c r="K1495" i="1" s="1"/>
  <c r="O1493" i="1" l="1"/>
  <c r="B1493" i="1"/>
  <c r="I1497" i="1"/>
  <c r="J1497" i="1" s="1"/>
  <c r="P1497" i="1"/>
  <c r="M1496" i="1"/>
  <c r="N1496" i="1" s="1"/>
  <c r="C1497" i="1" s="1"/>
  <c r="Q1497" i="1"/>
  <c r="L1497" i="1"/>
  <c r="D1497" i="1"/>
  <c r="E1497" i="1" s="1"/>
  <c r="G1497" i="1" s="1"/>
  <c r="H1498" i="1" s="1"/>
  <c r="A1498" i="1"/>
  <c r="J1496" i="1"/>
  <c r="K1496" i="1" s="1"/>
  <c r="K1497" i="1" l="1"/>
  <c r="O1494" i="1"/>
  <c r="B1494" i="1"/>
  <c r="M1497" i="1"/>
  <c r="N1497" i="1" s="1"/>
  <c r="C1498" i="1" s="1"/>
  <c r="P1498" i="1"/>
  <c r="Q1498" i="1"/>
  <c r="A1499" i="1"/>
  <c r="D1498" i="1"/>
  <c r="E1498" i="1" s="1"/>
  <c r="G1498" i="1" s="1"/>
  <c r="H1499" i="1" s="1"/>
  <c r="L1498" i="1"/>
  <c r="I1498" i="1"/>
  <c r="J1498" i="1" s="1"/>
  <c r="K1498" i="1" l="1"/>
  <c r="O1495" i="1"/>
  <c r="B1495" i="1"/>
  <c r="Q1499" i="1"/>
  <c r="P1499" i="1"/>
  <c r="M1498" i="1"/>
  <c r="N1498" i="1" s="1"/>
  <c r="C1499" i="1" s="1"/>
  <c r="D1499" i="1"/>
  <c r="E1499" i="1" s="1"/>
  <c r="G1499" i="1" s="1"/>
  <c r="H1500" i="1" s="1"/>
  <c r="A1500" i="1"/>
  <c r="L1499" i="1"/>
  <c r="I1499" i="1"/>
  <c r="O1496" i="1" l="1"/>
  <c r="B1496" i="1"/>
  <c r="I1500" i="1"/>
  <c r="J1500" i="1" s="1"/>
  <c r="D1500" i="1"/>
  <c r="E1500" i="1" s="1"/>
  <c r="G1500" i="1" s="1"/>
  <c r="H1501" i="1" s="1"/>
  <c r="A1501" i="1"/>
  <c r="L1500" i="1"/>
  <c r="M1499" i="1"/>
  <c r="N1499" i="1" s="1"/>
  <c r="C1500" i="1" s="1"/>
  <c r="P1500" i="1"/>
  <c r="Q1500" i="1"/>
  <c r="J1499" i="1"/>
  <c r="K1499" i="1" s="1"/>
  <c r="B1499" i="1" s="1"/>
  <c r="K1500" i="1" l="1"/>
  <c r="B1500" i="1" s="1"/>
  <c r="O1497" i="1"/>
  <c r="B1497" i="1"/>
  <c r="Q1501" i="1"/>
  <c r="P1501" i="1"/>
  <c r="M1500" i="1"/>
  <c r="N1500" i="1" s="1"/>
  <c r="C1501" i="1" s="1"/>
  <c r="I1501" i="1"/>
  <c r="A1502" i="1"/>
  <c r="L1501" i="1"/>
  <c r="D1501" i="1"/>
  <c r="E1501" i="1" s="1"/>
  <c r="G1501" i="1" s="1"/>
  <c r="H1502" i="1" s="1"/>
  <c r="O1498" i="1" l="1"/>
  <c r="B1498" i="1"/>
  <c r="I1502" i="1"/>
  <c r="J1502" i="1" s="1"/>
  <c r="J1501" i="1"/>
  <c r="K1501" i="1" s="1"/>
  <c r="B1501" i="1" s="1"/>
  <c r="Q1502" i="1"/>
  <c r="P1502" i="1"/>
  <c r="M1501" i="1"/>
  <c r="N1501" i="1" s="1"/>
  <c r="C1502" i="1" s="1"/>
  <c r="A1503" i="1"/>
  <c r="L1502" i="1"/>
  <c r="D1502" i="1"/>
  <c r="E1502" i="1" s="1"/>
  <c r="G1502" i="1" s="1"/>
  <c r="H1503" i="1" s="1"/>
  <c r="O1499" i="1"/>
  <c r="K1502" i="1" l="1"/>
  <c r="B1502" i="1" s="1"/>
  <c r="M1502" i="1"/>
  <c r="N1502" i="1" s="1"/>
  <c r="C1503" i="1" s="1"/>
  <c r="P1503" i="1"/>
  <c r="Q1503" i="1"/>
  <c r="O1500" i="1"/>
  <c r="A1504" i="1"/>
  <c r="L1503" i="1"/>
  <c r="D1503" i="1"/>
  <c r="E1503" i="1" s="1"/>
  <c r="G1503" i="1" s="1"/>
  <c r="H1504" i="1" s="1"/>
  <c r="I1503" i="1"/>
  <c r="J1503" i="1" s="1"/>
  <c r="K1503" i="1" l="1"/>
  <c r="B1503" i="1" s="1"/>
  <c r="M1503" i="1"/>
  <c r="N1503" i="1" s="1"/>
  <c r="C1504" i="1" s="1"/>
  <c r="Q1504" i="1"/>
  <c r="P1504" i="1"/>
  <c r="A1505" i="1"/>
  <c r="D1504" i="1"/>
  <c r="E1504" i="1" s="1"/>
  <c r="G1504" i="1" s="1"/>
  <c r="H1505" i="1" s="1"/>
  <c r="L1504" i="1"/>
  <c r="I1504" i="1"/>
  <c r="J1504" i="1" s="1"/>
  <c r="O1501" i="1"/>
  <c r="K1504" i="1" l="1"/>
  <c r="B1504" i="1" s="1"/>
  <c r="Q1505" i="1"/>
  <c r="P1505" i="1"/>
  <c r="M1504" i="1"/>
  <c r="N1504" i="1" s="1"/>
  <c r="C1505" i="1" s="1"/>
  <c r="O1502" i="1"/>
  <c r="I1505" i="1"/>
  <c r="J1505" i="1" s="1"/>
  <c r="L1505" i="1"/>
  <c r="D1505" i="1"/>
  <c r="E1505" i="1" s="1"/>
  <c r="G1505" i="1" s="1"/>
  <c r="H1506" i="1" s="1"/>
  <c r="A1506" i="1"/>
  <c r="K1505" i="1" l="1"/>
  <c r="B1505" i="1" s="1"/>
  <c r="Q1506" i="1"/>
  <c r="P1506" i="1"/>
  <c r="M1505" i="1"/>
  <c r="N1505" i="1" s="1"/>
  <c r="C1506" i="1" s="1"/>
  <c r="D1506" i="1"/>
  <c r="E1506" i="1" s="1"/>
  <c r="G1506" i="1" s="1"/>
  <c r="H1507" i="1" s="1"/>
  <c r="A1507" i="1"/>
  <c r="L1506" i="1"/>
  <c r="I1506" i="1"/>
  <c r="J1506" i="1" s="1"/>
  <c r="O1503" i="1"/>
  <c r="K1506" i="1" l="1"/>
  <c r="B1506" i="1" s="1"/>
  <c r="O1504" i="1"/>
  <c r="I1507" i="1"/>
  <c r="P1507" i="1"/>
  <c r="Q1507" i="1"/>
  <c r="M1506" i="1"/>
  <c r="N1506" i="1" s="1"/>
  <c r="C1507" i="1" s="1"/>
  <c r="L1507" i="1"/>
  <c r="A1508" i="1"/>
  <c r="D1507" i="1"/>
  <c r="E1507" i="1" s="1"/>
  <c r="G1507" i="1" s="1"/>
  <c r="H1508" i="1" s="1"/>
  <c r="I1508" i="1" l="1"/>
  <c r="J1508" i="1" s="1"/>
  <c r="J1507" i="1"/>
  <c r="K1507" i="1" s="1"/>
  <c r="B1507" i="1" s="1"/>
  <c r="L1508" i="1"/>
  <c r="D1508" i="1"/>
  <c r="E1508" i="1" s="1"/>
  <c r="G1508" i="1" s="1"/>
  <c r="H1509" i="1" s="1"/>
  <c r="A1509" i="1"/>
  <c r="M1507" i="1"/>
  <c r="N1507" i="1" s="1"/>
  <c r="C1508" i="1" s="1"/>
  <c r="Q1508" i="1"/>
  <c r="P1508" i="1"/>
  <c r="O1505" i="1"/>
  <c r="K1508" i="1" l="1"/>
  <c r="B1508" i="1" s="1"/>
  <c r="Q1509" i="1"/>
  <c r="P1509" i="1"/>
  <c r="M1508" i="1"/>
  <c r="N1508" i="1" s="1"/>
  <c r="C1509" i="1" s="1"/>
  <c r="I1509" i="1"/>
  <c r="J1509" i="1" s="1"/>
  <c r="O1506" i="1"/>
  <c r="L1509" i="1"/>
  <c r="A1510" i="1"/>
  <c r="D1509" i="1"/>
  <c r="E1509" i="1" s="1"/>
  <c r="G1509" i="1" s="1"/>
  <c r="H1510" i="1" s="1"/>
  <c r="K1509" i="1" l="1"/>
  <c r="B1509" i="1" s="1"/>
  <c r="I1510" i="1"/>
  <c r="A1511" i="1"/>
  <c r="L1510" i="1"/>
  <c r="D1510" i="1"/>
  <c r="E1510" i="1" s="1"/>
  <c r="G1510" i="1" s="1"/>
  <c r="H1511" i="1" s="1"/>
  <c r="P1510" i="1"/>
  <c r="M1509" i="1"/>
  <c r="N1509" i="1" s="1"/>
  <c r="C1510" i="1" s="1"/>
  <c r="Q1510" i="1"/>
  <c r="O1507" i="1"/>
  <c r="Q1511" i="1" l="1"/>
  <c r="P1511" i="1"/>
  <c r="M1510" i="1"/>
  <c r="N1510" i="1" s="1"/>
  <c r="C1511" i="1" s="1"/>
  <c r="O1508" i="1"/>
  <c r="I1511" i="1"/>
  <c r="A1512" i="1"/>
  <c r="L1511" i="1"/>
  <c r="D1511" i="1"/>
  <c r="E1511" i="1" s="1"/>
  <c r="G1511" i="1" s="1"/>
  <c r="H1512" i="1" s="1"/>
  <c r="J1510" i="1"/>
  <c r="K1510" i="1" s="1"/>
  <c r="B1510" i="1" s="1"/>
  <c r="I1512" i="1" l="1"/>
  <c r="J1512" i="1" s="1"/>
  <c r="P1512" i="1"/>
  <c r="M1511" i="1"/>
  <c r="N1511" i="1" s="1"/>
  <c r="C1512" i="1" s="1"/>
  <c r="Q1512" i="1"/>
  <c r="O1509" i="1"/>
  <c r="A1513" i="1"/>
  <c r="L1512" i="1"/>
  <c r="D1512" i="1"/>
  <c r="E1512" i="1" s="1"/>
  <c r="G1512" i="1" s="1"/>
  <c r="H1513" i="1" s="1"/>
  <c r="J1511" i="1"/>
  <c r="K1511" i="1" s="1"/>
  <c r="B1511" i="1" s="1"/>
  <c r="K1512" i="1" l="1"/>
  <c r="B1512" i="1" s="1"/>
  <c r="Q1513" i="1"/>
  <c r="P1513" i="1"/>
  <c r="M1512" i="1"/>
  <c r="N1512" i="1" s="1"/>
  <c r="C1513" i="1" s="1"/>
  <c r="O1510" i="1"/>
  <c r="I1513" i="1"/>
  <c r="J1513" i="1" s="1"/>
  <c r="L1513" i="1"/>
  <c r="D1513" i="1"/>
  <c r="E1513" i="1" s="1"/>
  <c r="G1513" i="1" s="1"/>
  <c r="H1514" i="1" s="1"/>
  <c r="A1514" i="1"/>
  <c r="K1513" i="1" l="1"/>
  <c r="B1513" i="1" s="1"/>
  <c r="O1511" i="1"/>
  <c r="L1514" i="1"/>
  <c r="D1514" i="1"/>
  <c r="E1514" i="1" s="1"/>
  <c r="G1514" i="1" s="1"/>
  <c r="H1515" i="1" s="1"/>
  <c r="A1515" i="1"/>
  <c r="I1514" i="1"/>
  <c r="M1513" i="1"/>
  <c r="N1513" i="1" s="1"/>
  <c r="C1514" i="1" s="1"/>
  <c r="Q1514" i="1"/>
  <c r="P1514" i="1"/>
  <c r="I1515" i="1" l="1"/>
  <c r="J1514" i="1"/>
  <c r="K1514" i="1" s="1"/>
  <c r="B1514" i="1" s="1"/>
  <c r="P1515" i="1"/>
  <c r="M1514" i="1"/>
  <c r="N1514" i="1" s="1"/>
  <c r="C1515" i="1" s="1"/>
  <c r="Q1515" i="1"/>
  <c r="L1515" i="1"/>
  <c r="D1515" i="1"/>
  <c r="E1515" i="1" s="1"/>
  <c r="G1515" i="1" s="1"/>
  <c r="H1516" i="1" s="1"/>
  <c r="A1516" i="1"/>
  <c r="O1512" i="1"/>
  <c r="M1515" i="1" l="1"/>
  <c r="N1515" i="1" s="1"/>
  <c r="C1516" i="1" s="1"/>
  <c r="Q1516" i="1"/>
  <c r="P1516" i="1"/>
  <c r="O1513" i="1"/>
  <c r="I1516" i="1"/>
  <c r="J1515" i="1"/>
  <c r="K1515" i="1" s="1"/>
  <c r="B1515" i="1" s="1"/>
  <c r="A1517" i="1"/>
  <c r="L1516" i="1"/>
  <c r="D1516" i="1"/>
  <c r="E1516" i="1" s="1"/>
  <c r="G1516" i="1" s="1"/>
  <c r="H1517" i="1" s="1"/>
  <c r="Q1517" i="1" l="1"/>
  <c r="P1517" i="1"/>
  <c r="M1516" i="1"/>
  <c r="N1516" i="1" s="1"/>
  <c r="C1517" i="1" s="1"/>
  <c r="I1517" i="1"/>
  <c r="J1516" i="1"/>
  <c r="K1516" i="1" s="1"/>
  <c r="B1516" i="1" s="1"/>
  <c r="A1518" i="1"/>
  <c r="L1517" i="1"/>
  <c r="D1517" i="1"/>
  <c r="E1517" i="1" s="1"/>
  <c r="G1517" i="1" s="1"/>
  <c r="H1518" i="1" s="1"/>
  <c r="O1514" i="1"/>
  <c r="P1518" i="1" l="1"/>
  <c r="M1517" i="1"/>
  <c r="N1517" i="1" s="1"/>
  <c r="C1518" i="1" s="1"/>
  <c r="Q1518" i="1"/>
  <c r="I1518" i="1"/>
  <c r="J1517" i="1"/>
  <c r="K1517" i="1" s="1"/>
  <c r="B1517" i="1" s="1"/>
  <c r="D1518" i="1"/>
  <c r="E1518" i="1" s="1"/>
  <c r="G1518" i="1" s="1"/>
  <c r="H1519" i="1" s="1"/>
  <c r="A1519" i="1"/>
  <c r="L1518" i="1"/>
  <c r="O1515" i="1"/>
  <c r="I1519" i="1" l="1"/>
  <c r="J1519" i="1" s="1"/>
  <c r="J1518" i="1"/>
  <c r="K1518" i="1" s="1"/>
  <c r="B1518" i="1" s="1"/>
  <c r="O1516" i="1"/>
  <c r="D1519" i="1"/>
  <c r="E1519" i="1" s="1"/>
  <c r="G1519" i="1" s="1"/>
  <c r="H1520" i="1" s="1"/>
  <c r="A1520" i="1"/>
  <c r="L1519" i="1"/>
  <c r="Q1519" i="1"/>
  <c r="P1519" i="1"/>
  <c r="M1518" i="1"/>
  <c r="N1518" i="1" s="1"/>
  <c r="C1519" i="1" s="1"/>
  <c r="K1519" i="1" l="1"/>
  <c r="B1519" i="1" s="1"/>
  <c r="P1520" i="1"/>
  <c r="M1519" i="1"/>
  <c r="N1519" i="1" s="1"/>
  <c r="C1520" i="1" s="1"/>
  <c r="Q1520" i="1"/>
  <c r="O1517" i="1"/>
  <c r="D1520" i="1"/>
  <c r="E1520" i="1" s="1"/>
  <c r="G1520" i="1" s="1"/>
  <c r="H1521" i="1" s="1"/>
  <c r="L1520" i="1"/>
  <c r="A1521" i="1"/>
  <c r="I1520" i="1"/>
  <c r="I1521" i="1" l="1"/>
  <c r="J1521" i="1" s="1"/>
  <c r="O1518" i="1"/>
  <c r="L1521" i="1"/>
  <c r="D1521" i="1"/>
  <c r="E1521" i="1" s="1"/>
  <c r="G1521" i="1" s="1"/>
  <c r="H1522" i="1" s="1"/>
  <c r="A1522" i="1"/>
  <c r="M1520" i="1"/>
  <c r="N1520" i="1" s="1"/>
  <c r="C1521" i="1" s="1"/>
  <c r="Q1521" i="1"/>
  <c r="P1521" i="1"/>
  <c r="J1520" i="1"/>
  <c r="K1520" i="1" s="1"/>
  <c r="B1520" i="1" s="1"/>
  <c r="K1521" i="1" l="1"/>
  <c r="B1521" i="1" s="1"/>
  <c r="I1522" i="1"/>
  <c r="J1522" i="1" s="1"/>
  <c r="P1522" i="1"/>
  <c r="M1521" i="1"/>
  <c r="N1521" i="1" s="1"/>
  <c r="C1522" i="1" s="1"/>
  <c r="Q1522" i="1"/>
  <c r="O1519" i="1"/>
  <c r="A1523" i="1"/>
  <c r="L1522" i="1"/>
  <c r="D1522" i="1"/>
  <c r="E1522" i="1" s="1"/>
  <c r="G1522" i="1" s="1"/>
  <c r="H1523" i="1" s="1"/>
  <c r="K1522" i="1" l="1"/>
  <c r="B1522" i="1" s="1"/>
  <c r="I1523" i="1"/>
  <c r="J1523" i="1" s="1"/>
  <c r="O1520" i="1"/>
  <c r="A1524" i="1"/>
  <c r="L1523" i="1"/>
  <c r="D1523" i="1"/>
  <c r="E1523" i="1" s="1"/>
  <c r="G1523" i="1" s="1"/>
  <c r="H1524" i="1" s="1"/>
  <c r="Q1523" i="1"/>
  <c r="P1523" i="1"/>
  <c r="M1522" i="1"/>
  <c r="N1522" i="1" s="1"/>
  <c r="C1523" i="1" s="1"/>
  <c r="K1523" i="1" l="1"/>
  <c r="B1523" i="1" s="1"/>
  <c r="Q1524" i="1"/>
  <c r="P1524" i="1"/>
  <c r="M1523" i="1"/>
  <c r="N1523" i="1" s="1"/>
  <c r="C1524" i="1" s="1"/>
  <c r="L1524" i="1"/>
  <c r="D1524" i="1"/>
  <c r="E1524" i="1" s="1"/>
  <c r="G1524" i="1" s="1"/>
  <c r="H1525" i="1" s="1"/>
  <c r="A1525" i="1"/>
  <c r="O1521" i="1"/>
  <c r="I1524" i="1"/>
  <c r="I1525" i="1" l="1"/>
  <c r="J1525" i="1" s="1"/>
  <c r="J1524" i="1"/>
  <c r="K1524" i="1" s="1"/>
  <c r="B1524" i="1" s="1"/>
  <c r="P1525" i="1"/>
  <c r="M1524" i="1"/>
  <c r="N1524" i="1" s="1"/>
  <c r="C1525" i="1" s="1"/>
  <c r="Q1525" i="1"/>
  <c r="L1525" i="1"/>
  <c r="D1525" i="1"/>
  <c r="E1525" i="1" s="1"/>
  <c r="G1525" i="1" s="1"/>
  <c r="H1526" i="1" s="1"/>
  <c r="A1526" i="1"/>
  <c r="O1522" i="1"/>
  <c r="K1525" i="1" l="1"/>
  <c r="B1525" i="1" s="1"/>
  <c r="P1526" i="1"/>
  <c r="M1525" i="1"/>
  <c r="N1525" i="1" s="1"/>
  <c r="C1526" i="1" s="1"/>
  <c r="Q1526" i="1"/>
  <c r="O1523" i="1"/>
  <c r="I1526" i="1"/>
  <c r="A1527" i="1"/>
  <c r="L1526" i="1"/>
  <c r="D1526" i="1"/>
  <c r="E1526" i="1" s="1"/>
  <c r="G1526" i="1" s="1"/>
  <c r="H1527" i="1" s="1"/>
  <c r="I1527" i="1" l="1"/>
  <c r="J1527" i="1" s="1"/>
  <c r="J1526" i="1"/>
  <c r="K1526" i="1" s="1"/>
  <c r="B1526" i="1" s="1"/>
  <c r="Q1527" i="1"/>
  <c r="P1527" i="1"/>
  <c r="M1526" i="1"/>
  <c r="N1526" i="1" s="1"/>
  <c r="C1527" i="1" s="1"/>
  <c r="O1524" i="1"/>
  <c r="D1527" i="1"/>
  <c r="E1527" i="1" s="1"/>
  <c r="G1527" i="1" s="1"/>
  <c r="H1528" i="1" s="1"/>
  <c r="A1528" i="1"/>
  <c r="L1527" i="1"/>
  <c r="K1527" i="1" l="1"/>
  <c r="B1527" i="1" s="1"/>
  <c r="Q1528" i="1"/>
  <c r="P1528" i="1"/>
  <c r="M1527" i="1"/>
  <c r="N1527" i="1" s="1"/>
  <c r="C1528" i="1" s="1"/>
  <c r="O1525" i="1"/>
  <c r="A1529" i="1"/>
  <c r="L1528" i="1"/>
  <c r="D1528" i="1"/>
  <c r="E1528" i="1" s="1"/>
  <c r="G1528" i="1" s="1"/>
  <c r="H1529" i="1" s="1"/>
  <c r="I1528" i="1"/>
  <c r="I1529" i="1" l="1"/>
  <c r="J1529" i="1" s="1"/>
  <c r="J1528" i="1"/>
  <c r="K1528" i="1" s="1"/>
  <c r="B1528" i="1" s="1"/>
  <c r="L1529" i="1"/>
  <c r="A1530" i="1"/>
  <c r="D1529" i="1"/>
  <c r="E1529" i="1" s="1"/>
  <c r="G1529" i="1" s="1"/>
  <c r="H1530" i="1" s="1"/>
  <c r="P1529" i="1"/>
  <c r="Q1529" i="1"/>
  <c r="M1528" i="1"/>
  <c r="N1528" i="1" s="1"/>
  <c r="C1529" i="1" s="1"/>
  <c r="O1526" i="1"/>
  <c r="K1529" i="1" l="1"/>
  <c r="B1529" i="1" s="1"/>
  <c r="Q1530" i="1"/>
  <c r="P1530" i="1"/>
  <c r="M1529" i="1"/>
  <c r="N1529" i="1" s="1"/>
  <c r="C1530" i="1" s="1"/>
  <c r="O1527" i="1"/>
  <c r="D1530" i="1"/>
  <c r="E1530" i="1" s="1"/>
  <c r="G1530" i="1" s="1"/>
  <c r="H1531" i="1" s="1"/>
  <c r="A1531" i="1"/>
  <c r="L1530" i="1"/>
  <c r="I1530" i="1"/>
  <c r="I1531" i="1" l="1"/>
  <c r="J1531" i="1" s="1"/>
  <c r="P1531" i="1"/>
  <c r="M1530" i="1"/>
  <c r="N1530" i="1" s="1"/>
  <c r="C1531" i="1" s="1"/>
  <c r="Q1531" i="1"/>
  <c r="A1532" i="1"/>
  <c r="L1531" i="1"/>
  <c r="D1531" i="1"/>
  <c r="E1531" i="1" s="1"/>
  <c r="G1531" i="1" s="1"/>
  <c r="H1532" i="1" s="1"/>
  <c r="J1530" i="1"/>
  <c r="K1530" i="1" s="1"/>
  <c r="B1530" i="1" s="1"/>
  <c r="O1528" i="1"/>
  <c r="K1531" i="1" l="1"/>
  <c r="B1531" i="1" s="1"/>
  <c r="O1529" i="1"/>
  <c r="P1532" i="1"/>
  <c r="Q1532" i="1"/>
  <c r="M1531" i="1"/>
  <c r="N1531" i="1" s="1"/>
  <c r="C1532" i="1" s="1"/>
  <c r="L1532" i="1"/>
  <c r="D1532" i="1"/>
  <c r="E1532" i="1" s="1"/>
  <c r="G1532" i="1" s="1"/>
  <c r="H1533" i="1" s="1"/>
  <c r="A1533" i="1"/>
  <c r="I1532" i="1"/>
  <c r="I1533" i="1" l="1"/>
  <c r="J1533" i="1" s="1"/>
  <c r="L1533" i="1"/>
  <c r="D1533" i="1"/>
  <c r="E1533" i="1" s="1"/>
  <c r="G1533" i="1" s="1"/>
  <c r="H1534" i="1" s="1"/>
  <c r="A1534" i="1"/>
  <c r="O1530" i="1"/>
  <c r="P1533" i="1"/>
  <c r="M1532" i="1"/>
  <c r="N1532" i="1" s="1"/>
  <c r="C1533" i="1" s="1"/>
  <c r="Q1533" i="1"/>
  <c r="J1532" i="1"/>
  <c r="K1532" i="1" s="1"/>
  <c r="B1532" i="1" s="1"/>
  <c r="K1533" i="1" l="1"/>
  <c r="B1533" i="1" s="1"/>
  <c r="O1531" i="1"/>
  <c r="Q1534" i="1"/>
  <c r="P1534" i="1"/>
  <c r="M1533" i="1"/>
  <c r="N1533" i="1" s="1"/>
  <c r="C1534" i="1" s="1"/>
  <c r="L1534" i="1"/>
  <c r="D1534" i="1"/>
  <c r="E1534" i="1" s="1"/>
  <c r="G1534" i="1" s="1"/>
  <c r="H1535" i="1" s="1"/>
  <c r="A1535" i="1"/>
  <c r="I1534" i="1"/>
  <c r="I1535" i="1" l="1"/>
  <c r="J1535" i="1" s="1"/>
  <c r="L1535" i="1"/>
  <c r="D1535" i="1"/>
  <c r="E1535" i="1" s="1"/>
  <c r="G1535" i="1" s="1"/>
  <c r="H1536" i="1" s="1"/>
  <c r="A1536" i="1"/>
  <c r="P1535" i="1"/>
  <c r="M1534" i="1"/>
  <c r="N1534" i="1" s="1"/>
  <c r="C1535" i="1" s="1"/>
  <c r="Q1535" i="1"/>
  <c r="O1532" i="1"/>
  <c r="J1534" i="1"/>
  <c r="K1534" i="1" s="1"/>
  <c r="B1534" i="1" s="1"/>
  <c r="K1535" i="1" l="1"/>
  <c r="B1535" i="1" s="1"/>
  <c r="O1533" i="1"/>
  <c r="D1536" i="1"/>
  <c r="E1536" i="1" s="1"/>
  <c r="G1536" i="1" s="1"/>
  <c r="H1537" i="1" s="1"/>
  <c r="A1537" i="1"/>
  <c r="L1536" i="1"/>
  <c r="M1535" i="1"/>
  <c r="N1535" i="1" s="1"/>
  <c r="C1536" i="1" s="1"/>
  <c r="Q1536" i="1"/>
  <c r="P1536" i="1"/>
  <c r="I1536" i="1"/>
  <c r="J1536" i="1" s="1"/>
  <c r="K1536" i="1" l="1"/>
  <c r="B1536" i="1" s="1"/>
  <c r="Q1537" i="1"/>
  <c r="P1537" i="1"/>
  <c r="M1536" i="1"/>
  <c r="N1536" i="1" s="1"/>
  <c r="C1537" i="1" s="1"/>
  <c r="I1537" i="1"/>
  <c r="D1537" i="1"/>
  <c r="E1537" i="1" s="1"/>
  <c r="G1537" i="1" s="1"/>
  <c r="H1538" i="1" s="1"/>
  <c r="A1538" i="1"/>
  <c r="L1537" i="1"/>
  <c r="O1534" i="1"/>
  <c r="M1537" i="1" l="1"/>
  <c r="N1537" i="1" s="1"/>
  <c r="C1538" i="1" s="1"/>
  <c r="Q1538" i="1"/>
  <c r="P1538" i="1"/>
  <c r="I1538" i="1"/>
  <c r="J1538" i="1" s="1"/>
  <c r="O1535" i="1"/>
  <c r="L1538" i="1"/>
  <c r="D1538" i="1"/>
  <c r="E1538" i="1" s="1"/>
  <c r="G1538" i="1" s="1"/>
  <c r="H1539" i="1" s="1"/>
  <c r="A1539" i="1"/>
  <c r="J1537" i="1"/>
  <c r="K1537" i="1" s="1"/>
  <c r="B1537" i="1" s="1"/>
  <c r="K1538" i="1" l="1"/>
  <c r="B1538" i="1" s="1"/>
  <c r="O1536" i="1"/>
  <c r="A1540" i="1"/>
  <c r="L1539" i="1"/>
  <c r="D1539" i="1"/>
  <c r="E1539" i="1" s="1"/>
  <c r="G1539" i="1" s="1"/>
  <c r="H1540" i="1" s="1"/>
  <c r="P1539" i="1"/>
  <c r="Q1539" i="1"/>
  <c r="M1538" i="1"/>
  <c r="N1538" i="1" s="1"/>
  <c r="C1539" i="1" s="1"/>
  <c r="I1539" i="1"/>
  <c r="Q1540" i="1" l="1"/>
  <c r="P1540" i="1"/>
  <c r="M1539" i="1"/>
  <c r="N1539" i="1" s="1"/>
  <c r="C1540" i="1" s="1"/>
  <c r="O1537" i="1"/>
  <c r="I1540" i="1"/>
  <c r="D1540" i="1"/>
  <c r="E1540" i="1" s="1"/>
  <c r="G1540" i="1" s="1"/>
  <c r="H1541" i="1" s="1"/>
  <c r="L1540" i="1"/>
  <c r="A1541" i="1"/>
  <c r="J1539" i="1"/>
  <c r="K1539" i="1" s="1"/>
  <c r="B1539" i="1" s="1"/>
  <c r="I1541" i="1" l="1"/>
  <c r="A1542" i="1"/>
  <c r="L1541" i="1"/>
  <c r="D1541" i="1"/>
  <c r="E1541" i="1" s="1"/>
  <c r="G1541" i="1" s="1"/>
  <c r="H1542" i="1" s="1"/>
  <c r="O1538" i="1"/>
  <c r="Q1541" i="1"/>
  <c r="M1540" i="1"/>
  <c r="N1540" i="1" s="1"/>
  <c r="C1541" i="1" s="1"/>
  <c r="P1541" i="1"/>
  <c r="J1540" i="1"/>
  <c r="K1540" i="1" s="1"/>
  <c r="B1540" i="1" s="1"/>
  <c r="Q1542" i="1" l="1"/>
  <c r="P1542" i="1"/>
  <c r="M1541" i="1"/>
  <c r="N1541" i="1" s="1"/>
  <c r="C1542" i="1" s="1"/>
  <c r="I1542" i="1"/>
  <c r="O1539" i="1"/>
  <c r="L1542" i="1"/>
  <c r="D1542" i="1"/>
  <c r="E1542" i="1" s="1"/>
  <c r="G1542" i="1" s="1"/>
  <c r="H1543" i="1" s="1"/>
  <c r="A1543" i="1"/>
  <c r="J1541" i="1"/>
  <c r="K1541" i="1" s="1"/>
  <c r="B1541" i="1" s="1"/>
  <c r="D1543" i="1" l="1"/>
  <c r="E1543" i="1" s="1"/>
  <c r="G1543" i="1" s="1"/>
  <c r="H1544" i="1" s="1"/>
  <c r="A1544" i="1"/>
  <c r="L1543" i="1"/>
  <c r="Q1543" i="1"/>
  <c r="P1543" i="1"/>
  <c r="M1542" i="1"/>
  <c r="N1542" i="1" s="1"/>
  <c r="C1543" i="1" s="1"/>
  <c r="I1543" i="1"/>
  <c r="J1542" i="1"/>
  <c r="K1542" i="1" s="1"/>
  <c r="B1542" i="1" s="1"/>
  <c r="O1540" i="1"/>
  <c r="I1544" i="1" l="1"/>
  <c r="J1544" i="1" s="1"/>
  <c r="O1541" i="1"/>
  <c r="M1543" i="1"/>
  <c r="N1543" i="1" s="1"/>
  <c r="C1544" i="1" s="1"/>
  <c r="P1544" i="1"/>
  <c r="Q1544" i="1"/>
  <c r="J1543" i="1"/>
  <c r="K1543" i="1" s="1"/>
  <c r="B1543" i="1" s="1"/>
  <c r="A1545" i="1"/>
  <c r="L1544" i="1"/>
  <c r="D1544" i="1"/>
  <c r="E1544" i="1" s="1"/>
  <c r="G1544" i="1" s="1"/>
  <c r="H1545" i="1" s="1"/>
  <c r="K1544" i="1" l="1"/>
  <c r="B1544" i="1" s="1"/>
  <c r="I1545" i="1"/>
  <c r="J1545" i="1" s="1"/>
  <c r="P1545" i="1"/>
  <c r="Q1545" i="1"/>
  <c r="M1544" i="1"/>
  <c r="N1544" i="1" s="1"/>
  <c r="C1545" i="1" s="1"/>
  <c r="L1545" i="1"/>
  <c r="D1545" i="1"/>
  <c r="E1545" i="1" s="1"/>
  <c r="G1545" i="1" s="1"/>
  <c r="H1546" i="1" s="1"/>
  <c r="A1546" i="1"/>
  <c r="O1542" i="1"/>
  <c r="K1545" i="1" l="1"/>
  <c r="B1545" i="1" s="1"/>
  <c r="M1545" i="1"/>
  <c r="N1545" i="1" s="1"/>
  <c r="C1546" i="1" s="1"/>
  <c r="P1546" i="1"/>
  <c r="Q1546" i="1"/>
  <c r="O1543" i="1"/>
  <c r="A1547" i="1"/>
  <c r="D1546" i="1"/>
  <c r="E1546" i="1" s="1"/>
  <c r="G1546" i="1" s="1"/>
  <c r="H1547" i="1" s="1"/>
  <c r="L1546" i="1"/>
  <c r="I1546" i="1"/>
  <c r="J1546" i="1" s="1"/>
  <c r="K1546" i="1" l="1"/>
  <c r="B1546" i="1" s="1"/>
  <c r="Q1547" i="1"/>
  <c r="P1547" i="1"/>
  <c r="M1546" i="1"/>
  <c r="N1546" i="1" s="1"/>
  <c r="C1547" i="1" s="1"/>
  <c r="I1547" i="1"/>
  <c r="J1547" i="1" s="1"/>
  <c r="L1547" i="1"/>
  <c r="D1547" i="1"/>
  <c r="E1547" i="1" s="1"/>
  <c r="G1547" i="1" s="1"/>
  <c r="H1548" i="1" s="1"/>
  <c r="A1548" i="1"/>
  <c r="O1544" i="1"/>
  <c r="K1547" i="1" l="1"/>
  <c r="B1547" i="1" s="1"/>
  <c r="P1548" i="1"/>
  <c r="M1547" i="1"/>
  <c r="N1547" i="1" s="1"/>
  <c r="C1548" i="1" s="1"/>
  <c r="Q1548" i="1"/>
  <c r="I1548" i="1"/>
  <c r="O1545" i="1"/>
  <c r="L1548" i="1"/>
  <c r="A1549" i="1"/>
  <c r="D1548" i="1"/>
  <c r="E1548" i="1" s="1"/>
  <c r="G1548" i="1" s="1"/>
  <c r="H1549" i="1" s="1"/>
  <c r="D1549" i="1" l="1"/>
  <c r="E1549" i="1" s="1"/>
  <c r="G1549" i="1" s="1"/>
  <c r="H1550" i="1" s="1"/>
  <c r="A1550" i="1"/>
  <c r="L1549" i="1"/>
  <c r="O1546" i="1"/>
  <c r="M1548" i="1"/>
  <c r="N1548" i="1" s="1"/>
  <c r="C1549" i="1" s="1"/>
  <c r="Q1549" i="1"/>
  <c r="P1549" i="1"/>
  <c r="I1549" i="1"/>
  <c r="J1549" i="1" s="1"/>
  <c r="J1548" i="1"/>
  <c r="K1548" i="1" s="1"/>
  <c r="B1548" i="1" s="1"/>
  <c r="K1549" i="1" l="1"/>
  <c r="B1549" i="1" s="1"/>
  <c r="Q1550" i="1"/>
  <c r="P1550" i="1"/>
  <c r="M1549" i="1"/>
  <c r="N1549" i="1" s="1"/>
  <c r="C1550" i="1" s="1"/>
  <c r="O1547" i="1"/>
  <c r="I1550" i="1"/>
  <c r="J1550" i="1" s="1"/>
  <c r="A1551" i="1"/>
  <c r="L1550" i="1"/>
  <c r="D1550" i="1"/>
  <c r="E1550" i="1" s="1"/>
  <c r="G1550" i="1" s="1"/>
  <c r="H1551" i="1" s="1"/>
  <c r="K1550" i="1" l="1"/>
  <c r="B1550" i="1" s="1"/>
  <c r="I1551" i="1"/>
  <c r="J1551" i="1" s="1"/>
  <c r="P1551" i="1"/>
  <c r="Q1551" i="1"/>
  <c r="M1550" i="1"/>
  <c r="N1550" i="1" s="1"/>
  <c r="C1551" i="1" s="1"/>
  <c r="N1551" i="1" s="1"/>
  <c r="L1551" i="1"/>
  <c r="D1551" i="1"/>
  <c r="E1551" i="1" s="1"/>
  <c r="G1551" i="1" s="1"/>
  <c r="O1548" i="1"/>
  <c r="K1551" i="1" l="1"/>
  <c r="B1551" i="1" s="1"/>
  <c r="O1549" i="1"/>
  <c r="O1550" i="1" l="1"/>
  <c r="O1551" i="1" l="1"/>
</calcChain>
</file>

<file path=xl/sharedStrings.xml><?xml version="1.0" encoding="utf-8"?>
<sst xmlns="http://schemas.openxmlformats.org/spreadsheetml/2006/main" count="499" uniqueCount="102">
  <si>
    <t>[FERIADOS]</t>
  </si>
  <si>
    <t>[TABELA DE PAGAMENTOS]</t>
  </si>
  <si>
    <t>MOURA DUBEUX ENGENHARIA S.A. - 5ª Emissão de Debêntures -  Série Única - R$ 30.000.000,00 - 300 debêntures</t>
  </si>
  <si>
    <t>INFORMAR</t>
  </si>
  <si>
    <t>[DATAS-BASE]</t>
  </si>
  <si>
    <t>DATA</t>
  </si>
  <si>
    <t>PU</t>
  </si>
  <si>
    <t>VALOR</t>
  </si>
  <si>
    <t>TAXA DI</t>
  </si>
  <si>
    <t>JUROS</t>
  </si>
  <si>
    <t>PARCELA</t>
  </si>
  <si>
    <t>AMORTIZAÇÃO</t>
  </si>
  <si>
    <t>PROXIMO</t>
  </si>
  <si>
    <t>MDNE15</t>
  </si>
  <si>
    <t>NOMINAL</t>
  </si>
  <si>
    <t>%aa</t>
  </si>
  <si>
    <t>SPREAD</t>
  </si>
  <si>
    <t>FATOR</t>
  </si>
  <si>
    <t>+</t>
  </si>
  <si>
    <t>EVENTO</t>
  </si>
  <si>
    <t>DATA EMISSÃO</t>
  </si>
  <si>
    <t>MOURA DUBEUX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</si>
  <si>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</si>
  <si>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</si>
  <si>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</si>
  <si>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</si>
  <si>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</si>
  <si>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</si>
  <si>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</si>
  <si>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</si>
  <si>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</si>
  <si>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</si>
  <si>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</si>
  <si>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</si>
  <si>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</si>
  <si>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</si>
  <si>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</si>
  <si>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</si>
  <si>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</si>
  <si>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</si>
  <si>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</si>
  <si>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</si>
  <si>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</si>
  <si>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</si>
  <si>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</si>
  <si>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</si>
  <si>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</si>
  <si>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A+J=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</si>
  <si>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</si>
  <si>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</si>
  <si>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</si>
  <si>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</si>
  <si>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</si>
  <si>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</si>
  <si>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</si>
  <si>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</si>
  <si>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</si>
  <si>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</si>
  <si>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</si>
  <si>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</si>
  <si>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</si>
  <si>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</si>
  <si>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</si>
  <si>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</si>
  <si>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</si>
  <si>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</si>
  <si>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</si>
  <si>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</si>
  <si>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</si>
  <si>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</si>
  <si>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</si>
  <si>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</si>
  <si>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</si>
  <si>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</si>
  <si>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</si>
  <si>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</si>
  <si>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</si>
  <si>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</si>
  <si>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</si>
  <si>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</si>
  <si>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</si>
  <si>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</si>
  <si>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</si>
  <si>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</si>
  <si>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</si>
  <si>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</si>
  <si>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AU9:AV25</t>
  </si>
  <si>
    <t>-</t>
  </si>
  <si>
    <t>AF2:AS2750</t>
  </si>
  <si>
    <t>INCORPJ=</t>
  </si>
  <si>
    <t>Valor Total de Pagamento</t>
  </si>
  <si>
    <t>Quantidade de Deb</t>
  </si>
  <si>
    <t>Valor de Pagamento R$/deb</t>
  </si>
  <si>
    <t>Fator de Juros Acum</t>
  </si>
  <si>
    <t>Valor Nominal</t>
  </si>
  <si>
    <t>% Amortização</t>
  </si>
  <si>
    <t>Valor da Amortização R$/deb</t>
  </si>
  <si>
    <t>Valor dos Juros Proporcionais R$/deb</t>
  </si>
  <si>
    <t>Valor do Evento de Pagamento R$/deb</t>
  </si>
  <si>
    <t>Valor Nominal Após a Amortização R$/deb</t>
  </si>
  <si>
    <t>Juros Não Pagos</t>
  </si>
  <si>
    <t>A+JProp=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</si>
</sst>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0.00000000%"/>
    <numFmt numFmtId="168" formatCode="#,##0.000000"/>
    <numFmt numFmtId="169" formatCode="#,##0.000000000000000"/>
    <numFmt numFmtId="170" formatCode="#,##0.0000"/>
    <numFmt numFmtId="172" formatCode="0.000000%"/>
  </numFmts>
  <fonts count="20" x14ac:knownFonts="1">
    <font>
      <sz val="11"/>
      <color theme="1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color theme="1"/>
      <name val="Verdana"/>
      <family val="2"/>
    </font>
    <font>
      <sz val="10"/>
      <color indexed="8"/>
      <name val="Verdana"/>
      <family val="2"/>
    </font>
    <font>
      <sz val="10"/>
      <color rgb="FF000000"/>
      <name val="Verdana"/>
      <family val="2"/>
    </font>
    <font>
      <b/>
      <sz val="9"/>
      <color theme="8" tint="-0.249977111117893"/>
      <name val="Verdana"/>
      <family val="2"/>
    </font>
    <font>
      <b/>
      <sz val="10"/>
      <color theme="8" tint="-0.249977111117893"/>
      <name val="Verdana"/>
      <family val="2"/>
    </font>
    <font>
      <b/>
      <sz val="12"/>
      <color theme="8" tint="-0.249977111117893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 tint="4.9989318521683403E-2"/>
      <name val="Verdana"/>
      <family val="2"/>
    </font>
    <font>
      <b/>
      <sz val="11"/>
      <color rgb="FF0070C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rgb="FFFFFFD0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7" fillId="6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166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168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3" borderId="0" xfId="0" applyFont="1" applyFill="1" applyAlignment="1">
      <alignment horizontal="center"/>
    </xf>
    <xf numFmtId="166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/>
    </xf>
    <xf numFmtId="168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0" xfId="0" applyFont="1"/>
    <xf numFmtId="0" fontId="1" fillId="4" borderId="0" xfId="0" applyFont="1" applyFill="1" applyAlignment="1">
      <alignment horizontal="left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right" vertical="center"/>
    </xf>
    <xf numFmtId="10" fontId="6" fillId="3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left"/>
    </xf>
    <xf numFmtId="3" fontId="5" fillId="4" borderId="0" xfId="0" applyNumberFormat="1" applyFont="1" applyFill="1" applyAlignment="1">
      <alignment horizontal="center"/>
    </xf>
    <xf numFmtId="166" fontId="5" fillId="4" borderId="0" xfId="0" applyNumberFormat="1" applyFont="1" applyFill="1" applyAlignment="1">
      <alignment horizontal="center"/>
    </xf>
    <xf numFmtId="4" fontId="5" fillId="4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3" fontId="5" fillId="4" borderId="0" xfId="0" applyNumberFormat="1" applyFont="1" applyFill="1" applyAlignment="1">
      <alignment horizontal="right"/>
    </xf>
    <xf numFmtId="172" fontId="5" fillId="4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166" fontId="5" fillId="4" borderId="0" xfId="0" applyNumberFormat="1" applyFont="1" applyFill="1" applyAlignment="1">
      <alignment horizontal="right"/>
    </xf>
    <xf numFmtId="4" fontId="5" fillId="0" borderId="0" xfId="0" applyNumberFormat="1" applyFont="1" applyAlignment="1">
      <alignment horizontal="center" vertical="center"/>
    </xf>
    <xf numFmtId="166" fontId="7" fillId="4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left"/>
    </xf>
    <xf numFmtId="166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/>
    <xf numFmtId="0" fontId="1" fillId="4" borderId="0" xfId="0" applyFont="1" applyFill="1"/>
    <xf numFmtId="166" fontId="7" fillId="4" borderId="0" xfId="0" applyNumberFormat="1" applyFont="1" applyFill="1"/>
    <xf numFmtId="0" fontId="7" fillId="4" borderId="0" xfId="0" applyFont="1" applyFill="1"/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0" fontId="8" fillId="0" borderId="0" xfId="0" applyFont="1"/>
    <xf numFmtId="164" fontId="1" fillId="0" borderId="0" xfId="0" applyNumberFormat="1" applyFont="1"/>
    <xf numFmtId="0" fontId="1" fillId="0" borderId="1" xfId="0" applyFont="1" applyBorder="1"/>
    <xf numFmtId="14" fontId="2" fillId="0" borderId="1" xfId="0" applyNumberFormat="1" applyFont="1" applyBorder="1" applyAlignment="1">
      <alignment horizontal="left" vertical="center"/>
    </xf>
    <xf numFmtId="10" fontId="1" fillId="0" borderId="1" xfId="0" applyNumberFormat="1" applyFont="1" applyBorder="1"/>
    <xf numFmtId="164" fontId="1" fillId="0" borderId="1" xfId="0" applyNumberFormat="1" applyFont="1" applyBorder="1"/>
    <xf numFmtId="165" fontId="1" fillId="0" borderId="1" xfId="0" applyNumberFormat="1" applyFont="1" applyBorder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0" fontId="8" fillId="0" borderId="1" xfId="0" applyFont="1" applyBorder="1"/>
    <xf numFmtId="166" fontId="2" fillId="0" borderId="1" xfId="0" applyNumberFormat="1" applyFont="1" applyBorder="1" applyAlignment="1">
      <alignment horizontal="left"/>
    </xf>
    <xf numFmtId="168" fontId="1" fillId="0" borderId="1" xfId="0" applyNumberFormat="1" applyFont="1" applyBorder="1"/>
    <xf numFmtId="169" fontId="1" fillId="0" borderId="1" xfId="0" applyNumberFormat="1" applyFont="1" applyBorder="1"/>
    <xf numFmtId="168" fontId="1" fillId="0" borderId="1" xfId="0" applyNumberFormat="1" applyFont="1" applyBorder="1" applyAlignment="1">
      <alignment horizontal="right"/>
    </xf>
    <xf numFmtId="10" fontId="1" fillId="0" borderId="1" xfId="0" applyNumberFormat="1" applyFont="1" applyBorder="1" applyAlignment="1">
      <alignment horizontal="center"/>
    </xf>
    <xf numFmtId="168" fontId="4" fillId="0" borderId="1" xfId="0" applyNumberFormat="1" applyFont="1" applyBorder="1" applyAlignment="1">
      <alignment horizontal="fill"/>
    </xf>
    <xf numFmtId="0" fontId="3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fill"/>
    </xf>
    <xf numFmtId="170" fontId="4" fillId="0" borderId="1" xfId="0" applyNumberFormat="1" applyFont="1" applyBorder="1" applyAlignment="1">
      <alignment horizontal="fill"/>
    </xf>
    <xf numFmtId="0" fontId="2" fillId="0" borderId="1" xfId="0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Continuous" vertical="center"/>
    </xf>
    <xf numFmtId="164" fontId="2" fillId="0" borderId="1" xfId="0" applyNumberFormat="1" applyFont="1" applyBorder="1" applyAlignment="1">
      <alignment horizontal="centerContinuous" vertical="center"/>
    </xf>
    <xf numFmtId="10" fontId="2" fillId="0" borderId="1" xfId="0" applyNumberFormat="1" applyFont="1" applyBorder="1" applyAlignment="1">
      <alignment horizontal="centerContinuous" vertical="center"/>
    </xf>
    <xf numFmtId="169" fontId="2" fillId="0" borderId="1" xfId="0" applyNumberFormat="1" applyFont="1" applyBorder="1" applyAlignment="1">
      <alignment horizontal="centerContinuous" vertical="center"/>
    </xf>
    <xf numFmtId="165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right" vertical="center"/>
    </xf>
    <xf numFmtId="164" fontId="2" fillId="0" borderId="1" xfId="0" applyNumberFormat="1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169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4" fontId="1" fillId="0" borderId="1" xfId="0" applyNumberFormat="1" applyFont="1" applyBorder="1"/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left" vertical="top"/>
    </xf>
    <xf numFmtId="14" fontId="6" fillId="3" borderId="0" xfId="0" applyNumberFormat="1" applyFont="1" applyFill="1" applyAlignment="1">
      <alignment horizontal="center"/>
    </xf>
    <xf numFmtId="14" fontId="5" fillId="4" borderId="0" xfId="0" applyNumberFormat="1" applyFont="1" applyFill="1" applyAlignment="1">
      <alignment horizontal="center"/>
    </xf>
    <xf numFmtId="168" fontId="9" fillId="0" borderId="0" xfId="0" applyNumberFormat="1" applyFont="1" applyAlignment="1">
      <alignment horizontal="center" vertical="center"/>
    </xf>
    <xf numFmtId="14" fontId="10" fillId="5" borderId="0" xfId="0" applyNumberFormat="1" applyFont="1" applyFill="1" applyAlignment="1">
      <alignment horizontal="center" wrapText="1"/>
    </xf>
    <xf numFmtId="0" fontId="10" fillId="5" borderId="0" xfId="0" applyFont="1" applyFill="1" applyAlignment="1">
      <alignment horizontal="center" wrapText="1"/>
    </xf>
    <xf numFmtId="0" fontId="10" fillId="5" borderId="0" xfId="0" applyFont="1" applyFill="1" applyAlignment="1">
      <alignment horizontal="right" wrapText="1"/>
    </xf>
    <xf numFmtId="14" fontId="11" fillId="0" borderId="1" xfId="0" applyNumberFormat="1" applyFont="1" applyBorder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right" vertical="center"/>
    </xf>
    <xf numFmtId="166" fontId="11" fillId="0" borderId="0" xfId="0" applyNumberFormat="1" applyFont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right" vertical="center"/>
    </xf>
    <xf numFmtId="166" fontId="13" fillId="0" borderId="0" xfId="0" applyNumberFormat="1" applyFont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horizontal="right" vertical="center"/>
    </xf>
    <xf numFmtId="166" fontId="14" fillId="0" borderId="0" xfId="0" applyNumberFormat="1" applyFont="1" applyAlignment="1">
      <alignment horizontal="center" vertical="center"/>
    </xf>
    <xf numFmtId="14" fontId="15" fillId="0" borderId="1" xfId="0" applyNumberFormat="1" applyFont="1" applyBorder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right" vertical="center"/>
    </xf>
    <xf numFmtId="166" fontId="15" fillId="0" borderId="0" xfId="0" applyNumberFormat="1" applyFont="1" applyAlignment="1">
      <alignment horizontal="center" vertical="center"/>
    </xf>
    <xf numFmtId="0" fontId="5" fillId="0" borderId="0" xfId="0" applyFont="1" applyAlignment="1"/>
    <xf numFmtId="0" fontId="1" fillId="0" borderId="0" xfId="0" applyFont="1" applyAlignment="1"/>
    <xf numFmtId="4" fontId="5" fillId="0" borderId="0" xfId="0" applyNumberFormat="1" applyFont="1" applyAlignment="1"/>
    <xf numFmtId="0" fontId="8" fillId="0" borderId="0" xfId="0" applyFont="1" applyAlignment="1"/>
    <xf numFmtId="164" fontId="5" fillId="0" borderId="0" xfId="0" applyNumberFormat="1" applyFont="1" applyAlignment="1"/>
    <xf numFmtId="164" fontId="1" fillId="0" borderId="0" xfId="0" applyNumberFormat="1" applyFont="1" applyAlignment="1"/>
    <xf numFmtId="167" fontId="15" fillId="0" borderId="0" xfId="0" applyNumberFormat="1" applyFont="1" applyAlignment="1">
      <alignment horizontal="center"/>
    </xf>
    <xf numFmtId="165" fontId="5" fillId="0" borderId="0" xfId="0" applyNumberFormat="1" applyFont="1" applyAlignment="1"/>
    <xf numFmtId="164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164" fontId="3" fillId="4" borderId="0" xfId="0" applyNumberFormat="1" applyFont="1" applyFill="1" applyAlignment="1">
      <alignment horizontal="center"/>
    </xf>
    <xf numFmtId="164" fontId="5" fillId="4" borderId="0" xfId="0" applyNumberFormat="1" applyFont="1" applyFill="1" applyAlignment="1">
      <alignment horizontal="center"/>
    </xf>
    <xf numFmtId="167" fontId="10" fillId="5" borderId="0" xfId="0" applyNumberFormat="1" applyFont="1" applyFill="1" applyAlignment="1">
      <alignment horizontal="center" wrapText="1"/>
    </xf>
    <xf numFmtId="14" fontId="18" fillId="0" borderId="1" xfId="0" applyNumberFormat="1" applyFont="1" applyBorder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/>
    </xf>
    <xf numFmtId="10" fontId="18" fillId="0" borderId="0" xfId="0" applyNumberFormat="1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166" fontId="18" fillId="0" borderId="0" xfId="0" applyNumberFormat="1" applyFont="1" applyAlignment="1">
      <alignment horizontal="right" vertical="center"/>
    </xf>
    <xf numFmtId="166" fontId="18" fillId="0" borderId="0" xfId="0" applyNumberFormat="1" applyFont="1" applyAlignment="1">
      <alignment horizontal="center" vertical="center"/>
    </xf>
    <xf numFmtId="0" fontId="17" fillId="6" borderId="0" xfId="1" applyAlignment="1">
      <alignment horizontal="left"/>
    </xf>
    <xf numFmtId="164" fontId="17" fillId="6" borderId="0" xfId="1" applyNumberFormat="1" applyAlignment="1"/>
    <xf numFmtId="164" fontId="17" fillId="6" borderId="0" xfId="1" applyNumberFormat="1" applyAlignment="1">
      <alignment horizontal="center" vertical="center"/>
    </xf>
    <xf numFmtId="164" fontId="19" fillId="6" borderId="0" xfId="1" applyNumberFormat="1" applyFont="1" applyAlignment="1">
      <alignment horizontal="center" vertical="center"/>
    </xf>
    <xf numFmtId="165" fontId="15" fillId="0" borderId="0" xfId="0" applyNumberFormat="1" applyFont="1" applyAlignment="1">
      <alignment horizontal="center"/>
    </xf>
  </cellXfs>
  <cellStyles count="2">
    <cellStyle name="Neutro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MDE5_MDNE15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19050</xdr:rowOff>
    </xdr:from>
    <xdr:to>
      <xdr:col>32</xdr:col>
      <xdr:colOff>650082</xdr:colOff>
      <xdr:row>1</xdr:row>
      <xdr:rowOff>238125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5850" y="1619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0</xdr:row>
      <xdr:rowOff>123825</xdr:rowOff>
    </xdr:from>
    <xdr:to>
      <xdr:col>32</xdr:col>
      <xdr:colOff>24525</xdr:colOff>
      <xdr:row>2</xdr:row>
      <xdr:rowOff>33278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4800" y="123825"/>
          <a:ext cx="853200" cy="2999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T2202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87" customWidth="1"/>
    <col min="2" max="2" width="25.28515625" style="1" customWidth="1"/>
    <col min="3" max="3" width="27.7109375" style="1" customWidth="1"/>
    <col min="4" max="4" width="11.140625" style="1" customWidth="1"/>
    <col min="5" max="5" width="18.5703125" style="1" customWidth="1"/>
    <col min="6" max="6" width="13.7109375" style="1" customWidth="1"/>
    <col min="7" max="7" width="28" style="1" customWidth="1"/>
    <col min="8" max="8" width="19.85546875" style="51" customWidth="1"/>
    <col min="9" max="9" width="21.42578125" style="51" customWidth="1"/>
    <col min="10" max="10" width="17.85546875" style="1" bestFit="1" customWidth="1"/>
    <col min="11" max="11" width="23.85546875" style="1" bestFit="1" customWidth="1"/>
    <col min="12" max="12" width="12.42578125" style="1" customWidth="1"/>
    <col min="13" max="13" width="24" style="1" customWidth="1"/>
    <col min="14" max="14" width="25.28515625" style="1" customWidth="1"/>
    <col min="15" max="15" width="25" style="1" customWidth="1"/>
    <col min="16" max="16" width="14.42578125" style="1" customWidth="1"/>
    <col min="17" max="17" width="20.140625" style="1" customWidth="1"/>
    <col min="18" max="18" width="42.5703125" style="1" customWidth="1"/>
    <col min="19" max="19" width="18.42578125" style="1" bestFit="1" customWidth="1"/>
    <col min="20" max="20" width="19.42578125" style="1" bestFit="1" customWidth="1"/>
    <col min="21" max="21" width="25.7109375" style="1" customWidth="1"/>
    <col min="22" max="22" width="23.5703125" style="1" customWidth="1"/>
    <col min="23" max="23" width="14.42578125" style="1" customWidth="1"/>
    <col min="24" max="24" width="15" style="1" customWidth="1"/>
    <col min="25" max="25" width="17.5703125" style="1" customWidth="1"/>
    <col min="26" max="26" width="18.28515625" style="1" customWidth="1"/>
    <col min="27" max="27" width="16.28515625" style="1" customWidth="1"/>
    <col min="28" max="28" width="13.7109375" style="1" customWidth="1"/>
    <col min="29" max="29" width="12.5703125" style="1" bestFit="1" customWidth="1"/>
    <col min="30" max="30" width="15" style="1" customWidth="1"/>
    <col min="31" max="31" width="20.140625" style="1" customWidth="1"/>
    <col min="32" max="228" width="12.42578125" style="1" customWidth="1"/>
    <col min="229" max="229" width="20.140625" style="50" customWidth="1"/>
    <col min="230" max="230" width="21.42578125" style="50" customWidth="1"/>
    <col min="231" max="231" width="24" style="50" customWidth="1"/>
    <col min="232" max="232" width="11.140625" style="50" customWidth="1"/>
    <col min="233" max="233" width="15" style="50" customWidth="1"/>
    <col min="234" max="234" width="13.7109375" style="50" customWidth="1"/>
    <col min="235" max="235" width="24" style="50" customWidth="1"/>
    <col min="236" max="236" width="15" style="50" customWidth="1"/>
    <col min="237" max="237" width="21.42578125" style="50" customWidth="1"/>
    <col min="238" max="238" width="15" style="50" customWidth="1"/>
    <col min="239" max="239" width="18.85546875" style="50" customWidth="1"/>
    <col min="240" max="240" width="12.42578125" style="50" customWidth="1"/>
    <col min="241" max="241" width="17.5703125" style="50" customWidth="1"/>
    <col min="242" max="242" width="25.28515625" style="50" customWidth="1"/>
    <col min="243" max="243" width="17.5703125" style="50" customWidth="1"/>
    <col min="244" max="244" width="12.42578125" style="50" customWidth="1"/>
    <col min="245" max="245" width="20.140625" style="50" customWidth="1"/>
    <col min="246" max="246" width="24" style="50" customWidth="1"/>
    <col min="247" max="247" width="20.140625" style="50" customWidth="1"/>
    <col min="248" max="248" width="22.7109375" style="50" customWidth="1"/>
    <col min="249" max="249" width="29.140625" style="50" customWidth="1"/>
    <col min="250" max="250" width="20.140625" style="50" customWidth="1"/>
    <col min="251" max="251" width="7.28515625" style="50" customWidth="1"/>
    <col min="252" max="252" width="15" style="50" customWidth="1"/>
    <col min="253" max="253" width="17.5703125" style="50" customWidth="1"/>
    <col min="254" max="254" width="15" style="50" customWidth="1"/>
    <col min="255" max="255" width="16.28515625" style="50" customWidth="1"/>
    <col min="256" max="256" width="13.7109375" style="50" customWidth="1"/>
    <col min="257" max="257" width="11.140625" style="50" customWidth="1"/>
    <col min="258" max="258" width="15" style="50" customWidth="1"/>
    <col min="259" max="259" width="20.140625" style="50" customWidth="1"/>
    <col min="260" max="260" width="17.5703125" style="50" customWidth="1"/>
    <col min="261" max="261" width="27.85546875" style="50" customWidth="1"/>
    <col min="262" max="262" width="26.5703125" style="50" customWidth="1"/>
    <col min="263" max="263" width="15" style="50" customWidth="1"/>
    <col min="264" max="264" width="17.5703125" style="50" customWidth="1"/>
    <col min="265" max="267" width="16.28515625" style="50" customWidth="1"/>
    <col min="268" max="268" width="20.140625" style="50" customWidth="1"/>
    <col min="269" max="269" width="15" style="50" customWidth="1"/>
    <col min="270" max="271" width="20.140625" style="50" customWidth="1"/>
    <col min="272" max="272" width="17.5703125" style="50" customWidth="1"/>
    <col min="273" max="273" width="20.140625" style="50" customWidth="1"/>
    <col min="274" max="274" width="12.42578125" style="50" customWidth="1"/>
    <col min="275" max="276" width="29.140625" style="50" customWidth="1"/>
    <col min="277" max="484" width="12.42578125" style="50" customWidth="1"/>
    <col min="485" max="485" width="20.140625" style="50" customWidth="1"/>
    <col min="486" max="486" width="21.42578125" style="50" customWidth="1"/>
    <col min="487" max="487" width="24" style="50" customWidth="1"/>
    <col min="488" max="488" width="11.140625" style="50" customWidth="1"/>
    <col min="489" max="489" width="15" style="50" customWidth="1"/>
    <col min="490" max="490" width="13.7109375" style="50" customWidth="1"/>
    <col min="491" max="491" width="24" style="50" customWidth="1"/>
    <col min="492" max="492" width="15" style="50" customWidth="1"/>
    <col min="493" max="493" width="21.42578125" style="50" customWidth="1"/>
    <col min="494" max="494" width="15" style="50" customWidth="1"/>
    <col min="495" max="495" width="18.85546875" style="50" customWidth="1"/>
    <col min="496" max="496" width="12.42578125" style="50" customWidth="1"/>
    <col min="497" max="497" width="17.5703125" style="50" customWidth="1"/>
    <col min="498" max="498" width="25.28515625" style="50" customWidth="1"/>
    <col min="499" max="499" width="17.5703125" style="50" customWidth="1"/>
    <col min="500" max="500" width="12.42578125" style="50" customWidth="1"/>
    <col min="501" max="501" width="20.140625" style="50" customWidth="1"/>
    <col min="502" max="502" width="24" style="50" customWidth="1"/>
    <col min="503" max="503" width="20.140625" style="50" customWidth="1"/>
    <col min="504" max="504" width="22.7109375" style="50" customWidth="1"/>
    <col min="505" max="505" width="29.140625" style="50" customWidth="1"/>
    <col min="506" max="506" width="20.140625" style="50" customWidth="1"/>
    <col min="507" max="507" width="7.28515625" style="50" customWidth="1"/>
    <col min="508" max="508" width="15" style="50" customWidth="1"/>
    <col min="509" max="509" width="17.5703125" style="50" customWidth="1"/>
    <col min="510" max="510" width="15" style="50" customWidth="1"/>
    <col min="511" max="511" width="16.28515625" style="50" customWidth="1"/>
    <col min="512" max="512" width="13.7109375" style="50" customWidth="1"/>
    <col min="513" max="513" width="11.140625" style="50" customWidth="1"/>
    <col min="514" max="514" width="15" style="50" customWidth="1"/>
    <col min="515" max="515" width="20.140625" style="50" customWidth="1"/>
    <col min="516" max="516" width="17.5703125" style="50" customWidth="1"/>
    <col min="517" max="517" width="27.85546875" style="50" customWidth="1"/>
    <col min="518" max="518" width="26.5703125" style="50" customWidth="1"/>
    <col min="519" max="519" width="15" style="50" customWidth="1"/>
    <col min="520" max="520" width="17.5703125" style="50" customWidth="1"/>
    <col min="521" max="523" width="16.28515625" style="50" customWidth="1"/>
    <col min="524" max="524" width="20.140625" style="50" customWidth="1"/>
    <col min="525" max="525" width="15" style="50" customWidth="1"/>
    <col min="526" max="527" width="20.140625" style="50" customWidth="1"/>
    <col min="528" max="528" width="17.5703125" style="50" customWidth="1"/>
    <col min="529" max="529" width="20.140625" style="50" customWidth="1"/>
    <col min="530" max="530" width="12.42578125" style="50" customWidth="1"/>
    <col min="531" max="532" width="29.140625" style="50" customWidth="1"/>
    <col min="533" max="740" width="12.42578125" style="50" customWidth="1"/>
    <col min="741" max="741" width="20.140625" style="50" customWidth="1"/>
    <col min="742" max="742" width="21.42578125" style="50" customWidth="1"/>
    <col min="743" max="743" width="24" style="50" customWidth="1"/>
    <col min="744" max="744" width="11.140625" style="50" customWidth="1"/>
    <col min="745" max="745" width="15" style="50" customWidth="1"/>
    <col min="746" max="746" width="13.7109375" style="50" customWidth="1"/>
    <col min="747" max="747" width="24" style="50" customWidth="1"/>
    <col min="748" max="748" width="15" style="50" customWidth="1"/>
    <col min="749" max="749" width="21.42578125" style="50" customWidth="1"/>
    <col min="750" max="750" width="15" style="50" customWidth="1"/>
    <col min="751" max="751" width="18.85546875" style="50" customWidth="1"/>
    <col min="752" max="752" width="12.42578125" style="50" customWidth="1"/>
    <col min="753" max="753" width="17.5703125" style="50" customWidth="1"/>
    <col min="754" max="754" width="25.28515625" style="50" customWidth="1"/>
    <col min="755" max="755" width="17.5703125" style="50" customWidth="1"/>
    <col min="756" max="756" width="12.42578125" style="50" customWidth="1"/>
    <col min="757" max="757" width="20.140625" style="50" customWidth="1"/>
    <col min="758" max="758" width="24" style="50" customWidth="1"/>
    <col min="759" max="759" width="20.140625" style="50" customWidth="1"/>
    <col min="760" max="760" width="22.7109375" style="50" customWidth="1"/>
    <col min="761" max="761" width="29.140625" style="50" customWidth="1"/>
    <col min="762" max="762" width="20.140625" style="50" customWidth="1"/>
    <col min="763" max="763" width="7.28515625" style="50" customWidth="1"/>
    <col min="764" max="764" width="15" style="50" customWidth="1"/>
    <col min="765" max="765" width="17.5703125" style="50" customWidth="1"/>
    <col min="766" max="766" width="15" style="50" customWidth="1"/>
    <col min="767" max="767" width="16.28515625" style="50" customWidth="1"/>
    <col min="768" max="768" width="13.7109375" style="50" customWidth="1"/>
    <col min="769" max="769" width="11.140625" style="50" customWidth="1"/>
    <col min="770" max="770" width="15" style="50" customWidth="1"/>
    <col min="771" max="771" width="20.140625" style="50" customWidth="1"/>
    <col min="772" max="772" width="17.5703125" style="50" customWidth="1"/>
    <col min="773" max="773" width="27.85546875" style="50" customWidth="1"/>
    <col min="774" max="774" width="26.5703125" style="50" customWidth="1"/>
    <col min="775" max="775" width="15" style="50" customWidth="1"/>
    <col min="776" max="776" width="17.5703125" style="50" customWidth="1"/>
    <col min="777" max="779" width="16.28515625" style="50" customWidth="1"/>
    <col min="780" max="780" width="20.140625" style="50" customWidth="1"/>
    <col min="781" max="781" width="15" style="50" customWidth="1"/>
    <col min="782" max="783" width="20.140625" style="50" customWidth="1"/>
    <col min="784" max="784" width="17.5703125" style="50" customWidth="1"/>
    <col min="785" max="785" width="20.140625" style="50" customWidth="1"/>
    <col min="786" max="786" width="12.42578125" style="50" customWidth="1"/>
    <col min="787" max="788" width="29.140625" style="50" customWidth="1"/>
    <col min="789" max="996" width="12.42578125" style="50" customWidth="1"/>
    <col min="997" max="997" width="20.140625" style="50" customWidth="1"/>
    <col min="998" max="998" width="21.42578125" style="50" customWidth="1"/>
    <col min="999" max="999" width="24" style="50" customWidth="1"/>
    <col min="1000" max="1000" width="11.140625" style="50" customWidth="1"/>
    <col min="1001" max="1001" width="15" style="50" customWidth="1"/>
    <col min="1002" max="1002" width="13.7109375" style="50" customWidth="1"/>
    <col min="1003" max="1003" width="24" style="50" customWidth="1"/>
    <col min="1004" max="1004" width="15" style="50" customWidth="1"/>
    <col min="1005" max="1005" width="21.42578125" style="50" customWidth="1"/>
    <col min="1006" max="1006" width="15" style="50" customWidth="1"/>
    <col min="1007" max="1007" width="18.85546875" style="50" customWidth="1"/>
    <col min="1008" max="1008" width="12.42578125" style="50" customWidth="1"/>
    <col min="1009" max="1009" width="17.5703125" style="50" customWidth="1"/>
    <col min="1010" max="1010" width="25.28515625" style="50" customWidth="1"/>
    <col min="1011" max="1011" width="17.5703125" style="50" customWidth="1"/>
    <col min="1012" max="1012" width="12.42578125" style="50" customWidth="1"/>
    <col min="1013" max="1013" width="20.140625" style="50" customWidth="1"/>
    <col min="1014" max="1014" width="24" style="50" customWidth="1"/>
    <col min="1015" max="1015" width="20.140625" style="50" customWidth="1"/>
    <col min="1016" max="1016" width="22.7109375" style="50" customWidth="1"/>
    <col min="1017" max="1017" width="29.140625" style="50" customWidth="1"/>
    <col min="1018" max="1018" width="20.140625" style="50" customWidth="1"/>
    <col min="1019" max="1019" width="7.28515625" style="50" customWidth="1"/>
    <col min="1020" max="1020" width="15" style="50" customWidth="1"/>
    <col min="1021" max="1021" width="17.5703125" style="50" customWidth="1"/>
    <col min="1022" max="1022" width="15" style="50" customWidth="1"/>
    <col min="1023" max="1023" width="16.28515625" style="50" customWidth="1"/>
    <col min="1024" max="1024" width="13.7109375" style="50" customWidth="1"/>
    <col min="1025" max="1025" width="11.140625" style="50" customWidth="1"/>
    <col min="1026" max="1026" width="15" style="50" customWidth="1"/>
    <col min="1027" max="1027" width="20.140625" style="50" customWidth="1"/>
    <col min="1028" max="1028" width="17.5703125" style="50" customWidth="1"/>
    <col min="1029" max="1029" width="27.85546875" style="50" customWidth="1"/>
    <col min="1030" max="1030" width="26.5703125" style="50" customWidth="1"/>
    <col min="1031" max="1031" width="15" style="50" customWidth="1"/>
    <col min="1032" max="1032" width="17.5703125" style="50" customWidth="1"/>
    <col min="1033" max="1035" width="16.28515625" style="50" customWidth="1"/>
    <col min="1036" max="1036" width="20.140625" style="50" customWidth="1"/>
    <col min="1037" max="1037" width="15" style="50" customWidth="1"/>
    <col min="1038" max="1039" width="20.140625" style="50" customWidth="1"/>
    <col min="1040" max="1040" width="17.5703125" style="50" customWidth="1"/>
    <col min="1041" max="1041" width="20.140625" style="50" customWidth="1"/>
    <col min="1042" max="1042" width="12.42578125" style="50" customWidth="1"/>
    <col min="1043" max="1044" width="29.140625" style="50" customWidth="1"/>
    <col min="1045" max="1252" width="12.42578125" style="50" customWidth="1"/>
    <col min="1253" max="1253" width="20.140625" style="50" customWidth="1"/>
    <col min="1254" max="1254" width="21.42578125" style="50" customWidth="1"/>
    <col min="1255" max="1255" width="24" style="50" customWidth="1"/>
    <col min="1256" max="1256" width="11.140625" style="50" customWidth="1"/>
    <col min="1257" max="1257" width="15" style="50" customWidth="1"/>
    <col min="1258" max="1258" width="13.7109375" style="50" customWidth="1"/>
    <col min="1259" max="1259" width="24" style="50" customWidth="1"/>
    <col min="1260" max="1260" width="15" style="50" customWidth="1"/>
    <col min="1261" max="1261" width="21.42578125" style="50" customWidth="1"/>
    <col min="1262" max="1262" width="15" style="50" customWidth="1"/>
    <col min="1263" max="1263" width="18.85546875" style="50" customWidth="1"/>
    <col min="1264" max="1264" width="12.42578125" style="50" customWidth="1"/>
    <col min="1265" max="1265" width="17.5703125" style="50" customWidth="1"/>
    <col min="1266" max="1266" width="25.28515625" style="50" customWidth="1"/>
    <col min="1267" max="1267" width="17.5703125" style="50" customWidth="1"/>
    <col min="1268" max="1268" width="12.42578125" style="50" customWidth="1"/>
    <col min="1269" max="1269" width="20.140625" style="50" customWidth="1"/>
    <col min="1270" max="1270" width="24" style="50" customWidth="1"/>
    <col min="1271" max="1271" width="20.140625" style="50" customWidth="1"/>
    <col min="1272" max="1272" width="22.7109375" style="50" customWidth="1"/>
    <col min="1273" max="1273" width="29.140625" style="50" customWidth="1"/>
    <col min="1274" max="1274" width="20.140625" style="50" customWidth="1"/>
    <col min="1275" max="1275" width="7.28515625" style="50" customWidth="1"/>
    <col min="1276" max="1276" width="15" style="50" customWidth="1"/>
    <col min="1277" max="1277" width="17.5703125" style="50" customWidth="1"/>
    <col min="1278" max="1278" width="15" style="50" customWidth="1"/>
    <col min="1279" max="1279" width="16.28515625" style="50" customWidth="1"/>
    <col min="1280" max="1280" width="13.7109375" style="50" customWidth="1"/>
    <col min="1281" max="1281" width="11.140625" style="50" customWidth="1"/>
    <col min="1282" max="1282" width="15" style="50" customWidth="1"/>
    <col min="1283" max="1283" width="20.140625" style="50" customWidth="1"/>
    <col min="1284" max="1284" width="17.5703125" style="50" customWidth="1"/>
    <col min="1285" max="1285" width="27.85546875" style="50" customWidth="1"/>
    <col min="1286" max="1286" width="26.5703125" style="50" customWidth="1"/>
    <col min="1287" max="1287" width="15" style="50" customWidth="1"/>
    <col min="1288" max="1288" width="17.5703125" style="50" customWidth="1"/>
    <col min="1289" max="1291" width="16.28515625" style="50" customWidth="1"/>
    <col min="1292" max="1292" width="20.140625" style="50" customWidth="1"/>
    <col min="1293" max="1293" width="15" style="50" customWidth="1"/>
    <col min="1294" max="1295" width="20.140625" style="50" customWidth="1"/>
    <col min="1296" max="1296" width="17.5703125" style="50" customWidth="1"/>
    <col min="1297" max="1297" width="20.140625" style="50" customWidth="1"/>
    <col min="1298" max="1298" width="12.42578125" style="50" customWidth="1"/>
    <col min="1299" max="1300" width="29.140625" style="50" customWidth="1"/>
    <col min="1301" max="1508" width="12.42578125" style="50" customWidth="1"/>
    <col min="1509" max="1509" width="20.140625" style="50" customWidth="1"/>
    <col min="1510" max="1510" width="21.42578125" style="50" customWidth="1"/>
    <col min="1511" max="1511" width="24" style="50" customWidth="1"/>
    <col min="1512" max="1512" width="11.140625" style="50" customWidth="1"/>
    <col min="1513" max="1513" width="15" style="50" customWidth="1"/>
    <col min="1514" max="1514" width="13.7109375" style="50" customWidth="1"/>
    <col min="1515" max="1515" width="24" style="50" customWidth="1"/>
    <col min="1516" max="1516" width="15" style="50" customWidth="1"/>
    <col min="1517" max="1517" width="21.42578125" style="50" customWidth="1"/>
    <col min="1518" max="1518" width="15" style="50" customWidth="1"/>
    <col min="1519" max="1519" width="18.85546875" style="50" customWidth="1"/>
    <col min="1520" max="1520" width="12.42578125" style="50" customWidth="1"/>
    <col min="1521" max="1521" width="17.5703125" style="50" customWidth="1"/>
    <col min="1522" max="1522" width="25.28515625" style="50" customWidth="1"/>
    <col min="1523" max="1523" width="17.5703125" style="50" customWidth="1"/>
    <col min="1524" max="1524" width="12.42578125" style="50" customWidth="1"/>
    <col min="1525" max="1525" width="20.140625" style="50" customWidth="1"/>
    <col min="1526" max="1526" width="24" style="50" customWidth="1"/>
    <col min="1527" max="1527" width="20.140625" style="50" customWidth="1"/>
    <col min="1528" max="1528" width="22.7109375" style="50" customWidth="1"/>
    <col min="1529" max="1529" width="29.140625" style="50" customWidth="1"/>
    <col min="1530" max="1530" width="20.140625" style="50" customWidth="1"/>
    <col min="1531" max="1531" width="7.28515625" style="50" customWidth="1"/>
    <col min="1532" max="1532" width="15" style="50" customWidth="1"/>
    <col min="1533" max="1533" width="17.5703125" style="50" customWidth="1"/>
    <col min="1534" max="1534" width="15" style="50" customWidth="1"/>
    <col min="1535" max="1535" width="16.28515625" style="50" customWidth="1"/>
    <col min="1536" max="1536" width="13.7109375" style="50" customWidth="1"/>
    <col min="1537" max="1537" width="11.140625" style="50" customWidth="1"/>
    <col min="1538" max="1538" width="15" style="50" customWidth="1"/>
    <col min="1539" max="1539" width="20.140625" style="50" customWidth="1"/>
    <col min="1540" max="1540" width="17.5703125" style="50" customWidth="1"/>
    <col min="1541" max="1541" width="27.85546875" style="50" customWidth="1"/>
    <col min="1542" max="1542" width="26.5703125" style="50" customWidth="1"/>
    <col min="1543" max="1543" width="15" style="50" customWidth="1"/>
    <col min="1544" max="1544" width="17.5703125" style="50" customWidth="1"/>
    <col min="1545" max="1547" width="16.28515625" style="50" customWidth="1"/>
    <col min="1548" max="1548" width="20.140625" style="50" customWidth="1"/>
    <col min="1549" max="1549" width="15" style="50" customWidth="1"/>
    <col min="1550" max="1551" width="20.140625" style="50" customWidth="1"/>
    <col min="1552" max="1552" width="17.5703125" style="50" customWidth="1"/>
    <col min="1553" max="1553" width="20.140625" style="50" customWidth="1"/>
    <col min="1554" max="1554" width="12.42578125" style="50" customWidth="1"/>
    <col min="1555" max="1556" width="29.140625" style="50" customWidth="1"/>
    <col min="1557" max="1764" width="12.42578125" style="50" customWidth="1"/>
    <col min="1765" max="1765" width="20.140625" style="50" customWidth="1"/>
    <col min="1766" max="1766" width="21.42578125" style="50" customWidth="1"/>
    <col min="1767" max="1767" width="24" style="50" customWidth="1"/>
    <col min="1768" max="1768" width="11.140625" style="50" customWidth="1"/>
    <col min="1769" max="1769" width="15" style="50" customWidth="1"/>
    <col min="1770" max="1770" width="13.7109375" style="50" customWidth="1"/>
    <col min="1771" max="1771" width="24" style="50" customWidth="1"/>
    <col min="1772" max="1772" width="15" style="50" customWidth="1"/>
    <col min="1773" max="1773" width="21.42578125" style="50" customWidth="1"/>
    <col min="1774" max="1774" width="15" style="50" customWidth="1"/>
    <col min="1775" max="1775" width="18.85546875" style="50" customWidth="1"/>
    <col min="1776" max="1776" width="12.42578125" style="50" customWidth="1"/>
    <col min="1777" max="1777" width="17.5703125" style="50" customWidth="1"/>
    <col min="1778" max="1778" width="25.28515625" style="50" customWidth="1"/>
    <col min="1779" max="1779" width="17.5703125" style="50" customWidth="1"/>
    <col min="1780" max="1780" width="12.42578125" style="50" customWidth="1"/>
    <col min="1781" max="1781" width="20.140625" style="50" customWidth="1"/>
    <col min="1782" max="1782" width="24" style="50" customWidth="1"/>
    <col min="1783" max="1783" width="20.140625" style="50" customWidth="1"/>
    <col min="1784" max="1784" width="22.7109375" style="50" customWidth="1"/>
    <col min="1785" max="1785" width="29.140625" style="50" customWidth="1"/>
    <col min="1786" max="1786" width="20.140625" style="50" customWidth="1"/>
    <col min="1787" max="1787" width="7.28515625" style="50" customWidth="1"/>
    <col min="1788" max="1788" width="15" style="50" customWidth="1"/>
    <col min="1789" max="1789" width="17.5703125" style="50" customWidth="1"/>
    <col min="1790" max="1790" width="15" style="50" customWidth="1"/>
    <col min="1791" max="1791" width="16.28515625" style="50" customWidth="1"/>
    <col min="1792" max="1792" width="13.7109375" style="50" customWidth="1"/>
    <col min="1793" max="1793" width="11.140625" style="50" customWidth="1"/>
    <col min="1794" max="1794" width="15" style="50" customWidth="1"/>
    <col min="1795" max="1795" width="20.140625" style="50" customWidth="1"/>
    <col min="1796" max="1796" width="17.5703125" style="50" customWidth="1"/>
    <col min="1797" max="1797" width="27.85546875" style="50" customWidth="1"/>
    <col min="1798" max="1798" width="26.5703125" style="50" customWidth="1"/>
    <col min="1799" max="1799" width="15" style="50" customWidth="1"/>
    <col min="1800" max="1800" width="17.5703125" style="50" customWidth="1"/>
    <col min="1801" max="1803" width="16.28515625" style="50" customWidth="1"/>
    <col min="1804" max="1804" width="20.140625" style="50" customWidth="1"/>
    <col min="1805" max="1805" width="15" style="50" customWidth="1"/>
    <col min="1806" max="1807" width="20.140625" style="50" customWidth="1"/>
    <col min="1808" max="1808" width="17.5703125" style="50" customWidth="1"/>
    <col min="1809" max="1809" width="20.140625" style="50" customWidth="1"/>
    <col min="1810" max="1810" width="12.42578125" style="50" customWidth="1"/>
    <col min="1811" max="1812" width="29.140625" style="50" customWidth="1"/>
    <col min="1813" max="2020" width="12.42578125" style="50" customWidth="1"/>
    <col min="2021" max="2021" width="20.140625" style="50" customWidth="1"/>
    <col min="2022" max="2022" width="21.42578125" style="50" customWidth="1"/>
    <col min="2023" max="2023" width="24" style="50" customWidth="1"/>
    <col min="2024" max="2024" width="11.140625" style="50" customWidth="1"/>
    <col min="2025" max="2025" width="15" style="50" customWidth="1"/>
    <col min="2026" max="2026" width="13.7109375" style="50" customWidth="1"/>
    <col min="2027" max="2027" width="24" style="50" customWidth="1"/>
    <col min="2028" max="2028" width="15" style="50" customWidth="1"/>
    <col min="2029" max="2029" width="21.42578125" style="50" customWidth="1"/>
    <col min="2030" max="2030" width="15" style="50" customWidth="1"/>
    <col min="2031" max="2031" width="18.85546875" style="50" customWidth="1"/>
    <col min="2032" max="2032" width="12.42578125" style="50" customWidth="1"/>
    <col min="2033" max="2033" width="17.5703125" style="50" customWidth="1"/>
    <col min="2034" max="2034" width="25.28515625" style="50" customWidth="1"/>
    <col min="2035" max="2035" width="17.5703125" style="50" customWidth="1"/>
    <col min="2036" max="2036" width="12.42578125" style="50" customWidth="1"/>
    <col min="2037" max="2037" width="20.140625" style="50" customWidth="1"/>
    <col min="2038" max="2038" width="24" style="50" customWidth="1"/>
    <col min="2039" max="2039" width="20.140625" style="50" customWidth="1"/>
    <col min="2040" max="2040" width="22.7109375" style="50" customWidth="1"/>
    <col min="2041" max="2041" width="29.140625" style="50" customWidth="1"/>
    <col min="2042" max="2042" width="20.140625" style="50" customWidth="1"/>
    <col min="2043" max="2043" width="7.28515625" style="50" customWidth="1"/>
    <col min="2044" max="2044" width="15" style="50" customWidth="1"/>
    <col min="2045" max="2045" width="17.5703125" style="50" customWidth="1"/>
    <col min="2046" max="2046" width="15" style="50" customWidth="1"/>
    <col min="2047" max="2047" width="16.28515625" style="50" customWidth="1"/>
    <col min="2048" max="2048" width="13.7109375" style="50" customWidth="1"/>
    <col min="2049" max="2049" width="11.140625" style="50" customWidth="1"/>
    <col min="2050" max="2050" width="15" style="50" customWidth="1"/>
    <col min="2051" max="2051" width="20.140625" style="50" customWidth="1"/>
    <col min="2052" max="2052" width="17.5703125" style="50" customWidth="1"/>
    <col min="2053" max="2053" width="27.85546875" style="50" customWidth="1"/>
    <col min="2054" max="2054" width="26.5703125" style="50" customWidth="1"/>
    <col min="2055" max="2055" width="15" style="50" customWidth="1"/>
    <col min="2056" max="2056" width="17.5703125" style="50" customWidth="1"/>
    <col min="2057" max="2059" width="16.28515625" style="50" customWidth="1"/>
    <col min="2060" max="2060" width="20.140625" style="50" customWidth="1"/>
    <col min="2061" max="2061" width="15" style="50" customWidth="1"/>
    <col min="2062" max="2063" width="20.140625" style="50" customWidth="1"/>
    <col min="2064" max="2064" width="17.5703125" style="50" customWidth="1"/>
    <col min="2065" max="2065" width="20.140625" style="50" customWidth="1"/>
    <col min="2066" max="2066" width="12.42578125" style="50" customWidth="1"/>
    <col min="2067" max="2068" width="29.140625" style="50" customWidth="1"/>
    <col min="2069" max="2276" width="12.42578125" style="50" customWidth="1"/>
    <col min="2277" max="2277" width="20.140625" style="50" customWidth="1"/>
    <col min="2278" max="2278" width="21.42578125" style="50" customWidth="1"/>
    <col min="2279" max="2279" width="24" style="50" customWidth="1"/>
    <col min="2280" max="2280" width="11.140625" style="50" customWidth="1"/>
    <col min="2281" max="2281" width="15" style="50" customWidth="1"/>
    <col min="2282" max="2282" width="13.7109375" style="50" customWidth="1"/>
    <col min="2283" max="2283" width="24" style="50" customWidth="1"/>
    <col min="2284" max="2284" width="15" style="50" customWidth="1"/>
    <col min="2285" max="2285" width="21.42578125" style="50" customWidth="1"/>
    <col min="2286" max="2286" width="15" style="50" customWidth="1"/>
    <col min="2287" max="2287" width="18.85546875" style="50" customWidth="1"/>
    <col min="2288" max="2288" width="12.42578125" style="50" customWidth="1"/>
    <col min="2289" max="2289" width="17.5703125" style="50" customWidth="1"/>
    <col min="2290" max="2290" width="25.28515625" style="50" customWidth="1"/>
    <col min="2291" max="2291" width="17.5703125" style="50" customWidth="1"/>
    <col min="2292" max="2292" width="12.42578125" style="50" customWidth="1"/>
    <col min="2293" max="2293" width="20.140625" style="50" customWidth="1"/>
    <col min="2294" max="2294" width="24" style="50" customWidth="1"/>
    <col min="2295" max="2295" width="20.140625" style="50" customWidth="1"/>
    <col min="2296" max="2296" width="22.7109375" style="50" customWidth="1"/>
    <col min="2297" max="2297" width="29.140625" style="50" customWidth="1"/>
    <col min="2298" max="2298" width="20.140625" style="50" customWidth="1"/>
    <col min="2299" max="2299" width="7.28515625" style="50" customWidth="1"/>
    <col min="2300" max="2300" width="15" style="50" customWidth="1"/>
    <col min="2301" max="2301" width="17.5703125" style="50" customWidth="1"/>
    <col min="2302" max="2302" width="15" style="50" customWidth="1"/>
    <col min="2303" max="2303" width="16.28515625" style="50" customWidth="1"/>
    <col min="2304" max="2304" width="13.7109375" style="50" customWidth="1"/>
    <col min="2305" max="2305" width="11.140625" style="50" customWidth="1"/>
    <col min="2306" max="2306" width="15" style="50" customWidth="1"/>
    <col min="2307" max="2307" width="20.140625" style="50" customWidth="1"/>
    <col min="2308" max="2308" width="17.5703125" style="50" customWidth="1"/>
    <col min="2309" max="2309" width="27.85546875" style="50" customWidth="1"/>
    <col min="2310" max="2310" width="26.5703125" style="50" customWidth="1"/>
    <col min="2311" max="2311" width="15" style="50" customWidth="1"/>
    <col min="2312" max="2312" width="17.5703125" style="50" customWidth="1"/>
    <col min="2313" max="2315" width="16.28515625" style="50" customWidth="1"/>
    <col min="2316" max="2316" width="20.140625" style="50" customWidth="1"/>
    <col min="2317" max="2317" width="15" style="50" customWidth="1"/>
    <col min="2318" max="2319" width="20.140625" style="50" customWidth="1"/>
    <col min="2320" max="2320" width="17.5703125" style="50" customWidth="1"/>
    <col min="2321" max="2321" width="20.140625" style="50" customWidth="1"/>
    <col min="2322" max="2322" width="12.42578125" style="50" customWidth="1"/>
    <col min="2323" max="2324" width="29.140625" style="50" customWidth="1"/>
    <col min="2325" max="2532" width="12.42578125" style="50" customWidth="1"/>
    <col min="2533" max="2533" width="20.140625" style="50" customWidth="1"/>
    <col min="2534" max="2534" width="21.42578125" style="50" customWidth="1"/>
    <col min="2535" max="2535" width="24" style="50" customWidth="1"/>
    <col min="2536" max="2536" width="11.140625" style="50" customWidth="1"/>
    <col min="2537" max="2537" width="15" style="50" customWidth="1"/>
    <col min="2538" max="2538" width="13.7109375" style="50" customWidth="1"/>
    <col min="2539" max="2539" width="24" style="50" customWidth="1"/>
    <col min="2540" max="2540" width="15" style="50" customWidth="1"/>
    <col min="2541" max="2541" width="21.42578125" style="50" customWidth="1"/>
    <col min="2542" max="2542" width="15" style="50" customWidth="1"/>
    <col min="2543" max="2543" width="18.85546875" style="50" customWidth="1"/>
    <col min="2544" max="2544" width="12.42578125" style="50" customWidth="1"/>
    <col min="2545" max="2545" width="17.5703125" style="50" customWidth="1"/>
    <col min="2546" max="2546" width="25.28515625" style="50" customWidth="1"/>
    <col min="2547" max="2547" width="17.5703125" style="50" customWidth="1"/>
    <col min="2548" max="2548" width="12.42578125" style="50" customWidth="1"/>
    <col min="2549" max="2549" width="20.140625" style="50" customWidth="1"/>
    <col min="2550" max="2550" width="24" style="50" customWidth="1"/>
    <col min="2551" max="2551" width="20.140625" style="50" customWidth="1"/>
    <col min="2552" max="2552" width="22.7109375" style="50" customWidth="1"/>
    <col min="2553" max="2553" width="29.140625" style="50" customWidth="1"/>
    <col min="2554" max="2554" width="20.140625" style="50" customWidth="1"/>
    <col min="2555" max="2555" width="7.28515625" style="50" customWidth="1"/>
    <col min="2556" max="2556" width="15" style="50" customWidth="1"/>
    <col min="2557" max="2557" width="17.5703125" style="50" customWidth="1"/>
    <col min="2558" max="2558" width="15" style="50" customWidth="1"/>
    <col min="2559" max="2559" width="16.28515625" style="50" customWidth="1"/>
    <col min="2560" max="2560" width="13.7109375" style="50" customWidth="1"/>
    <col min="2561" max="2561" width="11.140625" style="50" customWidth="1"/>
    <col min="2562" max="2562" width="15" style="50" customWidth="1"/>
    <col min="2563" max="2563" width="20.140625" style="50" customWidth="1"/>
    <col min="2564" max="2564" width="17.5703125" style="50" customWidth="1"/>
    <col min="2565" max="2565" width="27.85546875" style="50" customWidth="1"/>
    <col min="2566" max="2566" width="26.5703125" style="50" customWidth="1"/>
    <col min="2567" max="2567" width="15" style="50" customWidth="1"/>
    <col min="2568" max="2568" width="17.5703125" style="50" customWidth="1"/>
    <col min="2569" max="2571" width="16.28515625" style="50" customWidth="1"/>
    <col min="2572" max="2572" width="20.140625" style="50" customWidth="1"/>
    <col min="2573" max="2573" width="15" style="50" customWidth="1"/>
    <col min="2574" max="2575" width="20.140625" style="50" customWidth="1"/>
    <col min="2576" max="2576" width="17.5703125" style="50" customWidth="1"/>
    <col min="2577" max="2577" width="20.140625" style="50" customWidth="1"/>
    <col min="2578" max="2578" width="12.42578125" style="50" customWidth="1"/>
    <col min="2579" max="2580" width="29.140625" style="50" customWidth="1"/>
    <col min="2581" max="2788" width="12.42578125" style="50" customWidth="1"/>
    <col min="2789" max="2789" width="20.140625" style="50" customWidth="1"/>
    <col min="2790" max="2790" width="21.42578125" style="50" customWidth="1"/>
    <col min="2791" max="2791" width="24" style="50" customWidth="1"/>
    <col min="2792" max="2792" width="11.140625" style="50" customWidth="1"/>
    <col min="2793" max="2793" width="15" style="50" customWidth="1"/>
    <col min="2794" max="2794" width="13.7109375" style="50" customWidth="1"/>
    <col min="2795" max="2795" width="24" style="50" customWidth="1"/>
    <col min="2796" max="2796" width="15" style="50" customWidth="1"/>
    <col min="2797" max="2797" width="21.42578125" style="50" customWidth="1"/>
    <col min="2798" max="2798" width="15" style="50" customWidth="1"/>
    <col min="2799" max="2799" width="18.85546875" style="50" customWidth="1"/>
    <col min="2800" max="2800" width="12.42578125" style="50" customWidth="1"/>
    <col min="2801" max="2801" width="17.5703125" style="50" customWidth="1"/>
    <col min="2802" max="2802" width="25.28515625" style="50" customWidth="1"/>
    <col min="2803" max="2803" width="17.5703125" style="50" customWidth="1"/>
    <col min="2804" max="2804" width="12.42578125" style="50" customWidth="1"/>
    <col min="2805" max="2805" width="20.140625" style="50" customWidth="1"/>
    <col min="2806" max="2806" width="24" style="50" customWidth="1"/>
    <col min="2807" max="2807" width="20.140625" style="50" customWidth="1"/>
    <col min="2808" max="2808" width="22.7109375" style="50" customWidth="1"/>
    <col min="2809" max="2809" width="29.140625" style="50" customWidth="1"/>
    <col min="2810" max="2810" width="20.140625" style="50" customWidth="1"/>
    <col min="2811" max="2811" width="7.28515625" style="50" customWidth="1"/>
    <col min="2812" max="2812" width="15" style="50" customWidth="1"/>
    <col min="2813" max="2813" width="17.5703125" style="50" customWidth="1"/>
    <col min="2814" max="2814" width="15" style="50" customWidth="1"/>
    <col min="2815" max="2815" width="16.28515625" style="50" customWidth="1"/>
    <col min="2816" max="2816" width="13.7109375" style="50" customWidth="1"/>
    <col min="2817" max="2817" width="11.140625" style="50" customWidth="1"/>
    <col min="2818" max="2818" width="15" style="50" customWidth="1"/>
    <col min="2819" max="2819" width="20.140625" style="50" customWidth="1"/>
    <col min="2820" max="2820" width="17.5703125" style="50" customWidth="1"/>
    <col min="2821" max="2821" width="27.85546875" style="50" customWidth="1"/>
    <col min="2822" max="2822" width="26.5703125" style="50" customWidth="1"/>
    <col min="2823" max="2823" width="15" style="50" customWidth="1"/>
    <col min="2824" max="2824" width="17.5703125" style="50" customWidth="1"/>
    <col min="2825" max="2827" width="16.28515625" style="50" customWidth="1"/>
    <col min="2828" max="2828" width="20.140625" style="50" customWidth="1"/>
    <col min="2829" max="2829" width="15" style="50" customWidth="1"/>
    <col min="2830" max="2831" width="20.140625" style="50" customWidth="1"/>
    <col min="2832" max="2832" width="17.5703125" style="50" customWidth="1"/>
    <col min="2833" max="2833" width="20.140625" style="50" customWidth="1"/>
    <col min="2834" max="2834" width="12.42578125" style="50" customWidth="1"/>
    <col min="2835" max="2836" width="29.140625" style="50" customWidth="1"/>
    <col min="2837" max="3044" width="12.42578125" style="50" customWidth="1"/>
    <col min="3045" max="3045" width="20.140625" style="50" customWidth="1"/>
    <col min="3046" max="3046" width="21.42578125" style="50" customWidth="1"/>
    <col min="3047" max="3047" width="24" style="50" customWidth="1"/>
    <col min="3048" max="3048" width="11.140625" style="50" customWidth="1"/>
    <col min="3049" max="3049" width="15" style="50" customWidth="1"/>
    <col min="3050" max="3050" width="13.7109375" style="50" customWidth="1"/>
    <col min="3051" max="3051" width="24" style="50" customWidth="1"/>
    <col min="3052" max="3052" width="15" style="50" customWidth="1"/>
    <col min="3053" max="3053" width="21.42578125" style="50" customWidth="1"/>
    <col min="3054" max="3054" width="15" style="50" customWidth="1"/>
    <col min="3055" max="3055" width="18.85546875" style="50" customWidth="1"/>
    <col min="3056" max="3056" width="12.42578125" style="50" customWidth="1"/>
    <col min="3057" max="3057" width="17.5703125" style="50" customWidth="1"/>
    <col min="3058" max="3058" width="25.28515625" style="50" customWidth="1"/>
    <col min="3059" max="3059" width="17.5703125" style="50" customWidth="1"/>
    <col min="3060" max="3060" width="12.42578125" style="50" customWidth="1"/>
    <col min="3061" max="3061" width="20.140625" style="50" customWidth="1"/>
    <col min="3062" max="3062" width="24" style="50" customWidth="1"/>
    <col min="3063" max="3063" width="20.140625" style="50" customWidth="1"/>
    <col min="3064" max="3064" width="22.7109375" style="50" customWidth="1"/>
    <col min="3065" max="3065" width="29.140625" style="50" customWidth="1"/>
    <col min="3066" max="3066" width="20.140625" style="50" customWidth="1"/>
    <col min="3067" max="3067" width="7.28515625" style="50" customWidth="1"/>
    <col min="3068" max="3068" width="15" style="50" customWidth="1"/>
    <col min="3069" max="3069" width="17.5703125" style="50" customWidth="1"/>
    <col min="3070" max="3070" width="15" style="50" customWidth="1"/>
    <col min="3071" max="3071" width="16.28515625" style="50" customWidth="1"/>
    <col min="3072" max="3072" width="13.7109375" style="50" customWidth="1"/>
    <col min="3073" max="3073" width="11.140625" style="50" customWidth="1"/>
    <col min="3074" max="3074" width="15" style="50" customWidth="1"/>
    <col min="3075" max="3075" width="20.140625" style="50" customWidth="1"/>
    <col min="3076" max="3076" width="17.5703125" style="50" customWidth="1"/>
    <col min="3077" max="3077" width="27.85546875" style="50" customWidth="1"/>
    <col min="3078" max="3078" width="26.5703125" style="50" customWidth="1"/>
    <col min="3079" max="3079" width="15" style="50" customWidth="1"/>
    <col min="3080" max="3080" width="17.5703125" style="50" customWidth="1"/>
    <col min="3081" max="3083" width="16.28515625" style="50" customWidth="1"/>
    <col min="3084" max="3084" width="20.140625" style="50" customWidth="1"/>
    <col min="3085" max="3085" width="15" style="50" customWidth="1"/>
    <col min="3086" max="3087" width="20.140625" style="50" customWidth="1"/>
    <col min="3088" max="3088" width="17.5703125" style="50" customWidth="1"/>
    <col min="3089" max="3089" width="20.140625" style="50" customWidth="1"/>
    <col min="3090" max="3090" width="12.42578125" style="50" customWidth="1"/>
    <col min="3091" max="3092" width="29.140625" style="50" customWidth="1"/>
    <col min="3093" max="3300" width="12.42578125" style="50" customWidth="1"/>
    <col min="3301" max="3301" width="20.140625" style="50" customWidth="1"/>
    <col min="3302" max="3302" width="21.42578125" style="50" customWidth="1"/>
    <col min="3303" max="3303" width="24" style="50" customWidth="1"/>
    <col min="3304" max="3304" width="11.140625" style="50" customWidth="1"/>
    <col min="3305" max="3305" width="15" style="50" customWidth="1"/>
    <col min="3306" max="3306" width="13.7109375" style="50" customWidth="1"/>
    <col min="3307" max="3307" width="24" style="50" customWidth="1"/>
    <col min="3308" max="3308" width="15" style="50" customWidth="1"/>
    <col min="3309" max="3309" width="21.42578125" style="50" customWidth="1"/>
    <col min="3310" max="3310" width="15" style="50" customWidth="1"/>
    <col min="3311" max="3311" width="18.85546875" style="50" customWidth="1"/>
    <col min="3312" max="3312" width="12.42578125" style="50" customWidth="1"/>
    <col min="3313" max="3313" width="17.5703125" style="50" customWidth="1"/>
    <col min="3314" max="3314" width="25.28515625" style="50" customWidth="1"/>
    <col min="3315" max="3315" width="17.5703125" style="50" customWidth="1"/>
    <col min="3316" max="3316" width="12.42578125" style="50" customWidth="1"/>
    <col min="3317" max="3317" width="20.140625" style="50" customWidth="1"/>
    <col min="3318" max="3318" width="24" style="50" customWidth="1"/>
    <col min="3319" max="3319" width="20.140625" style="50" customWidth="1"/>
    <col min="3320" max="3320" width="22.7109375" style="50" customWidth="1"/>
    <col min="3321" max="3321" width="29.140625" style="50" customWidth="1"/>
    <col min="3322" max="3322" width="20.140625" style="50" customWidth="1"/>
    <col min="3323" max="3323" width="7.28515625" style="50" customWidth="1"/>
    <col min="3324" max="3324" width="15" style="50" customWidth="1"/>
    <col min="3325" max="3325" width="17.5703125" style="50" customWidth="1"/>
    <col min="3326" max="3326" width="15" style="50" customWidth="1"/>
    <col min="3327" max="3327" width="16.28515625" style="50" customWidth="1"/>
    <col min="3328" max="3328" width="13.7109375" style="50" customWidth="1"/>
    <col min="3329" max="3329" width="11.140625" style="50" customWidth="1"/>
    <col min="3330" max="3330" width="15" style="50" customWidth="1"/>
    <col min="3331" max="3331" width="20.140625" style="50" customWidth="1"/>
    <col min="3332" max="3332" width="17.5703125" style="50" customWidth="1"/>
    <col min="3333" max="3333" width="27.85546875" style="50" customWidth="1"/>
    <col min="3334" max="3334" width="26.5703125" style="50" customWidth="1"/>
    <col min="3335" max="3335" width="15" style="50" customWidth="1"/>
    <col min="3336" max="3336" width="17.5703125" style="50" customWidth="1"/>
    <col min="3337" max="3339" width="16.28515625" style="50" customWidth="1"/>
    <col min="3340" max="3340" width="20.140625" style="50" customWidth="1"/>
    <col min="3341" max="3341" width="15" style="50" customWidth="1"/>
    <col min="3342" max="3343" width="20.140625" style="50" customWidth="1"/>
    <col min="3344" max="3344" width="17.5703125" style="50" customWidth="1"/>
    <col min="3345" max="3345" width="20.140625" style="50" customWidth="1"/>
    <col min="3346" max="3346" width="12.42578125" style="50" customWidth="1"/>
    <col min="3347" max="3348" width="29.140625" style="50" customWidth="1"/>
    <col min="3349" max="3556" width="12.42578125" style="50" customWidth="1"/>
    <col min="3557" max="3557" width="20.140625" style="50" customWidth="1"/>
    <col min="3558" max="3558" width="21.42578125" style="50" customWidth="1"/>
    <col min="3559" max="3559" width="24" style="50" customWidth="1"/>
    <col min="3560" max="3560" width="11.140625" style="50" customWidth="1"/>
    <col min="3561" max="3561" width="15" style="50" customWidth="1"/>
    <col min="3562" max="3562" width="13.7109375" style="50" customWidth="1"/>
    <col min="3563" max="3563" width="24" style="50" customWidth="1"/>
    <col min="3564" max="3564" width="15" style="50" customWidth="1"/>
    <col min="3565" max="3565" width="21.42578125" style="50" customWidth="1"/>
    <col min="3566" max="3566" width="15" style="50" customWidth="1"/>
    <col min="3567" max="3567" width="18.85546875" style="50" customWidth="1"/>
    <col min="3568" max="3568" width="12.42578125" style="50" customWidth="1"/>
    <col min="3569" max="3569" width="17.5703125" style="50" customWidth="1"/>
    <col min="3570" max="3570" width="25.28515625" style="50" customWidth="1"/>
    <col min="3571" max="3571" width="17.5703125" style="50" customWidth="1"/>
    <col min="3572" max="3572" width="12.42578125" style="50" customWidth="1"/>
    <col min="3573" max="3573" width="20.140625" style="50" customWidth="1"/>
    <col min="3574" max="3574" width="24" style="50" customWidth="1"/>
    <col min="3575" max="3575" width="20.140625" style="50" customWidth="1"/>
    <col min="3576" max="3576" width="22.7109375" style="50" customWidth="1"/>
    <col min="3577" max="3577" width="29.140625" style="50" customWidth="1"/>
    <col min="3578" max="3578" width="20.140625" style="50" customWidth="1"/>
    <col min="3579" max="3579" width="7.28515625" style="50" customWidth="1"/>
    <col min="3580" max="3580" width="15" style="50" customWidth="1"/>
    <col min="3581" max="3581" width="17.5703125" style="50" customWidth="1"/>
    <col min="3582" max="3582" width="15" style="50" customWidth="1"/>
    <col min="3583" max="3583" width="16.28515625" style="50" customWidth="1"/>
    <col min="3584" max="3584" width="13.7109375" style="50" customWidth="1"/>
    <col min="3585" max="3585" width="11.140625" style="50" customWidth="1"/>
    <col min="3586" max="3586" width="15" style="50" customWidth="1"/>
    <col min="3587" max="3587" width="20.140625" style="50" customWidth="1"/>
    <col min="3588" max="3588" width="17.5703125" style="50" customWidth="1"/>
    <col min="3589" max="3589" width="27.85546875" style="50" customWidth="1"/>
    <col min="3590" max="3590" width="26.5703125" style="50" customWidth="1"/>
    <col min="3591" max="3591" width="15" style="50" customWidth="1"/>
    <col min="3592" max="3592" width="17.5703125" style="50" customWidth="1"/>
    <col min="3593" max="3595" width="16.28515625" style="50" customWidth="1"/>
    <col min="3596" max="3596" width="20.140625" style="50" customWidth="1"/>
    <col min="3597" max="3597" width="15" style="50" customWidth="1"/>
    <col min="3598" max="3599" width="20.140625" style="50" customWidth="1"/>
    <col min="3600" max="3600" width="17.5703125" style="50" customWidth="1"/>
    <col min="3601" max="3601" width="20.140625" style="50" customWidth="1"/>
    <col min="3602" max="3602" width="12.42578125" style="50" customWidth="1"/>
    <col min="3603" max="3604" width="29.140625" style="50" customWidth="1"/>
    <col min="3605" max="3812" width="12.42578125" style="50" customWidth="1"/>
    <col min="3813" max="3813" width="20.140625" style="50" customWidth="1"/>
    <col min="3814" max="3814" width="21.42578125" style="50" customWidth="1"/>
    <col min="3815" max="3815" width="24" style="50" customWidth="1"/>
    <col min="3816" max="3816" width="11.140625" style="50" customWidth="1"/>
    <col min="3817" max="3817" width="15" style="50" customWidth="1"/>
    <col min="3818" max="3818" width="13.7109375" style="50" customWidth="1"/>
    <col min="3819" max="3819" width="24" style="50" customWidth="1"/>
    <col min="3820" max="3820" width="15" style="50" customWidth="1"/>
    <col min="3821" max="3821" width="21.42578125" style="50" customWidth="1"/>
    <col min="3822" max="3822" width="15" style="50" customWidth="1"/>
    <col min="3823" max="3823" width="18.85546875" style="50" customWidth="1"/>
    <col min="3824" max="3824" width="12.42578125" style="50" customWidth="1"/>
    <col min="3825" max="3825" width="17.5703125" style="50" customWidth="1"/>
    <col min="3826" max="3826" width="25.28515625" style="50" customWidth="1"/>
    <col min="3827" max="3827" width="17.5703125" style="50" customWidth="1"/>
    <col min="3828" max="3828" width="12.42578125" style="50" customWidth="1"/>
    <col min="3829" max="3829" width="20.140625" style="50" customWidth="1"/>
    <col min="3830" max="3830" width="24" style="50" customWidth="1"/>
    <col min="3831" max="3831" width="20.140625" style="50" customWidth="1"/>
    <col min="3832" max="3832" width="22.7109375" style="50" customWidth="1"/>
    <col min="3833" max="3833" width="29.140625" style="50" customWidth="1"/>
    <col min="3834" max="3834" width="20.140625" style="50" customWidth="1"/>
    <col min="3835" max="3835" width="7.28515625" style="50" customWidth="1"/>
    <col min="3836" max="3836" width="15" style="50" customWidth="1"/>
    <col min="3837" max="3837" width="17.5703125" style="50" customWidth="1"/>
    <col min="3838" max="3838" width="15" style="50" customWidth="1"/>
    <col min="3839" max="3839" width="16.28515625" style="50" customWidth="1"/>
    <col min="3840" max="3840" width="13.7109375" style="50" customWidth="1"/>
    <col min="3841" max="3841" width="11.140625" style="50" customWidth="1"/>
    <col min="3842" max="3842" width="15" style="50" customWidth="1"/>
    <col min="3843" max="3843" width="20.140625" style="50" customWidth="1"/>
    <col min="3844" max="3844" width="17.5703125" style="50" customWidth="1"/>
    <col min="3845" max="3845" width="27.85546875" style="50" customWidth="1"/>
    <col min="3846" max="3846" width="26.5703125" style="50" customWidth="1"/>
    <col min="3847" max="3847" width="15" style="50" customWidth="1"/>
    <col min="3848" max="3848" width="17.5703125" style="50" customWidth="1"/>
    <col min="3849" max="3851" width="16.28515625" style="50" customWidth="1"/>
    <col min="3852" max="3852" width="20.140625" style="50" customWidth="1"/>
    <col min="3853" max="3853" width="15" style="50" customWidth="1"/>
    <col min="3854" max="3855" width="20.140625" style="50" customWidth="1"/>
    <col min="3856" max="3856" width="17.5703125" style="50" customWidth="1"/>
    <col min="3857" max="3857" width="20.140625" style="50" customWidth="1"/>
    <col min="3858" max="3858" width="12.42578125" style="50" customWidth="1"/>
    <col min="3859" max="3860" width="29.140625" style="50" customWidth="1"/>
    <col min="3861" max="4068" width="12.42578125" style="50" customWidth="1"/>
    <col min="4069" max="4069" width="20.140625" style="50" customWidth="1"/>
    <col min="4070" max="4070" width="21.42578125" style="50" customWidth="1"/>
    <col min="4071" max="4071" width="24" style="50" customWidth="1"/>
    <col min="4072" max="4072" width="11.140625" style="50" customWidth="1"/>
    <col min="4073" max="4073" width="15" style="50" customWidth="1"/>
    <col min="4074" max="4074" width="13.7109375" style="50" customWidth="1"/>
    <col min="4075" max="4075" width="24" style="50" customWidth="1"/>
    <col min="4076" max="4076" width="15" style="50" customWidth="1"/>
    <col min="4077" max="4077" width="21.42578125" style="50" customWidth="1"/>
    <col min="4078" max="4078" width="15" style="50" customWidth="1"/>
    <col min="4079" max="4079" width="18.85546875" style="50" customWidth="1"/>
    <col min="4080" max="4080" width="12.42578125" style="50" customWidth="1"/>
    <col min="4081" max="4081" width="17.5703125" style="50" customWidth="1"/>
    <col min="4082" max="4082" width="25.28515625" style="50" customWidth="1"/>
    <col min="4083" max="4083" width="17.5703125" style="50" customWidth="1"/>
    <col min="4084" max="4084" width="12.42578125" style="50" customWidth="1"/>
    <col min="4085" max="4085" width="20.140625" style="50" customWidth="1"/>
    <col min="4086" max="4086" width="24" style="50" customWidth="1"/>
    <col min="4087" max="4087" width="20.140625" style="50" customWidth="1"/>
    <col min="4088" max="4088" width="22.7109375" style="50" customWidth="1"/>
    <col min="4089" max="4089" width="29.140625" style="50" customWidth="1"/>
    <col min="4090" max="4090" width="20.140625" style="50" customWidth="1"/>
    <col min="4091" max="4091" width="7.28515625" style="50" customWidth="1"/>
    <col min="4092" max="4092" width="15" style="50" customWidth="1"/>
    <col min="4093" max="4093" width="17.5703125" style="50" customWidth="1"/>
    <col min="4094" max="4094" width="15" style="50" customWidth="1"/>
    <col min="4095" max="4095" width="16.28515625" style="50" customWidth="1"/>
    <col min="4096" max="4096" width="13.7109375" style="50" customWidth="1"/>
    <col min="4097" max="4097" width="11.140625" style="50" customWidth="1"/>
    <col min="4098" max="4098" width="15" style="50" customWidth="1"/>
    <col min="4099" max="4099" width="20.140625" style="50" customWidth="1"/>
    <col min="4100" max="4100" width="17.5703125" style="50" customWidth="1"/>
    <col min="4101" max="4101" width="27.85546875" style="50" customWidth="1"/>
    <col min="4102" max="4102" width="26.5703125" style="50" customWidth="1"/>
    <col min="4103" max="4103" width="15" style="50" customWidth="1"/>
    <col min="4104" max="4104" width="17.5703125" style="50" customWidth="1"/>
    <col min="4105" max="4107" width="16.28515625" style="50" customWidth="1"/>
    <col min="4108" max="4108" width="20.140625" style="50" customWidth="1"/>
    <col min="4109" max="4109" width="15" style="50" customWidth="1"/>
    <col min="4110" max="4111" width="20.140625" style="50" customWidth="1"/>
    <col min="4112" max="4112" width="17.5703125" style="50" customWidth="1"/>
    <col min="4113" max="4113" width="20.140625" style="50" customWidth="1"/>
    <col min="4114" max="4114" width="12.42578125" style="50" customWidth="1"/>
    <col min="4115" max="4116" width="29.140625" style="50" customWidth="1"/>
    <col min="4117" max="4324" width="12.42578125" style="50" customWidth="1"/>
    <col min="4325" max="4325" width="20.140625" style="50" customWidth="1"/>
    <col min="4326" max="4326" width="21.42578125" style="50" customWidth="1"/>
    <col min="4327" max="4327" width="24" style="50" customWidth="1"/>
    <col min="4328" max="4328" width="11.140625" style="50" customWidth="1"/>
    <col min="4329" max="4329" width="15" style="50" customWidth="1"/>
    <col min="4330" max="4330" width="13.7109375" style="50" customWidth="1"/>
    <col min="4331" max="4331" width="24" style="50" customWidth="1"/>
    <col min="4332" max="4332" width="15" style="50" customWidth="1"/>
    <col min="4333" max="4333" width="21.42578125" style="50" customWidth="1"/>
    <col min="4334" max="4334" width="15" style="50" customWidth="1"/>
    <col min="4335" max="4335" width="18.85546875" style="50" customWidth="1"/>
    <col min="4336" max="4336" width="12.42578125" style="50" customWidth="1"/>
    <col min="4337" max="4337" width="17.5703125" style="50" customWidth="1"/>
    <col min="4338" max="4338" width="25.28515625" style="50" customWidth="1"/>
    <col min="4339" max="4339" width="17.5703125" style="50" customWidth="1"/>
    <col min="4340" max="4340" width="12.42578125" style="50" customWidth="1"/>
    <col min="4341" max="4341" width="20.140625" style="50" customWidth="1"/>
    <col min="4342" max="4342" width="24" style="50" customWidth="1"/>
    <col min="4343" max="4343" width="20.140625" style="50" customWidth="1"/>
    <col min="4344" max="4344" width="22.7109375" style="50" customWidth="1"/>
    <col min="4345" max="4345" width="29.140625" style="50" customWidth="1"/>
    <col min="4346" max="4346" width="20.140625" style="50" customWidth="1"/>
    <col min="4347" max="4347" width="7.28515625" style="50" customWidth="1"/>
    <col min="4348" max="4348" width="15" style="50" customWidth="1"/>
    <col min="4349" max="4349" width="17.5703125" style="50" customWidth="1"/>
    <col min="4350" max="4350" width="15" style="50" customWidth="1"/>
    <col min="4351" max="4351" width="16.28515625" style="50" customWidth="1"/>
    <col min="4352" max="4352" width="13.7109375" style="50" customWidth="1"/>
    <col min="4353" max="4353" width="11.140625" style="50" customWidth="1"/>
    <col min="4354" max="4354" width="15" style="50" customWidth="1"/>
    <col min="4355" max="4355" width="20.140625" style="50" customWidth="1"/>
    <col min="4356" max="4356" width="17.5703125" style="50" customWidth="1"/>
    <col min="4357" max="4357" width="27.85546875" style="50" customWidth="1"/>
    <col min="4358" max="4358" width="26.5703125" style="50" customWidth="1"/>
    <col min="4359" max="4359" width="15" style="50" customWidth="1"/>
    <col min="4360" max="4360" width="17.5703125" style="50" customWidth="1"/>
    <col min="4361" max="4363" width="16.28515625" style="50" customWidth="1"/>
    <col min="4364" max="4364" width="20.140625" style="50" customWidth="1"/>
    <col min="4365" max="4365" width="15" style="50" customWidth="1"/>
    <col min="4366" max="4367" width="20.140625" style="50" customWidth="1"/>
    <col min="4368" max="4368" width="17.5703125" style="50" customWidth="1"/>
    <col min="4369" max="4369" width="20.140625" style="50" customWidth="1"/>
    <col min="4370" max="4370" width="12.42578125" style="50" customWidth="1"/>
    <col min="4371" max="4372" width="29.140625" style="50" customWidth="1"/>
    <col min="4373" max="4580" width="12.42578125" style="50" customWidth="1"/>
    <col min="4581" max="4581" width="20.140625" style="50" customWidth="1"/>
    <col min="4582" max="4582" width="21.42578125" style="50" customWidth="1"/>
    <col min="4583" max="4583" width="24" style="50" customWidth="1"/>
    <col min="4584" max="4584" width="11.140625" style="50" customWidth="1"/>
    <col min="4585" max="4585" width="15" style="50" customWidth="1"/>
    <col min="4586" max="4586" width="13.7109375" style="50" customWidth="1"/>
    <col min="4587" max="4587" width="24" style="50" customWidth="1"/>
    <col min="4588" max="4588" width="15" style="50" customWidth="1"/>
    <col min="4589" max="4589" width="21.42578125" style="50" customWidth="1"/>
    <col min="4590" max="4590" width="15" style="50" customWidth="1"/>
    <col min="4591" max="4591" width="18.85546875" style="50" customWidth="1"/>
    <col min="4592" max="4592" width="12.42578125" style="50" customWidth="1"/>
    <col min="4593" max="4593" width="17.5703125" style="50" customWidth="1"/>
    <col min="4594" max="4594" width="25.28515625" style="50" customWidth="1"/>
    <col min="4595" max="4595" width="17.5703125" style="50" customWidth="1"/>
    <col min="4596" max="4596" width="12.42578125" style="50" customWidth="1"/>
    <col min="4597" max="4597" width="20.140625" style="50" customWidth="1"/>
    <col min="4598" max="4598" width="24" style="50" customWidth="1"/>
    <col min="4599" max="4599" width="20.140625" style="50" customWidth="1"/>
    <col min="4600" max="4600" width="22.7109375" style="50" customWidth="1"/>
    <col min="4601" max="4601" width="29.140625" style="50" customWidth="1"/>
    <col min="4602" max="4602" width="20.140625" style="50" customWidth="1"/>
    <col min="4603" max="4603" width="7.28515625" style="50" customWidth="1"/>
    <col min="4604" max="4604" width="15" style="50" customWidth="1"/>
    <col min="4605" max="4605" width="17.5703125" style="50" customWidth="1"/>
    <col min="4606" max="4606" width="15" style="50" customWidth="1"/>
    <col min="4607" max="4607" width="16.28515625" style="50" customWidth="1"/>
    <col min="4608" max="4608" width="13.7109375" style="50" customWidth="1"/>
    <col min="4609" max="4609" width="11.140625" style="50" customWidth="1"/>
    <col min="4610" max="4610" width="15" style="50" customWidth="1"/>
    <col min="4611" max="4611" width="20.140625" style="50" customWidth="1"/>
    <col min="4612" max="4612" width="17.5703125" style="50" customWidth="1"/>
    <col min="4613" max="4613" width="27.85546875" style="50" customWidth="1"/>
    <col min="4614" max="4614" width="26.5703125" style="50" customWidth="1"/>
    <col min="4615" max="4615" width="15" style="50" customWidth="1"/>
    <col min="4616" max="4616" width="17.5703125" style="50" customWidth="1"/>
    <col min="4617" max="4619" width="16.28515625" style="50" customWidth="1"/>
    <col min="4620" max="4620" width="20.140625" style="50" customWidth="1"/>
    <col min="4621" max="4621" width="15" style="50" customWidth="1"/>
    <col min="4622" max="4623" width="20.140625" style="50" customWidth="1"/>
    <col min="4624" max="4624" width="17.5703125" style="50" customWidth="1"/>
    <col min="4625" max="4625" width="20.140625" style="50" customWidth="1"/>
    <col min="4626" max="4626" width="12.42578125" style="50" customWidth="1"/>
    <col min="4627" max="4628" width="29.140625" style="50" customWidth="1"/>
    <col min="4629" max="4836" width="12.42578125" style="50" customWidth="1"/>
    <col min="4837" max="4837" width="20.140625" style="50" customWidth="1"/>
    <col min="4838" max="4838" width="21.42578125" style="50" customWidth="1"/>
    <col min="4839" max="4839" width="24" style="50" customWidth="1"/>
    <col min="4840" max="4840" width="11.140625" style="50" customWidth="1"/>
    <col min="4841" max="4841" width="15" style="50" customWidth="1"/>
    <col min="4842" max="4842" width="13.7109375" style="50" customWidth="1"/>
    <col min="4843" max="4843" width="24" style="50" customWidth="1"/>
    <col min="4844" max="4844" width="15" style="50" customWidth="1"/>
    <col min="4845" max="4845" width="21.42578125" style="50" customWidth="1"/>
    <col min="4846" max="4846" width="15" style="50" customWidth="1"/>
    <col min="4847" max="4847" width="18.85546875" style="50" customWidth="1"/>
    <col min="4848" max="4848" width="12.42578125" style="50" customWidth="1"/>
    <col min="4849" max="4849" width="17.5703125" style="50" customWidth="1"/>
    <col min="4850" max="4850" width="25.28515625" style="50" customWidth="1"/>
    <col min="4851" max="4851" width="17.5703125" style="50" customWidth="1"/>
    <col min="4852" max="4852" width="12.42578125" style="50" customWidth="1"/>
    <col min="4853" max="4853" width="20.140625" style="50" customWidth="1"/>
    <col min="4854" max="4854" width="24" style="50" customWidth="1"/>
    <col min="4855" max="4855" width="20.140625" style="50" customWidth="1"/>
    <col min="4856" max="4856" width="22.7109375" style="50" customWidth="1"/>
    <col min="4857" max="4857" width="29.140625" style="50" customWidth="1"/>
    <col min="4858" max="4858" width="20.140625" style="50" customWidth="1"/>
    <col min="4859" max="4859" width="7.28515625" style="50" customWidth="1"/>
    <col min="4860" max="4860" width="15" style="50" customWidth="1"/>
    <col min="4861" max="4861" width="17.5703125" style="50" customWidth="1"/>
    <col min="4862" max="4862" width="15" style="50" customWidth="1"/>
    <col min="4863" max="4863" width="16.28515625" style="50" customWidth="1"/>
    <col min="4864" max="4864" width="13.7109375" style="50" customWidth="1"/>
    <col min="4865" max="4865" width="11.140625" style="50" customWidth="1"/>
    <col min="4866" max="4866" width="15" style="50" customWidth="1"/>
    <col min="4867" max="4867" width="20.140625" style="50" customWidth="1"/>
    <col min="4868" max="4868" width="17.5703125" style="50" customWidth="1"/>
    <col min="4869" max="4869" width="27.85546875" style="50" customWidth="1"/>
    <col min="4870" max="4870" width="26.5703125" style="50" customWidth="1"/>
    <col min="4871" max="4871" width="15" style="50" customWidth="1"/>
    <col min="4872" max="4872" width="17.5703125" style="50" customWidth="1"/>
    <col min="4873" max="4875" width="16.28515625" style="50" customWidth="1"/>
    <col min="4876" max="4876" width="20.140625" style="50" customWidth="1"/>
    <col min="4877" max="4877" width="15" style="50" customWidth="1"/>
    <col min="4878" max="4879" width="20.140625" style="50" customWidth="1"/>
    <col min="4880" max="4880" width="17.5703125" style="50" customWidth="1"/>
    <col min="4881" max="4881" width="20.140625" style="50" customWidth="1"/>
    <col min="4882" max="4882" width="12.42578125" style="50" customWidth="1"/>
    <col min="4883" max="4884" width="29.140625" style="50" customWidth="1"/>
    <col min="4885" max="5092" width="12.42578125" style="50" customWidth="1"/>
    <col min="5093" max="5093" width="20.140625" style="50" customWidth="1"/>
    <col min="5094" max="5094" width="21.42578125" style="50" customWidth="1"/>
    <col min="5095" max="5095" width="24" style="50" customWidth="1"/>
    <col min="5096" max="5096" width="11.140625" style="50" customWidth="1"/>
    <col min="5097" max="5097" width="15" style="50" customWidth="1"/>
    <col min="5098" max="5098" width="13.7109375" style="50" customWidth="1"/>
    <col min="5099" max="5099" width="24" style="50" customWidth="1"/>
    <col min="5100" max="5100" width="15" style="50" customWidth="1"/>
    <col min="5101" max="5101" width="21.42578125" style="50" customWidth="1"/>
    <col min="5102" max="5102" width="15" style="50" customWidth="1"/>
    <col min="5103" max="5103" width="18.85546875" style="50" customWidth="1"/>
    <col min="5104" max="5104" width="12.42578125" style="50" customWidth="1"/>
    <col min="5105" max="5105" width="17.5703125" style="50" customWidth="1"/>
    <col min="5106" max="5106" width="25.28515625" style="50" customWidth="1"/>
    <col min="5107" max="5107" width="17.5703125" style="50" customWidth="1"/>
    <col min="5108" max="5108" width="12.42578125" style="50" customWidth="1"/>
    <col min="5109" max="5109" width="20.140625" style="50" customWidth="1"/>
    <col min="5110" max="5110" width="24" style="50" customWidth="1"/>
    <col min="5111" max="5111" width="20.140625" style="50" customWidth="1"/>
    <col min="5112" max="5112" width="22.7109375" style="50" customWidth="1"/>
    <col min="5113" max="5113" width="29.140625" style="50" customWidth="1"/>
    <col min="5114" max="5114" width="20.140625" style="50" customWidth="1"/>
    <col min="5115" max="5115" width="7.28515625" style="50" customWidth="1"/>
    <col min="5116" max="5116" width="15" style="50" customWidth="1"/>
    <col min="5117" max="5117" width="17.5703125" style="50" customWidth="1"/>
    <col min="5118" max="5118" width="15" style="50" customWidth="1"/>
    <col min="5119" max="5119" width="16.28515625" style="50" customWidth="1"/>
    <col min="5120" max="5120" width="13.7109375" style="50" customWidth="1"/>
    <col min="5121" max="5121" width="11.140625" style="50" customWidth="1"/>
    <col min="5122" max="5122" width="15" style="50" customWidth="1"/>
    <col min="5123" max="5123" width="20.140625" style="50" customWidth="1"/>
    <col min="5124" max="5124" width="17.5703125" style="50" customWidth="1"/>
    <col min="5125" max="5125" width="27.85546875" style="50" customWidth="1"/>
    <col min="5126" max="5126" width="26.5703125" style="50" customWidth="1"/>
    <col min="5127" max="5127" width="15" style="50" customWidth="1"/>
    <col min="5128" max="5128" width="17.5703125" style="50" customWidth="1"/>
    <col min="5129" max="5131" width="16.28515625" style="50" customWidth="1"/>
    <col min="5132" max="5132" width="20.140625" style="50" customWidth="1"/>
    <col min="5133" max="5133" width="15" style="50" customWidth="1"/>
    <col min="5134" max="5135" width="20.140625" style="50" customWidth="1"/>
    <col min="5136" max="5136" width="17.5703125" style="50" customWidth="1"/>
    <col min="5137" max="5137" width="20.140625" style="50" customWidth="1"/>
    <col min="5138" max="5138" width="12.42578125" style="50" customWidth="1"/>
    <col min="5139" max="5140" width="29.140625" style="50" customWidth="1"/>
    <col min="5141" max="5348" width="12.42578125" style="50" customWidth="1"/>
    <col min="5349" max="5349" width="20.140625" style="50" customWidth="1"/>
    <col min="5350" max="5350" width="21.42578125" style="50" customWidth="1"/>
    <col min="5351" max="5351" width="24" style="50" customWidth="1"/>
    <col min="5352" max="5352" width="11.140625" style="50" customWidth="1"/>
    <col min="5353" max="5353" width="15" style="50" customWidth="1"/>
    <col min="5354" max="5354" width="13.7109375" style="50" customWidth="1"/>
    <col min="5355" max="5355" width="24" style="50" customWidth="1"/>
    <col min="5356" max="5356" width="15" style="50" customWidth="1"/>
    <col min="5357" max="5357" width="21.42578125" style="50" customWidth="1"/>
    <col min="5358" max="5358" width="15" style="50" customWidth="1"/>
    <col min="5359" max="5359" width="18.85546875" style="50" customWidth="1"/>
    <col min="5360" max="5360" width="12.42578125" style="50" customWidth="1"/>
    <col min="5361" max="5361" width="17.5703125" style="50" customWidth="1"/>
    <col min="5362" max="5362" width="25.28515625" style="50" customWidth="1"/>
    <col min="5363" max="5363" width="17.5703125" style="50" customWidth="1"/>
    <col min="5364" max="5364" width="12.42578125" style="50" customWidth="1"/>
    <col min="5365" max="5365" width="20.140625" style="50" customWidth="1"/>
    <col min="5366" max="5366" width="24" style="50" customWidth="1"/>
    <col min="5367" max="5367" width="20.140625" style="50" customWidth="1"/>
    <col min="5368" max="5368" width="22.7109375" style="50" customWidth="1"/>
    <col min="5369" max="5369" width="29.140625" style="50" customWidth="1"/>
    <col min="5370" max="5370" width="20.140625" style="50" customWidth="1"/>
    <col min="5371" max="5371" width="7.28515625" style="50" customWidth="1"/>
    <col min="5372" max="5372" width="15" style="50" customWidth="1"/>
    <col min="5373" max="5373" width="17.5703125" style="50" customWidth="1"/>
    <col min="5374" max="5374" width="15" style="50" customWidth="1"/>
    <col min="5375" max="5375" width="16.28515625" style="50" customWidth="1"/>
    <col min="5376" max="5376" width="13.7109375" style="50" customWidth="1"/>
    <col min="5377" max="5377" width="11.140625" style="50" customWidth="1"/>
    <col min="5378" max="5378" width="15" style="50" customWidth="1"/>
    <col min="5379" max="5379" width="20.140625" style="50" customWidth="1"/>
    <col min="5380" max="5380" width="17.5703125" style="50" customWidth="1"/>
    <col min="5381" max="5381" width="27.85546875" style="50" customWidth="1"/>
    <col min="5382" max="5382" width="26.5703125" style="50" customWidth="1"/>
    <col min="5383" max="5383" width="15" style="50" customWidth="1"/>
    <col min="5384" max="5384" width="17.5703125" style="50" customWidth="1"/>
    <col min="5385" max="5387" width="16.28515625" style="50" customWidth="1"/>
    <col min="5388" max="5388" width="20.140625" style="50" customWidth="1"/>
    <col min="5389" max="5389" width="15" style="50" customWidth="1"/>
    <col min="5390" max="5391" width="20.140625" style="50" customWidth="1"/>
    <col min="5392" max="5392" width="17.5703125" style="50" customWidth="1"/>
    <col min="5393" max="5393" width="20.140625" style="50" customWidth="1"/>
    <col min="5394" max="5394" width="12.42578125" style="50" customWidth="1"/>
    <col min="5395" max="5396" width="29.140625" style="50" customWidth="1"/>
    <col min="5397" max="5604" width="12.42578125" style="50" customWidth="1"/>
    <col min="5605" max="5605" width="20.140625" style="50" customWidth="1"/>
    <col min="5606" max="5606" width="21.42578125" style="50" customWidth="1"/>
    <col min="5607" max="5607" width="24" style="50" customWidth="1"/>
    <col min="5608" max="5608" width="11.140625" style="50" customWidth="1"/>
    <col min="5609" max="5609" width="15" style="50" customWidth="1"/>
    <col min="5610" max="5610" width="13.7109375" style="50" customWidth="1"/>
    <col min="5611" max="5611" width="24" style="50" customWidth="1"/>
    <col min="5612" max="5612" width="15" style="50" customWidth="1"/>
    <col min="5613" max="5613" width="21.42578125" style="50" customWidth="1"/>
    <col min="5614" max="5614" width="15" style="50" customWidth="1"/>
    <col min="5615" max="5615" width="18.85546875" style="50" customWidth="1"/>
    <col min="5616" max="5616" width="12.42578125" style="50" customWidth="1"/>
    <col min="5617" max="5617" width="17.5703125" style="50" customWidth="1"/>
    <col min="5618" max="5618" width="25.28515625" style="50" customWidth="1"/>
    <col min="5619" max="5619" width="17.5703125" style="50" customWidth="1"/>
    <col min="5620" max="5620" width="12.42578125" style="50" customWidth="1"/>
    <col min="5621" max="5621" width="20.140625" style="50" customWidth="1"/>
    <col min="5622" max="5622" width="24" style="50" customWidth="1"/>
    <col min="5623" max="5623" width="20.140625" style="50" customWidth="1"/>
    <col min="5624" max="5624" width="22.7109375" style="50" customWidth="1"/>
    <col min="5625" max="5625" width="29.140625" style="50" customWidth="1"/>
    <col min="5626" max="5626" width="20.140625" style="50" customWidth="1"/>
    <col min="5627" max="5627" width="7.28515625" style="50" customWidth="1"/>
    <col min="5628" max="5628" width="15" style="50" customWidth="1"/>
    <col min="5629" max="5629" width="17.5703125" style="50" customWidth="1"/>
    <col min="5630" max="5630" width="15" style="50" customWidth="1"/>
    <col min="5631" max="5631" width="16.28515625" style="50" customWidth="1"/>
    <col min="5632" max="5632" width="13.7109375" style="50" customWidth="1"/>
    <col min="5633" max="5633" width="11.140625" style="50" customWidth="1"/>
    <col min="5634" max="5634" width="15" style="50" customWidth="1"/>
    <col min="5635" max="5635" width="20.140625" style="50" customWidth="1"/>
    <col min="5636" max="5636" width="17.5703125" style="50" customWidth="1"/>
    <col min="5637" max="5637" width="27.85546875" style="50" customWidth="1"/>
    <col min="5638" max="5638" width="26.5703125" style="50" customWidth="1"/>
    <col min="5639" max="5639" width="15" style="50" customWidth="1"/>
    <col min="5640" max="5640" width="17.5703125" style="50" customWidth="1"/>
    <col min="5641" max="5643" width="16.28515625" style="50" customWidth="1"/>
    <col min="5644" max="5644" width="20.140625" style="50" customWidth="1"/>
    <col min="5645" max="5645" width="15" style="50" customWidth="1"/>
    <col min="5646" max="5647" width="20.140625" style="50" customWidth="1"/>
    <col min="5648" max="5648" width="17.5703125" style="50" customWidth="1"/>
    <col min="5649" max="5649" width="20.140625" style="50" customWidth="1"/>
    <col min="5650" max="5650" width="12.42578125" style="50" customWidth="1"/>
    <col min="5651" max="5652" width="29.140625" style="50" customWidth="1"/>
    <col min="5653" max="5860" width="12.42578125" style="50" customWidth="1"/>
    <col min="5861" max="5861" width="20.140625" style="50" customWidth="1"/>
    <col min="5862" max="5862" width="21.42578125" style="50" customWidth="1"/>
    <col min="5863" max="5863" width="24" style="50" customWidth="1"/>
    <col min="5864" max="5864" width="11.140625" style="50" customWidth="1"/>
    <col min="5865" max="5865" width="15" style="50" customWidth="1"/>
    <col min="5866" max="5866" width="13.7109375" style="50" customWidth="1"/>
    <col min="5867" max="5867" width="24" style="50" customWidth="1"/>
    <col min="5868" max="5868" width="15" style="50" customWidth="1"/>
    <col min="5869" max="5869" width="21.42578125" style="50" customWidth="1"/>
    <col min="5870" max="5870" width="15" style="50" customWidth="1"/>
    <col min="5871" max="5871" width="18.85546875" style="50" customWidth="1"/>
    <col min="5872" max="5872" width="12.42578125" style="50" customWidth="1"/>
    <col min="5873" max="5873" width="17.5703125" style="50" customWidth="1"/>
    <col min="5874" max="5874" width="25.28515625" style="50" customWidth="1"/>
    <col min="5875" max="5875" width="17.5703125" style="50" customWidth="1"/>
    <col min="5876" max="5876" width="12.42578125" style="50" customWidth="1"/>
    <col min="5877" max="5877" width="20.140625" style="50" customWidth="1"/>
    <col min="5878" max="5878" width="24" style="50" customWidth="1"/>
    <col min="5879" max="5879" width="20.140625" style="50" customWidth="1"/>
    <col min="5880" max="5880" width="22.7109375" style="50" customWidth="1"/>
    <col min="5881" max="5881" width="29.140625" style="50" customWidth="1"/>
    <col min="5882" max="5882" width="20.140625" style="50" customWidth="1"/>
    <col min="5883" max="5883" width="7.28515625" style="50" customWidth="1"/>
    <col min="5884" max="5884" width="15" style="50" customWidth="1"/>
    <col min="5885" max="5885" width="17.5703125" style="50" customWidth="1"/>
    <col min="5886" max="5886" width="15" style="50" customWidth="1"/>
    <col min="5887" max="5887" width="16.28515625" style="50" customWidth="1"/>
    <col min="5888" max="5888" width="13.7109375" style="50" customWidth="1"/>
    <col min="5889" max="5889" width="11.140625" style="50" customWidth="1"/>
    <col min="5890" max="5890" width="15" style="50" customWidth="1"/>
    <col min="5891" max="5891" width="20.140625" style="50" customWidth="1"/>
    <col min="5892" max="5892" width="17.5703125" style="50" customWidth="1"/>
    <col min="5893" max="5893" width="27.85546875" style="50" customWidth="1"/>
    <col min="5894" max="5894" width="26.5703125" style="50" customWidth="1"/>
    <col min="5895" max="5895" width="15" style="50" customWidth="1"/>
    <col min="5896" max="5896" width="17.5703125" style="50" customWidth="1"/>
    <col min="5897" max="5899" width="16.28515625" style="50" customWidth="1"/>
    <col min="5900" max="5900" width="20.140625" style="50" customWidth="1"/>
    <col min="5901" max="5901" width="15" style="50" customWidth="1"/>
    <col min="5902" max="5903" width="20.140625" style="50" customWidth="1"/>
    <col min="5904" max="5904" width="17.5703125" style="50" customWidth="1"/>
    <col min="5905" max="5905" width="20.140625" style="50" customWidth="1"/>
    <col min="5906" max="5906" width="12.42578125" style="50" customWidth="1"/>
    <col min="5907" max="5908" width="29.140625" style="50" customWidth="1"/>
    <col min="5909" max="6116" width="12.42578125" style="50" customWidth="1"/>
    <col min="6117" max="6117" width="20.140625" style="50" customWidth="1"/>
    <col min="6118" max="6118" width="21.42578125" style="50" customWidth="1"/>
    <col min="6119" max="6119" width="24" style="50" customWidth="1"/>
    <col min="6120" max="6120" width="11.140625" style="50" customWidth="1"/>
    <col min="6121" max="6121" width="15" style="50" customWidth="1"/>
    <col min="6122" max="6122" width="13.7109375" style="50" customWidth="1"/>
    <col min="6123" max="6123" width="24" style="50" customWidth="1"/>
    <col min="6124" max="6124" width="15" style="50" customWidth="1"/>
    <col min="6125" max="6125" width="21.42578125" style="50" customWidth="1"/>
    <col min="6126" max="6126" width="15" style="50" customWidth="1"/>
    <col min="6127" max="6127" width="18.85546875" style="50" customWidth="1"/>
    <col min="6128" max="6128" width="12.42578125" style="50" customWidth="1"/>
    <col min="6129" max="6129" width="17.5703125" style="50" customWidth="1"/>
    <col min="6130" max="6130" width="25.28515625" style="50" customWidth="1"/>
    <col min="6131" max="6131" width="17.5703125" style="50" customWidth="1"/>
    <col min="6132" max="6132" width="12.42578125" style="50" customWidth="1"/>
    <col min="6133" max="6133" width="20.140625" style="50" customWidth="1"/>
    <col min="6134" max="6134" width="24" style="50" customWidth="1"/>
    <col min="6135" max="6135" width="20.140625" style="50" customWidth="1"/>
    <col min="6136" max="6136" width="22.7109375" style="50" customWidth="1"/>
    <col min="6137" max="6137" width="29.140625" style="50" customWidth="1"/>
    <col min="6138" max="6138" width="20.140625" style="50" customWidth="1"/>
    <col min="6139" max="6139" width="7.28515625" style="50" customWidth="1"/>
    <col min="6140" max="6140" width="15" style="50" customWidth="1"/>
    <col min="6141" max="6141" width="17.5703125" style="50" customWidth="1"/>
    <col min="6142" max="6142" width="15" style="50" customWidth="1"/>
    <col min="6143" max="6143" width="16.28515625" style="50" customWidth="1"/>
    <col min="6144" max="6144" width="13.7109375" style="50" customWidth="1"/>
    <col min="6145" max="6145" width="11.140625" style="50" customWidth="1"/>
    <col min="6146" max="6146" width="15" style="50" customWidth="1"/>
    <col min="6147" max="6147" width="20.140625" style="50" customWidth="1"/>
    <col min="6148" max="6148" width="17.5703125" style="50" customWidth="1"/>
    <col min="6149" max="6149" width="27.85546875" style="50" customWidth="1"/>
    <col min="6150" max="6150" width="26.5703125" style="50" customWidth="1"/>
    <col min="6151" max="6151" width="15" style="50" customWidth="1"/>
    <col min="6152" max="6152" width="17.5703125" style="50" customWidth="1"/>
    <col min="6153" max="6155" width="16.28515625" style="50" customWidth="1"/>
    <col min="6156" max="6156" width="20.140625" style="50" customWidth="1"/>
    <col min="6157" max="6157" width="15" style="50" customWidth="1"/>
    <col min="6158" max="6159" width="20.140625" style="50" customWidth="1"/>
    <col min="6160" max="6160" width="17.5703125" style="50" customWidth="1"/>
    <col min="6161" max="6161" width="20.140625" style="50" customWidth="1"/>
    <col min="6162" max="6162" width="12.42578125" style="50" customWidth="1"/>
    <col min="6163" max="6164" width="29.140625" style="50" customWidth="1"/>
    <col min="6165" max="6372" width="12.42578125" style="50" customWidth="1"/>
    <col min="6373" max="6373" width="20.140625" style="50" customWidth="1"/>
    <col min="6374" max="6374" width="21.42578125" style="50" customWidth="1"/>
    <col min="6375" max="6375" width="24" style="50" customWidth="1"/>
    <col min="6376" max="6376" width="11.140625" style="50" customWidth="1"/>
    <col min="6377" max="6377" width="15" style="50" customWidth="1"/>
    <col min="6378" max="6378" width="13.7109375" style="50" customWidth="1"/>
    <col min="6379" max="6379" width="24" style="50" customWidth="1"/>
    <col min="6380" max="6380" width="15" style="50" customWidth="1"/>
    <col min="6381" max="6381" width="21.42578125" style="50" customWidth="1"/>
    <col min="6382" max="6382" width="15" style="50" customWidth="1"/>
    <col min="6383" max="6383" width="18.85546875" style="50" customWidth="1"/>
    <col min="6384" max="6384" width="12.42578125" style="50" customWidth="1"/>
    <col min="6385" max="6385" width="17.5703125" style="50" customWidth="1"/>
    <col min="6386" max="6386" width="25.28515625" style="50" customWidth="1"/>
    <col min="6387" max="6387" width="17.5703125" style="50" customWidth="1"/>
    <col min="6388" max="6388" width="12.42578125" style="50" customWidth="1"/>
    <col min="6389" max="6389" width="20.140625" style="50" customWidth="1"/>
    <col min="6390" max="6390" width="24" style="50" customWidth="1"/>
    <col min="6391" max="6391" width="20.140625" style="50" customWidth="1"/>
    <col min="6392" max="6392" width="22.7109375" style="50" customWidth="1"/>
    <col min="6393" max="6393" width="29.140625" style="50" customWidth="1"/>
    <col min="6394" max="6394" width="20.140625" style="50" customWidth="1"/>
    <col min="6395" max="6395" width="7.28515625" style="50" customWidth="1"/>
    <col min="6396" max="6396" width="15" style="50" customWidth="1"/>
    <col min="6397" max="6397" width="17.5703125" style="50" customWidth="1"/>
    <col min="6398" max="6398" width="15" style="50" customWidth="1"/>
    <col min="6399" max="6399" width="16.28515625" style="50" customWidth="1"/>
    <col min="6400" max="6400" width="13.7109375" style="50" customWidth="1"/>
    <col min="6401" max="6401" width="11.140625" style="50" customWidth="1"/>
    <col min="6402" max="6402" width="15" style="50" customWidth="1"/>
    <col min="6403" max="6403" width="20.140625" style="50" customWidth="1"/>
    <col min="6404" max="6404" width="17.5703125" style="50" customWidth="1"/>
    <col min="6405" max="6405" width="27.85546875" style="50" customWidth="1"/>
    <col min="6406" max="6406" width="26.5703125" style="50" customWidth="1"/>
    <col min="6407" max="6407" width="15" style="50" customWidth="1"/>
    <col min="6408" max="6408" width="17.5703125" style="50" customWidth="1"/>
    <col min="6409" max="6411" width="16.28515625" style="50" customWidth="1"/>
    <col min="6412" max="6412" width="20.140625" style="50" customWidth="1"/>
    <col min="6413" max="6413" width="15" style="50" customWidth="1"/>
    <col min="6414" max="6415" width="20.140625" style="50" customWidth="1"/>
    <col min="6416" max="6416" width="17.5703125" style="50" customWidth="1"/>
    <col min="6417" max="6417" width="20.140625" style="50" customWidth="1"/>
    <col min="6418" max="6418" width="12.42578125" style="50" customWidth="1"/>
    <col min="6419" max="6420" width="29.140625" style="50" customWidth="1"/>
    <col min="6421" max="6628" width="12.42578125" style="50" customWidth="1"/>
    <col min="6629" max="6629" width="20.140625" style="50" customWidth="1"/>
    <col min="6630" max="6630" width="21.42578125" style="50" customWidth="1"/>
    <col min="6631" max="6631" width="24" style="50" customWidth="1"/>
    <col min="6632" max="6632" width="11.140625" style="50" customWidth="1"/>
    <col min="6633" max="6633" width="15" style="50" customWidth="1"/>
    <col min="6634" max="6634" width="13.7109375" style="50" customWidth="1"/>
    <col min="6635" max="6635" width="24" style="50" customWidth="1"/>
    <col min="6636" max="6636" width="15" style="50" customWidth="1"/>
    <col min="6637" max="6637" width="21.42578125" style="50" customWidth="1"/>
    <col min="6638" max="6638" width="15" style="50" customWidth="1"/>
    <col min="6639" max="6639" width="18.85546875" style="50" customWidth="1"/>
    <col min="6640" max="6640" width="12.42578125" style="50" customWidth="1"/>
    <col min="6641" max="6641" width="17.5703125" style="50" customWidth="1"/>
    <col min="6642" max="6642" width="25.28515625" style="50" customWidth="1"/>
    <col min="6643" max="6643" width="17.5703125" style="50" customWidth="1"/>
    <col min="6644" max="6644" width="12.42578125" style="50" customWidth="1"/>
    <col min="6645" max="6645" width="20.140625" style="50" customWidth="1"/>
    <col min="6646" max="6646" width="24" style="50" customWidth="1"/>
    <col min="6647" max="6647" width="20.140625" style="50" customWidth="1"/>
    <col min="6648" max="6648" width="22.7109375" style="50" customWidth="1"/>
    <col min="6649" max="6649" width="29.140625" style="50" customWidth="1"/>
    <col min="6650" max="6650" width="20.140625" style="50" customWidth="1"/>
    <col min="6651" max="6651" width="7.28515625" style="50" customWidth="1"/>
    <col min="6652" max="6652" width="15" style="50" customWidth="1"/>
    <col min="6653" max="6653" width="17.5703125" style="50" customWidth="1"/>
    <col min="6654" max="6654" width="15" style="50" customWidth="1"/>
    <col min="6655" max="6655" width="16.28515625" style="50" customWidth="1"/>
    <col min="6656" max="6656" width="13.7109375" style="50" customWidth="1"/>
    <col min="6657" max="6657" width="11.140625" style="50" customWidth="1"/>
    <col min="6658" max="6658" width="15" style="50" customWidth="1"/>
    <col min="6659" max="6659" width="20.140625" style="50" customWidth="1"/>
    <col min="6660" max="6660" width="17.5703125" style="50" customWidth="1"/>
    <col min="6661" max="6661" width="27.85546875" style="50" customWidth="1"/>
    <col min="6662" max="6662" width="26.5703125" style="50" customWidth="1"/>
    <col min="6663" max="6663" width="15" style="50" customWidth="1"/>
    <col min="6664" max="6664" width="17.5703125" style="50" customWidth="1"/>
    <col min="6665" max="6667" width="16.28515625" style="50" customWidth="1"/>
    <col min="6668" max="6668" width="20.140625" style="50" customWidth="1"/>
    <col min="6669" max="6669" width="15" style="50" customWidth="1"/>
    <col min="6670" max="6671" width="20.140625" style="50" customWidth="1"/>
    <col min="6672" max="6672" width="17.5703125" style="50" customWidth="1"/>
    <col min="6673" max="6673" width="20.140625" style="50" customWidth="1"/>
    <col min="6674" max="6674" width="12.42578125" style="50" customWidth="1"/>
    <col min="6675" max="6676" width="29.140625" style="50" customWidth="1"/>
    <col min="6677" max="6884" width="12.42578125" style="50" customWidth="1"/>
    <col min="6885" max="6885" width="20.140625" style="50" customWidth="1"/>
    <col min="6886" max="6886" width="21.42578125" style="50" customWidth="1"/>
    <col min="6887" max="6887" width="24" style="50" customWidth="1"/>
    <col min="6888" max="6888" width="11.140625" style="50" customWidth="1"/>
    <col min="6889" max="6889" width="15" style="50" customWidth="1"/>
    <col min="6890" max="6890" width="13.7109375" style="50" customWidth="1"/>
    <col min="6891" max="6891" width="24" style="50" customWidth="1"/>
    <col min="6892" max="6892" width="15" style="50" customWidth="1"/>
    <col min="6893" max="6893" width="21.42578125" style="50" customWidth="1"/>
    <col min="6894" max="6894" width="15" style="50" customWidth="1"/>
    <col min="6895" max="6895" width="18.85546875" style="50" customWidth="1"/>
    <col min="6896" max="6896" width="12.42578125" style="50" customWidth="1"/>
    <col min="6897" max="6897" width="17.5703125" style="50" customWidth="1"/>
    <col min="6898" max="6898" width="25.28515625" style="50" customWidth="1"/>
    <col min="6899" max="6899" width="17.5703125" style="50" customWidth="1"/>
    <col min="6900" max="6900" width="12.42578125" style="50" customWidth="1"/>
    <col min="6901" max="6901" width="20.140625" style="50" customWidth="1"/>
    <col min="6902" max="6902" width="24" style="50" customWidth="1"/>
    <col min="6903" max="6903" width="20.140625" style="50" customWidth="1"/>
    <col min="6904" max="6904" width="22.7109375" style="50" customWidth="1"/>
    <col min="6905" max="6905" width="29.140625" style="50" customWidth="1"/>
    <col min="6906" max="6906" width="20.140625" style="50" customWidth="1"/>
    <col min="6907" max="6907" width="7.28515625" style="50" customWidth="1"/>
    <col min="6908" max="6908" width="15" style="50" customWidth="1"/>
    <col min="6909" max="6909" width="17.5703125" style="50" customWidth="1"/>
    <col min="6910" max="6910" width="15" style="50" customWidth="1"/>
    <col min="6911" max="6911" width="16.28515625" style="50" customWidth="1"/>
    <col min="6912" max="6912" width="13.7109375" style="50" customWidth="1"/>
    <col min="6913" max="6913" width="11.140625" style="50" customWidth="1"/>
    <col min="6914" max="6914" width="15" style="50" customWidth="1"/>
    <col min="6915" max="6915" width="20.140625" style="50" customWidth="1"/>
    <col min="6916" max="6916" width="17.5703125" style="50" customWidth="1"/>
    <col min="6917" max="6917" width="27.85546875" style="50" customWidth="1"/>
    <col min="6918" max="6918" width="26.5703125" style="50" customWidth="1"/>
    <col min="6919" max="6919" width="15" style="50" customWidth="1"/>
    <col min="6920" max="6920" width="17.5703125" style="50" customWidth="1"/>
    <col min="6921" max="6923" width="16.28515625" style="50" customWidth="1"/>
    <col min="6924" max="6924" width="20.140625" style="50" customWidth="1"/>
    <col min="6925" max="6925" width="15" style="50" customWidth="1"/>
    <col min="6926" max="6927" width="20.140625" style="50" customWidth="1"/>
    <col min="6928" max="6928" width="17.5703125" style="50" customWidth="1"/>
    <col min="6929" max="6929" width="20.140625" style="50" customWidth="1"/>
    <col min="6930" max="6930" width="12.42578125" style="50" customWidth="1"/>
    <col min="6931" max="6932" width="29.140625" style="50" customWidth="1"/>
    <col min="6933" max="7140" width="12.42578125" style="50" customWidth="1"/>
    <col min="7141" max="7141" width="20.140625" style="50" customWidth="1"/>
    <col min="7142" max="7142" width="21.42578125" style="50" customWidth="1"/>
    <col min="7143" max="7143" width="24" style="50" customWidth="1"/>
    <col min="7144" max="7144" width="11.140625" style="50" customWidth="1"/>
    <col min="7145" max="7145" width="15" style="50" customWidth="1"/>
    <col min="7146" max="7146" width="13.7109375" style="50" customWidth="1"/>
    <col min="7147" max="7147" width="24" style="50" customWidth="1"/>
    <col min="7148" max="7148" width="15" style="50" customWidth="1"/>
    <col min="7149" max="7149" width="21.42578125" style="50" customWidth="1"/>
    <col min="7150" max="7150" width="15" style="50" customWidth="1"/>
    <col min="7151" max="7151" width="18.85546875" style="50" customWidth="1"/>
    <col min="7152" max="7152" width="12.42578125" style="50" customWidth="1"/>
    <col min="7153" max="7153" width="17.5703125" style="50" customWidth="1"/>
    <col min="7154" max="7154" width="25.28515625" style="50" customWidth="1"/>
    <col min="7155" max="7155" width="17.5703125" style="50" customWidth="1"/>
    <col min="7156" max="7156" width="12.42578125" style="50" customWidth="1"/>
    <col min="7157" max="7157" width="20.140625" style="50" customWidth="1"/>
    <col min="7158" max="7158" width="24" style="50" customWidth="1"/>
    <col min="7159" max="7159" width="20.140625" style="50" customWidth="1"/>
    <col min="7160" max="7160" width="22.7109375" style="50" customWidth="1"/>
    <col min="7161" max="7161" width="29.140625" style="50" customWidth="1"/>
    <col min="7162" max="7162" width="20.140625" style="50" customWidth="1"/>
    <col min="7163" max="7163" width="7.28515625" style="50" customWidth="1"/>
    <col min="7164" max="7164" width="15" style="50" customWidth="1"/>
    <col min="7165" max="7165" width="17.5703125" style="50" customWidth="1"/>
    <col min="7166" max="7166" width="15" style="50" customWidth="1"/>
    <col min="7167" max="7167" width="16.28515625" style="50" customWidth="1"/>
    <col min="7168" max="7168" width="13.7109375" style="50" customWidth="1"/>
    <col min="7169" max="7169" width="11.140625" style="50" customWidth="1"/>
    <col min="7170" max="7170" width="15" style="50" customWidth="1"/>
    <col min="7171" max="7171" width="20.140625" style="50" customWidth="1"/>
    <col min="7172" max="7172" width="17.5703125" style="50" customWidth="1"/>
    <col min="7173" max="7173" width="27.85546875" style="50" customWidth="1"/>
    <col min="7174" max="7174" width="26.5703125" style="50" customWidth="1"/>
    <col min="7175" max="7175" width="15" style="50" customWidth="1"/>
    <col min="7176" max="7176" width="17.5703125" style="50" customWidth="1"/>
    <col min="7177" max="7179" width="16.28515625" style="50" customWidth="1"/>
    <col min="7180" max="7180" width="20.140625" style="50" customWidth="1"/>
    <col min="7181" max="7181" width="15" style="50" customWidth="1"/>
    <col min="7182" max="7183" width="20.140625" style="50" customWidth="1"/>
    <col min="7184" max="7184" width="17.5703125" style="50" customWidth="1"/>
    <col min="7185" max="7185" width="20.140625" style="50" customWidth="1"/>
    <col min="7186" max="7186" width="12.42578125" style="50" customWidth="1"/>
    <col min="7187" max="7188" width="29.140625" style="50" customWidth="1"/>
    <col min="7189" max="7396" width="12.42578125" style="50" customWidth="1"/>
    <col min="7397" max="7397" width="20.140625" style="50" customWidth="1"/>
    <col min="7398" max="7398" width="21.42578125" style="50" customWidth="1"/>
    <col min="7399" max="7399" width="24" style="50" customWidth="1"/>
    <col min="7400" max="7400" width="11.140625" style="50" customWidth="1"/>
    <col min="7401" max="7401" width="15" style="50" customWidth="1"/>
    <col min="7402" max="7402" width="13.7109375" style="50" customWidth="1"/>
    <col min="7403" max="7403" width="24" style="50" customWidth="1"/>
    <col min="7404" max="7404" width="15" style="50" customWidth="1"/>
    <col min="7405" max="7405" width="21.42578125" style="50" customWidth="1"/>
    <col min="7406" max="7406" width="15" style="50" customWidth="1"/>
    <col min="7407" max="7407" width="18.85546875" style="50" customWidth="1"/>
    <col min="7408" max="7408" width="12.42578125" style="50" customWidth="1"/>
    <col min="7409" max="7409" width="17.5703125" style="50" customWidth="1"/>
    <col min="7410" max="7410" width="25.28515625" style="50" customWidth="1"/>
    <col min="7411" max="7411" width="17.5703125" style="50" customWidth="1"/>
    <col min="7412" max="7412" width="12.42578125" style="50" customWidth="1"/>
    <col min="7413" max="7413" width="20.140625" style="50" customWidth="1"/>
    <col min="7414" max="7414" width="24" style="50" customWidth="1"/>
    <col min="7415" max="7415" width="20.140625" style="50" customWidth="1"/>
    <col min="7416" max="7416" width="22.7109375" style="50" customWidth="1"/>
    <col min="7417" max="7417" width="29.140625" style="50" customWidth="1"/>
    <col min="7418" max="7418" width="20.140625" style="50" customWidth="1"/>
    <col min="7419" max="7419" width="7.28515625" style="50" customWidth="1"/>
    <col min="7420" max="7420" width="15" style="50" customWidth="1"/>
    <col min="7421" max="7421" width="17.5703125" style="50" customWidth="1"/>
    <col min="7422" max="7422" width="15" style="50" customWidth="1"/>
    <col min="7423" max="7423" width="16.28515625" style="50" customWidth="1"/>
    <col min="7424" max="7424" width="13.7109375" style="50" customWidth="1"/>
    <col min="7425" max="7425" width="11.140625" style="50" customWidth="1"/>
    <col min="7426" max="7426" width="15" style="50" customWidth="1"/>
    <col min="7427" max="7427" width="20.140625" style="50" customWidth="1"/>
    <col min="7428" max="7428" width="17.5703125" style="50" customWidth="1"/>
    <col min="7429" max="7429" width="27.85546875" style="50" customWidth="1"/>
    <col min="7430" max="7430" width="26.5703125" style="50" customWidth="1"/>
    <col min="7431" max="7431" width="15" style="50" customWidth="1"/>
    <col min="7432" max="7432" width="17.5703125" style="50" customWidth="1"/>
    <col min="7433" max="7435" width="16.28515625" style="50" customWidth="1"/>
    <col min="7436" max="7436" width="20.140625" style="50" customWidth="1"/>
    <col min="7437" max="7437" width="15" style="50" customWidth="1"/>
    <col min="7438" max="7439" width="20.140625" style="50" customWidth="1"/>
    <col min="7440" max="7440" width="17.5703125" style="50" customWidth="1"/>
    <col min="7441" max="7441" width="20.140625" style="50" customWidth="1"/>
    <col min="7442" max="7442" width="12.42578125" style="50" customWidth="1"/>
    <col min="7443" max="7444" width="29.140625" style="50" customWidth="1"/>
    <col min="7445" max="7652" width="12.42578125" style="50" customWidth="1"/>
    <col min="7653" max="7653" width="20.140625" style="50" customWidth="1"/>
    <col min="7654" max="7654" width="21.42578125" style="50" customWidth="1"/>
    <col min="7655" max="7655" width="24" style="50" customWidth="1"/>
    <col min="7656" max="7656" width="11.140625" style="50" customWidth="1"/>
    <col min="7657" max="7657" width="15" style="50" customWidth="1"/>
    <col min="7658" max="7658" width="13.7109375" style="50" customWidth="1"/>
    <col min="7659" max="7659" width="24" style="50" customWidth="1"/>
    <col min="7660" max="7660" width="15" style="50" customWidth="1"/>
    <col min="7661" max="7661" width="21.42578125" style="50" customWidth="1"/>
    <col min="7662" max="7662" width="15" style="50" customWidth="1"/>
    <col min="7663" max="7663" width="18.85546875" style="50" customWidth="1"/>
    <col min="7664" max="7664" width="12.42578125" style="50" customWidth="1"/>
    <col min="7665" max="7665" width="17.5703125" style="50" customWidth="1"/>
    <col min="7666" max="7666" width="25.28515625" style="50" customWidth="1"/>
    <col min="7667" max="7667" width="17.5703125" style="50" customWidth="1"/>
    <col min="7668" max="7668" width="12.42578125" style="50" customWidth="1"/>
    <col min="7669" max="7669" width="20.140625" style="50" customWidth="1"/>
    <col min="7670" max="7670" width="24" style="50" customWidth="1"/>
    <col min="7671" max="7671" width="20.140625" style="50" customWidth="1"/>
    <col min="7672" max="7672" width="22.7109375" style="50" customWidth="1"/>
    <col min="7673" max="7673" width="29.140625" style="50" customWidth="1"/>
    <col min="7674" max="7674" width="20.140625" style="50" customWidth="1"/>
    <col min="7675" max="7675" width="7.28515625" style="50" customWidth="1"/>
    <col min="7676" max="7676" width="15" style="50" customWidth="1"/>
    <col min="7677" max="7677" width="17.5703125" style="50" customWidth="1"/>
    <col min="7678" max="7678" width="15" style="50" customWidth="1"/>
    <col min="7679" max="7679" width="16.28515625" style="50" customWidth="1"/>
    <col min="7680" max="7680" width="13.7109375" style="50" customWidth="1"/>
    <col min="7681" max="7681" width="11.140625" style="50" customWidth="1"/>
    <col min="7682" max="7682" width="15" style="50" customWidth="1"/>
    <col min="7683" max="7683" width="20.140625" style="50" customWidth="1"/>
    <col min="7684" max="7684" width="17.5703125" style="50" customWidth="1"/>
    <col min="7685" max="7685" width="27.85546875" style="50" customWidth="1"/>
    <col min="7686" max="7686" width="26.5703125" style="50" customWidth="1"/>
    <col min="7687" max="7687" width="15" style="50" customWidth="1"/>
    <col min="7688" max="7688" width="17.5703125" style="50" customWidth="1"/>
    <col min="7689" max="7691" width="16.28515625" style="50" customWidth="1"/>
    <col min="7692" max="7692" width="20.140625" style="50" customWidth="1"/>
    <col min="7693" max="7693" width="15" style="50" customWidth="1"/>
    <col min="7694" max="7695" width="20.140625" style="50" customWidth="1"/>
    <col min="7696" max="7696" width="17.5703125" style="50" customWidth="1"/>
    <col min="7697" max="7697" width="20.140625" style="50" customWidth="1"/>
    <col min="7698" max="7698" width="12.42578125" style="50" customWidth="1"/>
    <col min="7699" max="7700" width="29.140625" style="50" customWidth="1"/>
    <col min="7701" max="7908" width="12.42578125" style="50" customWidth="1"/>
    <col min="7909" max="7909" width="20.140625" style="50" customWidth="1"/>
    <col min="7910" max="7910" width="21.42578125" style="50" customWidth="1"/>
    <col min="7911" max="7911" width="24" style="50" customWidth="1"/>
    <col min="7912" max="7912" width="11.140625" style="50" customWidth="1"/>
    <col min="7913" max="7913" width="15" style="50" customWidth="1"/>
    <col min="7914" max="7914" width="13.7109375" style="50" customWidth="1"/>
    <col min="7915" max="7915" width="24" style="50" customWidth="1"/>
    <col min="7916" max="7916" width="15" style="50" customWidth="1"/>
    <col min="7917" max="7917" width="21.42578125" style="50" customWidth="1"/>
    <col min="7918" max="7918" width="15" style="50" customWidth="1"/>
    <col min="7919" max="7919" width="18.85546875" style="50" customWidth="1"/>
    <col min="7920" max="7920" width="12.42578125" style="50" customWidth="1"/>
    <col min="7921" max="7921" width="17.5703125" style="50" customWidth="1"/>
    <col min="7922" max="7922" width="25.28515625" style="50" customWidth="1"/>
    <col min="7923" max="7923" width="17.5703125" style="50" customWidth="1"/>
    <col min="7924" max="7924" width="12.42578125" style="50" customWidth="1"/>
    <col min="7925" max="7925" width="20.140625" style="50" customWidth="1"/>
    <col min="7926" max="7926" width="24" style="50" customWidth="1"/>
    <col min="7927" max="7927" width="20.140625" style="50" customWidth="1"/>
    <col min="7928" max="7928" width="22.7109375" style="50" customWidth="1"/>
    <col min="7929" max="7929" width="29.140625" style="50" customWidth="1"/>
    <col min="7930" max="7930" width="20.140625" style="50" customWidth="1"/>
    <col min="7931" max="7931" width="7.28515625" style="50" customWidth="1"/>
    <col min="7932" max="7932" width="15" style="50" customWidth="1"/>
    <col min="7933" max="7933" width="17.5703125" style="50" customWidth="1"/>
    <col min="7934" max="7934" width="15" style="50" customWidth="1"/>
    <col min="7935" max="7935" width="16.28515625" style="50" customWidth="1"/>
    <col min="7936" max="7936" width="13.7109375" style="50" customWidth="1"/>
    <col min="7937" max="7937" width="11.140625" style="50" customWidth="1"/>
    <col min="7938" max="7938" width="15" style="50" customWidth="1"/>
    <col min="7939" max="7939" width="20.140625" style="50" customWidth="1"/>
    <col min="7940" max="7940" width="17.5703125" style="50" customWidth="1"/>
    <col min="7941" max="7941" width="27.85546875" style="50" customWidth="1"/>
    <col min="7942" max="7942" width="26.5703125" style="50" customWidth="1"/>
    <col min="7943" max="7943" width="15" style="50" customWidth="1"/>
    <col min="7944" max="7944" width="17.5703125" style="50" customWidth="1"/>
    <col min="7945" max="7947" width="16.28515625" style="50" customWidth="1"/>
    <col min="7948" max="7948" width="20.140625" style="50" customWidth="1"/>
    <col min="7949" max="7949" width="15" style="50" customWidth="1"/>
    <col min="7950" max="7951" width="20.140625" style="50" customWidth="1"/>
    <col min="7952" max="7952" width="17.5703125" style="50" customWidth="1"/>
    <col min="7953" max="7953" width="20.140625" style="50" customWidth="1"/>
    <col min="7954" max="7954" width="12.42578125" style="50" customWidth="1"/>
    <col min="7955" max="7956" width="29.140625" style="50" customWidth="1"/>
    <col min="7957" max="8164" width="12.42578125" style="50" customWidth="1"/>
    <col min="8165" max="8165" width="20.140625" style="50" customWidth="1"/>
    <col min="8166" max="8166" width="21.42578125" style="50" customWidth="1"/>
    <col min="8167" max="8167" width="24" style="50" customWidth="1"/>
    <col min="8168" max="8168" width="11.140625" style="50" customWidth="1"/>
    <col min="8169" max="8169" width="15" style="50" customWidth="1"/>
    <col min="8170" max="8170" width="13.7109375" style="50" customWidth="1"/>
    <col min="8171" max="8171" width="24" style="50" customWidth="1"/>
    <col min="8172" max="8172" width="15" style="50" customWidth="1"/>
    <col min="8173" max="8173" width="21.42578125" style="50" customWidth="1"/>
    <col min="8174" max="8174" width="15" style="50" customWidth="1"/>
    <col min="8175" max="8175" width="18.85546875" style="50" customWidth="1"/>
    <col min="8176" max="8176" width="12.42578125" style="50" customWidth="1"/>
    <col min="8177" max="8177" width="17.5703125" style="50" customWidth="1"/>
    <col min="8178" max="8178" width="25.28515625" style="50" customWidth="1"/>
    <col min="8179" max="8179" width="17.5703125" style="50" customWidth="1"/>
    <col min="8180" max="8180" width="12.42578125" style="50" customWidth="1"/>
    <col min="8181" max="8181" width="20.140625" style="50" customWidth="1"/>
    <col min="8182" max="8182" width="24" style="50" customWidth="1"/>
    <col min="8183" max="8183" width="20.140625" style="50" customWidth="1"/>
    <col min="8184" max="8184" width="22.7109375" style="50" customWidth="1"/>
    <col min="8185" max="8185" width="29.140625" style="50" customWidth="1"/>
    <col min="8186" max="8186" width="20.140625" style="50" customWidth="1"/>
    <col min="8187" max="8187" width="7.28515625" style="50" customWidth="1"/>
    <col min="8188" max="8188" width="15" style="50" customWidth="1"/>
    <col min="8189" max="8189" width="17.5703125" style="50" customWidth="1"/>
    <col min="8190" max="8190" width="15" style="50" customWidth="1"/>
    <col min="8191" max="8191" width="16.28515625" style="50" customWidth="1"/>
    <col min="8192" max="8192" width="13.7109375" style="50" customWidth="1"/>
    <col min="8193" max="8193" width="11.140625" style="50" customWidth="1"/>
    <col min="8194" max="8194" width="15" style="50" customWidth="1"/>
    <col min="8195" max="8195" width="20.140625" style="50" customWidth="1"/>
    <col min="8196" max="8196" width="17.5703125" style="50" customWidth="1"/>
    <col min="8197" max="8197" width="27.85546875" style="50" customWidth="1"/>
    <col min="8198" max="8198" width="26.5703125" style="50" customWidth="1"/>
    <col min="8199" max="8199" width="15" style="50" customWidth="1"/>
    <col min="8200" max="8200" width="17.5703125" style="50" customWidth="1"/>
    <col min="8201" max="8203" width="16.28515625" style="50" customWidth="1"/>
    <col min="8204" max="8204" width="20.140625" style="50" customWidth="1"/>
    <col min="8205" max="8205" width="15" style="50" customWidth="1"/>
    <col min="8206" max="8207" width="20.140625" style="50" customWidth="1"/>
    <col min="8208" max="8208" width="17.5703125" style="50" customWidth="1"/>
    <col min="8209" max="8209" width="20.140625" style="50" customWidth="1"/>
    <col min="8210" max="8210" width="12.42578125" style="50" customWidth="1"/>
    <col min="8211" max="8212" width="29.140625" style="50" customWidth="1"/>
    <col min="8213" max="8420" width="12.42578125" style="50" customWidth="1"/>
    <col min="8421" max="8421" width="20.140625" style="50" customWidth="1"/>
    <col min="8422" max="8422" width="21.42578125" style="50" customWidth="1"/>
    <col min="8423" max="8423" width="24" style="50" customWidth="1"/>
    <col min="8424" max="8424" width="11.140625" style="50" customWidth="1"/>
    <col min="8425" max="8425" width="15" style="50" customWidth="1"/>
    <col min="8426" max="8426" width="13.7109375" style="50" customWidth="1"/>
    <col min="8427" max="8427" width="24" style="50" customWidth="1"/>
    <col min="8428" max="8428" width="15" style="50" customWidth="1"/>
    <col min="8429" max="8429" width="21.42578125" style="50" customWidth="1"/>
    <col min="8430" max="8430" width="15" style="50" customWidth="1"/>
    <col min="8431" max="8431" width="18.85546875" style="50" customWidth="1"/>
    <col min="8432" max="8432" width="12.42578125" style="50" customWidth="1"/>
    <col min="8433" max="8433" width="17.5703125" style="50" customWidth="1"/>
    <col min="8434" max="8434" width="25.28515625" style="50" customWidth="1"/>
    <col min="8435" max="8435" width="17.5703125" style="50" customWidth="1"/>
    <col min="8436" max="8436" width="12.42578125" style="50" customWidth="1"/>
    <col min="8437" max="8437" width="20.140625" style="50" customWidth="1"/>
    <col min="8438" max="8438" width="24" style="50" customWidth="1"/>
    <col min="8439" max="8439" width="20.140625" style="50" customWidth="1"/>
    <col min="8440" max="8440" width="22.7109375" style="50" customWidth="1"/>
    <col min="8441" max="8441" width="29.140625" style="50" customWidth="1"/>
    <col min="8442" max="8442" width="20.140625" style="50" customWidth="1"/>
    <col min="8443" max="8443" width="7.28515625" style="50" customWidth="1"/>
    <col min="8444" max="8444" width="15" style="50" customWidth="1"/>
    <col min="8445" max="8445" width="17.5703125" style="50" customWidth="1"/>
    <col min="8446" max="8446" width="15" style="50" customWidth="1"/>
    <col min="8447" max="8447" width="16.28515625" style="50" customWidth="1"/>
    <col min="8448" max="8448" width="13.7109375" style="50" customWidth="1"/>
    <col min="8449" max="8449" width="11.140625" style="50" customWidth="1"/>
    <col min="8450" max="8450" width="15" style="50" customWidth="1"/>
    <col min="8451" max="8451" width="20.140625" style="50" customWidth="1"/>
    <col min="8452" max="8452" width="17.5703125" style="50" customWidth="1"/>
    <col min="8453" max="8453" width="27.85546875" style="50" customWidth="1"/>
    <col min="8454" max="8454" width="26.5703125" style="50" customWidth="1"/>
    <col min="8455" max="8455" width="15" style="50" customWidth="1"/>
    <col min="8456" max="8456" width="17.5703125" style="50" customWidth="1"/>
    <col min="8457" max="8459" width="16.28515625" style="50" customWidth="1"/>
    <col min="8460" max="8460" width="20.140625" style="50" customWidth="1"/>
    <col min="8461" max="8461" width="15" style="50" customWidth="1"/>
    <col min="8462" max="8463" width="20.140625" style="50" customWidth="1"/>
    <col min="8464" max="8464" width="17.5703125" style="50" customWidth="1"/>
    <col min="8465" max="8465" width="20.140625" style="50" customWidth="1"/>
    <col min="8466" max="8466" width="12.42578125" style="50" customWidth="1"/>
    <col min="8467" max="8468" width="29.140625" style="50" customWidth="1"/>
    <col min="8469" max="8676" width="12.42578125" style="50" customWidth="1"/>
    <col min="8677" max="8677" width="20.140625" style="50" customWidth="1"/>
    <col min="8678" max="8678" width="21.42578125" style="50" customWidth="1"/>
    <col min="8679" max="8679" width="24" style="50" customWidth="1"/>
    <col min="8680" max="8680" width="11.140625" style="50" customWidth="1"/>
    <col min="8681" max="8681" width="15" style="50" customWidth="1"/>
    <col min="8682" max="8682" width="13.7109375" style="50" customWidth="1"/>
    <col min="8683" max="8683" width="24" style="50" customWidth="1"/>
    <col min="8684" max="8684" width="15" style="50" customWidth="1"/>
    <col min="8685" max="8685" width="21.42578125" style="50" customWidth="1"/>
    <col min="8686" max="8686" width="15" style="50" customWidth="1"/>
    <col min="8687" max="8687" width="18.85546875" style="50" customWidth="1"/>
    <col min="8688" max="8688" width="12.42578125" style="50" customWidth="1"/>
    <col min="8689" max="8689" width="17.5703125" style="50" customWidth="1"/>
    <col min="8690" max="8690" width="25.28515625" style="50" customWidth="1"/>
    <col min="8691" max="8691" width="17.5703125" style="50" customWidth="1"/>
    <col min="8692" max="8692" width="12.42578125" style="50" customWidth="1"/>
    <col min="8693" max="8693" width="20.140625" style="50" customWidth="1"/>
    <col min="8694" max="8694" width="24" style="50" customWidth="1"/>
    <col min="8695" max="8695" width="20.140625" style="50" customWidth="1"/>
    <col min="8696" max="8696" width="22.7109375" style="50" customWidth="1"/>
    <col min="8697" max="8697" width="29.140625" style="50" customWidth="1"/>
    <col min="8698" max="8698" width="20.140625" style="50" customWidth="1"/>
    <col min="8699" max="8699" width="7.28515625" style="50" customWidth="1"/>
    <col min="8700" max="8700" width="15" style="50" customWidth="1"/>
    <col min="8701" max="8701" width="17.5703125" style="50" customWidth="1"/>
    <col min="8702" max="8702" width="15" style="50" customWidth="1"/>
    <col min="8703" max="8703" width="16.28515625" style="50" customWidth="1"/>
    <col min="8704" max="8704" width="13.7109375" style="50" customWidth="1"/>
    <col min="8705" max="8705" width="11.140625" style="50" customWidth="1"/>
    <col min="8706" max="8706" width="15" style="50" customWidth="1"/>
    <col min="8707" max="8707" width="20.140625" style="50" customWidth="1"/>
    <col min="8708" max="8708" width="17.5703125" style="50" customWidth="1"/>
    <col min="8709" max="8709" width="27.85546875" style="50" customWidth="1"/>
    <col min="8710" max="8710" width="26.5703125" style="50" customWidth="1"/>
    <col min="8711" max="8711" width="15" style="50" customWidth="1"/>
    <col min="8712" max="8712" width="17.5703125" style="50" customWidth="1"/>
    <col min="8713" max="8715" width="16.28515625" style="50" customWidth="1"/>
    <col min="8716" max="8716" width="20.140625" style="50" customWidth="1"/>
    <col min="8717" max="8717" width="15" style="50" customWidth="1"/>
    <col min="8718" max="8719" width="20.140625" style="50" customWidth="1"/>
    <col min="8720" max="8720" width="17.5703125" style="50" customWidth="1"/>
    <col min="8721" max="8721" width="20.140625" style="50" customWidth="1"/>
    <col min="8722" max="8722" width="12.42578125" style="50" customWidth="1"/>
    <col min="8723" max="8724" width="29.140625" style="50" customWidth="1"/>
    <col min="8725" max="8932" width="12.42578125" style="50" customWidth="1"/>
    <col min="8933" max="8933" width="20.140625" style="50" customWidth="1"/>
    <col min="8934" max="8934" width="21.42578125" style="50" customWidth="1"/>
    <col min="8935" max="8935" width="24" style="50" customWidth="1"/>
    <col min="8936" max="8936" width="11.140625" style="50" customWidth="1"/>
    <col min="8937" max="8937" width="15" style="50" customWidth="1"/>
    <col min="8938" max="8938" width="13.7109375" style="50" customWidth="1"/>
    <col min="8939" max="8939" width="24" style="50" customWidth="1"/>
    <col min="8940" max="8940" width="15" style="50" customWidth="1"/>
    <col min="8941" max="8941" width="21.42578125" style="50" customWidth="1"/>
    <col min="8942" max="8942" width="15" style="50" customWidth="1"/>
    <col min="8943" max="8943" width="18.85546875" style="50" customWidth="1"/>
    <col min="8944" max="8944" width="12.42578125" style="50" customWidth="1"/>
    <col min="8945" max="8945" width="17.5703125" style="50" customWidth="1"/>
    <col min="8946" max="8946" width="25.28515625" style="50" customWidth="1"/>
    <col min="8947" max="8947" width="17.5703125" style="50" customWidth="1"/>
    <col min="8948" max="8948" width="12.42578125" style="50" customWidth="1"/>
    <col min="8949" max="8949" width="20.140625" style="50" customWidth="1"/>
    <col min="8950" max="8950" width="24" style="50" customWidth="1"/>
    <col min="8951" max="8951" width="20.140625" style="50" customWidth="1"/>
    <col min="8952" max="8952" width="22.7109375" style="50" customWidth="1"/>
    <col min="8953" max="8953" width="29.140625" style="50" customWidth="1"/>
    <col min="8954" max="8954" width="20.140625" style="50" customWidth="1"/>
    <col min="8955" max="8955" width="7.28515625" style="50" customWidth="1"/>
    <col min="8956" max="8956" width="15" style="50" customWidth="1"/>
    <col min="8957" max="8957" width="17.5703125" style="50" customWidth="1"/>
    <col min="8958" max="8958" width="15" style="50" customWidth="1"/>
    <col min="8959" max="8959" width="16.28515625" style="50" customWidth="1"/>
    <col min="8960" max="8960" width="13.7109375" style="50" customWidth="1"/>
    <col min="8961" max="8961" width="11.140625" style="50" customWidth="1"/>
    <col min="8962" max="8962" width="15" style="50" customWidth="1"/>
    <col min="8963" max="8963" width="20.140625" style="50" customWidth="1"/>
    <col min="8964" max="8964" width="17.5703125" style="50" customWidth="1"/>
    <col min="8965" max="8965" width="27.85546875" style="50" customWidth="1"/>
    <col min="8966" max="8966" width="26.5703125" style="50" customWidth="1"/>
    <col min="8967" max="8967" width="15" style="50" customWidth="1"/>
    <col min="8968" max="8968" width="17.5703125" style="50" customWidth="1"/>
    <col min="8969" max="8971" width="16.28515625" style="50" customWidth="1"/>
    <col min="8972" max="8972" width="20.140625" style="50" customWidth="1"/>
    <col min="8973" max="8973" width="15" style="50" customWidth="1"/>
    <col min="8974" max="8975" width="20.140625" style="50" customWidth="1"/>
    <col min="8976" max="8976" width="17.5703125" style="50" customWidth="1"/>
    <col min="8977" max="8977" width="20.140625" style="50" customWidth="1"/>
    <col min="8978" max="8978" width="12.42578125" style="50" customWidth="1"/>
    <col min="8979" max="8980" width="29.140625" style="50" customWidth="1"/>
    <col min="8981" max="9188" width="12.42578125" style="50" customWidth="1"/>
    <col min="9189" max="9189" width="20.140625" style="50" customWidth="1"/>
    <col min="9190" max="9190" width="21.42578125" style="50" customWidth="1"/>
    <col min="9191" max="9191" width="24" style="50" customWidth="1"/>
    <col min="9192" max="9192" width="11.140625" style="50" customWidth="1"/>
    <col min="9193" max="9193" width="15" style="50" customWidth="1"/>
    <col min="9194" max="9194" width="13.7109375" style="50" customWidth="1"/>
    <col min="9195" max="9195" width="24" style="50" customWidth="1"/>
    <col min="9196" max="9196" width="15" style="50" customWidth="1"/>
    <col min="9197" max="9197" width="21.42578125" style="50" customWidth="1"/>
    <col min="9198" max="9198" width="15" style="50" customWidth="1"/>
    <col min="9199" max="9199" width="18.85546875" style="50" customWidth="1"/>
    <col min="9200" max="9200" width="12.42578125" style="50" customWidth="1"/>
    <col min="9201" max="9201" width="17.5703125" style="50" customWidth="1"/>
    <col min="9202" max="9202" width="25.28515625" style="50" customWidth="1"/>
    <col min="9203" max="9203" width="17.5703125" style="50" customWidth="1"/>
    <col min="9204" max="9204" width="12.42578125" style="50" customWidth="1"/>
    <col min="9205" max="9205" width="20.140625" style="50" customWidth="1"/>
    <col min="9206" max="9206" width="24" style="50" customWidth="1"/>
    <col min="9207" max="9207" width="20.140625" style="50" customWidth="1"/>
    <col min="9208" max="9208" width="22.7109375" style="50" customWidth="1"/>
    <col min="9209" max="9209" width="29.140625" style="50" customWidth="1"/>
    <col min="9210" max="9210" width="20.140625" style="50" customWidth="1"/>
    <col min="9211" max="9211" width="7.28515625" style="50" customWidth="1"/>
    <col min="9212" max="9212" width="15" style="50" customWidth="1"/>
    <col min="9213" max="9213" width="17.5703125" style="50" customWidth="1"/>
    <col min="9214" max="9214" width="15" style="50" customWidth="1"/>
    <col min="9215" max="9215" width="16.28515625" style="50" customWidth="1"/>
    <col min="9216" max="9216" width="13.7109375" style="50" customWidth="1"/>
    <col min="9217" max="9217" width="11.140625" style="50" customWidth="1"/>
    <col min="9218" max="9218" width="15" style="50" customWidth="1"/>
    <col min="9219" max="9219" width="20.140625" style="50" customWidth="1"/>
    <col min="9220" max="9220" width="17.5703125" style="50" customWidth="1"/>
    <col min="9221" max="9221" width="27.85546875" style="50" customWidth="1"/>
    <col min="9222" max="9222" width="26.5703125" style="50" customWidth="1"/>
    <col min="9223" max="9223" width="15" style="50" customWidth="1"/>
    <col min="9224" max="9224" width="17.5703125" style="50" customWidth="1"/>
    <col min="9225" max="9227" width="16.28515625" style="50" customWidth="1"/>
    <col min="9228" max="9228" width="20.140625" style="50" customWidth="1"/>
    <col min="9229" max="9229" width="15" style="50" customWidth="1"/>
    <col min="9230" max="9231" width="20.140625" style="50" customWidth="1"/>
    <col min="9232" max="9232" width="17.5703125" style="50" customWidth="1"/>
    <col min="9233" max="9233" width="20.140625" style="50" customWidth="1"/>
    <col min="9234" max="9234" width="12.42578125" style="50" customWidth="1"/>
    <col min="9235" max="9236" width="29.140625" style="50" customWidth="1"/>
    <col min="9237" max="9444" width="12.42578125" style="50" customWidth="1"/>
    <col min="9445" max="9445" width="20.140625" style="50" customWidth="1"/>
    <col min="9446" max="9446" width="21.42578125" style="50" customWidth="1"/>
    <col min="9447" max="9447" width="24" style="50" customWidth="1"/>
    <col min="9448" max="9448" width="11.140625" style="50" customWidth="1"/>
    <col min="9449" max="9449" width="15" style="50" customWidth="1"/>
    <col min="9450" max="9450" width="13.7109375" style="50" customWidth="1"/>
    <col min="9451" max="9451" width="24" style="50" customWidth="1"/>
    <col min="9452" max="9452" width="15" style="50" customWidth="1"/>
    <col min="9453" max="9453" width="21.42578125" style="50" customWidth="1"/>
    <col min="9454" max="9454" width="15" style="50" customWidth="1"/>
    <col min="9455" max="9455" width="18.85546875" style="50" customWidth="1"/>
    <col min="9456" max="9456" width="12.42578125" style="50" customWidth="1"/>
    <col min="9457" max="9457" width="17.5703125" style="50" customWidth="1"/>
    <col min="9458" max="9458" width="25.28515625" style="50" customWidth="1"/>
    <col min="9459" max="9459" width="17.5703125" style="50" customWidth="1"/>
    <col min="9460" max="9460" width="12.42578125" style="50" customWidth="1"/>
    <col min="9461" max="9461" width="20.140625" style="50" customWidth="1"/>
    <col min="9462" max="9462" width="24" style="50" customWidth="1"/>
    <col min="9463" max="9463" width="20.140625" style="50" customWidth="1"/>
    <col min="9464" max="9464" width="22.7109375" style="50" customWidth="1"/>
    <col min="9465" max="9465" width="29.140625" style="50" customWidth="1"/>
    <col min="9466" max="9466" width="20.140625" style="50" customWidth="1"/>
    <col min="9467" max="9467" width="7.28515625" style="50" customWidth="1"/>
    <col min="9468" max="9468" width="15" style="50" customWidth="1"/>
    <col min="9469" max="9469" width="17.5703125" style="50" customWidth="1"/>
    <col min="9470" max="9470" width="15" style="50" customWidth="1"/>
    <col min="9471" max="9471" width="16.28515625" style="50" customWidth="1"/>
    <col min="9472" max="9472" width="13.7109375" style="50" customWidth="1"/>
    <col min="9473" max="9473" width="11.140625" style="50" customWidth="1"/>
    <col min="9474" max="9474" width="15" style="50" customWidth="1"/>
    <col min="9475" max="9475" width="20.140625" style="50" customWidth="1"/>
    <col min="9476" max="9476" width="17.5703125" style="50" customWidth="1"/>
    <col min="9477" max="9477" width="27.85546875" style="50" customWidth="1"/>
    <col min="9478" max="9478" width="26.5703125" style="50" customWidth="1"/>
    <col min="9479" max="9479" width="15" style="50" customWidth="1"/>
    <col min="9480" max="9480" width="17.5703125" style="50" customWidth="1"/>
    <col min="9481" max="9483" width="16.28515625" style="50" customWidth="1"/>
    <col min="9484" max="9484" width="20.140625" style="50" customWidth="1"/>
    <col min="9485" max="9485" width="15" style="50" customWidth="1"/>
    <col min="9486" max="9487" width="20.140625" style="50" customWidth="1"/>
    <col min="9488" max="9488" width="17.5703125" style="50" customWidth="1"/>
    <col min="9489" max="9489" width="20.140625" style="50" customWidth="1"/>
    <col min="9490" max="9490" width="12.42578125" style="50" customWidth="1"/>
    <col min="9491" max="9492" width="29.140625" style="50" customWidth="1"/>
    <col min="9493" max="9700" width="12.42578125" style="50" customWidth="1"/>
    <col min="9701" max="9701" width="20.140625" style="50" customWidth="1"/>
    <col min="9702" max="9702" width="21.42578125" style="50" customWidth="1"/>
    <col min="9703" max="9703" width="24" style="50" customWidth="1"/>
    <col min="9704" max="9704" width="11.140625" style="50" customWidth="1"/>
    <col min="9705" max="9705" width="15" style="50" customWidth="1"/>
    <col min="9706" max="9706" width="13.7109375" style="50" customWidth="1"/>
    <col min="9707" max="9707" width="24" style="50" customWidth="1"/>
    <col min="9708" max="9708" width="15" style="50" customWidth="1"/>
    <col min="9709" max="9709" width="21.42578125" style="50" customWidth="1"/>
    <col min="9710" max="9710" width="15" style="50" customWidth="1"/>
    <col min="9711" max="9711" width="18.85546875" style="50" customWidth="1"/>
    <col min="9712" max="9712" width="12.42578125" style="50" customWidth="1"/>
    <col min="9713" max="9713" width="17.5703125" style="50" customWidth="1"/>
    <col min="9714" max="9714" width="25.28515625" style="50" customWidth="1"/>
    <col min="9715" max="9715" width="17.5703125" style="50" customWidth="1"/>
    <col min="9716" max="9716" width="12.42578125" style="50" customWidth="1"/>
    <col min="9717" max="9717" width="20.140625" style="50" customWidth="1"/>
    <col min="9718" max="9718" width="24" style="50" customWidth="1"/>
    <col min="9719" max="9719" width="20.140625" style="50" customWidth="1"/>
    <col min="9720" max="9720" width="22.7109375" style="50" customWidth="1"/>
    <col min="9721" max="9721" width="29.140625" style="50" customWidth="1"/>
    <col min="9722" max="9722" width="20.140625" style="50" customWidth="1"/>
    <col min="9723" max="9723" width="7.28515625" style="50" customWidth="1"/>
    <col min="9724" max="9724" width="15" style="50" customWidth="1"/>
    <col min="9725" max="9725" width="17.5703125" style="50" customWidth="1"/>
    <col min="9726" max="9726" width="15" style="50" customWidth="1"/>
    <col min="9727" max="9727" width="16.28515625" style="50" customWidth="1"/>
    <col min="9728" max="9728" width="13.7109375" style="50" customWidth="1"/>
    <col min="9729" max="9729" width="11.140625" style="50" customWidth="1"/>
    <col min="9730" max="9730" width="15" style="50" customWidth="1"/>
    <col min="9731" max="9731" width="20.140625" style="50" customWidth="1"/>
    <col min="9732" max="9732" width="17.5703125" style="50" customWidth="1"/>
    <col min="9733" max="9733" width="27.85546875" style="50" customWidth="1"/>
    <col min="9734" max="9734" width="26.5703125" style="50" customWidth="1"/>
    <col min="9735" max="9735" width="15" style="50" customWidth="1"/>
    <col min="9736" max="9736" width="17.5703125" style="50" customWidth="1"/>
    <col min="9737" max="9739" width="16.28515625" style="50" customWidth="1"/>
    <col min="9740" max="9740" width="20.140625" style="50" customWidth="1"/>
    <col min="9741" max="9741" width="15" style="50" customWidth="1"/>
    <col min="9742" max="9743" width="20.140625" style="50" customWidth="1"/>
    <col min="9744" max="9744" width="17.5703125" style="50" customWidth="1"/>
    <col min="9745" max="9745" width="20.140625" style="50" customWidth="1"/>
    <col min="9746" max="9746" width="12.42578125" style="50" customWidth="1"/>
    <col min="9747" max="9748" width="29.140625" style="50" customWidth="1"/>
    <col min="9749" max="9956" width="12.42578125" style="50" customWidth="1"/>
    <col min="9957" max="9957" width="20.140625" style="50" customWidth="1"/>
    <col min="9958" max="9958" width="21.42578125" style="50" customWidth="1"/>
    <col min="9959" max="9959" width="24" style="50" customWidth="1"/>
    <col min="9960" max="9960" width="11.140625" style="50" customWidth="1"/>
    <col min="9961" max="9961" width="15" style="50" customWidth="1"/>
    <col min="9962" max="9962" width="13.7109375" style="50" customWidth="1"/>
    <col min="9963" max="9963" width="24" style="50" customWidth="1"/>
    <col min="9964" max="9964" width="15" style="50" customWidth="1"/>
    <col min="9965" max="9965" width="21.42578125" style="50" customWidth="1"/>
    <col min="9966" max="9966" width="15" style="50" customWidth="1"/>
    <col min="9967" max="9967" width="18.85546875" style="50" customWidth="1"/>
    <col min="9968" max="9968" width="12.42578125" style="50" customWidth="1"/>
    <col min="9969" max="9969" width="17.5703125" style="50" customWidth="1"/>
    <col min="9970" max="9970" width="25.28515625" style="50" customWidth="1"/>
    <col min="9971" max="9971" width="17.5703125" style="50" customWidth="1"/>
    <col min="9972" max="9972" width="12.42578125" style="50" customWidth="1"/>
    <col min="9973" max="9973" width="20.140625" style="50" customWidth="1"/>
    <col min="9974" max="9974" width="24" style="50" customWidth="1"/>
    <col min="9975" max="9975" width="20.140625" style="50" customWidth="1"/>
    <col min="9976" max="9976" width="22.7109375" style="50" customWidth="1"/>
    <col min="9977" max="9977" width="29.140625" style="50" customWidth="1"/>
    <col min="9978" max="9978" width="20.140625" style="50" customWidth="1"/>
    <col min="9979" max="9979" width="7.28515625" style="50" customWidth="1"/>
    <col min="9980" max="9980" width="15" style="50" customWidth="1"/>
    <col min="9981" max="9981" width="17.5703125" style="50" customWidth="1"/>
    <col min="9982" max="9982" width="15" style="50" customWidth="1"/>
    <col min="9983" max="9983" width="16.28515625" style="50" customWidth="1"/>
    <col min="9984" max="9984" width="13.7109375" style="50" customWidth="1"/>
    <col min="9985" max="9985" width="11.140625" style="50" customWidth="1"/>
    <col min="9986" max="9986" width="15" style="50" customWidth="1"/>
    <col min="9987" max="9987" width="20.140625" style="50" customWidth="1"/>
    <col min="9988" max="9988" width="17.5703125" style="50" customWidth="1"/>
    <col min="9989" max="9989" width="27.85546875" style="50" customWidth="1"/>
    <col min="9990" max="9990" width="26.5703125" style="50" customWidth="1"/>
    <col min="9991" max="9991" width="15" style="50" customWidth="1"/>
    <col min="9992" max="9992" width="17.5703125" style="50" customWidth="1"/>
    <col min="9993" max="9995" width="16.28515625" style="50" customWidth="1"/>
    <col min="9996" max="9996" width="20.140625" style="50" customWidth="1"/>
    <col min="9997" max="9997" width="15" style="50" customWidth="1"/>
    <col min="9998" max="9999" width="20.140625" style="50" customWidth="1"/>
    <col min="10000" max="10000" width="17.5703125" style="50" customWidth="1"/>
    <col min="10001" max="10001" width="20.140625" style="50" customWidth="1"/>
    <col min="10002" max="10002" width="12.42578125" style="50" customWidth="1"/>
    <col min="10003" max="10004" width="29.140625" style="50" customWidth="1"/>
    <col min="10005" max="10212" width="12.42578125" style="50" customWidth="1"/>
    <col min="10213" max="10213" width="20.140625" style="50" customWidth="1"/>
    <col min="10214" max="10214" width="21.42578125" style="50" customWidth="1"/>
    <col min="10215" max="10215" width="24" style="50" customWidth="1"/>
    <col min="10216" max="10216" width="11.140625" style="50" customWidth="1"/>
    <col min="10217" max="10217" width="15" style="50" customWidth="1"/>
    <col min="10218" max="10218" width="13.7109375" style="50" customWidth="1"/>
    <col min="10219" max="10219" width="24" style="50" customWidth="1"/>
    <col min="10220" max="10220" width="15" style="50" customWidth="1"/>
    <col min="10221" max="10221" width="21.42578125" style="50" customWidth="1"/>
    <col min="10222" max="10222" width="15" style="50" customWidth="1"/>
    <col min="10223" max="10223" width="18.85546875" style="50" customWidth="1"/>
    <col min="10224" max="10224" width="12.42578125" style="50" customWidth="1"/>
    <col min="10225" max="10225" width="17.5703125" style="50" customWidth="1"/>
    <col min="10226" max="10226" width="25.28515625" style="50" customWidth="1"/>
    <col min="10227" max="10227" width="17.5703125" style="50" customWidth="1"/>
    <col min="10228" max="10228" width="12.42578125" style="50" customWidth="1"/>
    <col min="10229" max="10229" width="20.140625" style="50" customWidth="1"/>
    <col min="10230" max="10230" width="24" style="50" customWidth="1"/>
    <col min="10231" max="10231" width="20.140625" style="50" customWidth="1"/>
    <col min="10232" max="10232" width="22.7109375" style="50" customWidth="1"/>
    <col min="10233" max="10233" width="29.140625" style="50" customWidth="1"/>
    <col min="10234" max="10234" width="20.140625" style="50" customWidth="1"/>
    <col min="10235" max="10235" width="7.28515625" style="50" customWidth="1"/>
    <col min="10236" max="10236" width="15" style="50" customWidth="1"/>
    <col min="10237" max="10237" width="17.5703125" style="50" customWidth="1"/>
    <col min="10238" max="10238" width="15" style="50" customWidth="1"/>
    <col min="10239" max="10239" width="16.28515625" style="50" customWidth="1"/>
    <col min="10240" max="10240" width="13.7109375" style="50" customWidth="1"/>
    <col min="10241" max="10241" width="11.140625" style="50" customWidth="1"/>
    <col min="10242" max="10242" width="15" style="50" customWidth="1"/>
    <col min="10243" max="10243" width="20.140625" style="50" customWidth="1"/>
    <col min="10244" max="10244" width="17.5703125" style="50" customWidth="1"/>
    <col min="10245" max="10245" width="27.85546875" style="50" customWidth="1"/>
    <col min="10246" max="10246" width="26.5703125" style="50" customWidth="1"/>
    <col min="10247" max="10247" width="15" style="50" customWidth="1"/>
    <col min="10248" max="10248" width="17.5703125" style="50" customWidth="1"/>
    <col min="10249" max="10251" width="16.28515625" style="50" customWidth="1"/>
    <col min="10252" max="10252" width="20.140625" style="50" customWidth="1"/>
    <col min="10253" max="10253" width="15" style="50" customWidth="1"/>
    <col min="10254" max="10255" width="20.140625" style="50" customWidth="1"/>
    <col min="10256" max="10256" width="17.5703125" style="50" customWidth="1"/>
    <col min="10257" max="10257" width="20.140625" style="50" customWidth="1"/>
    <col min="10258" max="10258" width="12.42578125" style="50" customWidth="1"/>
    <col min="10259" max="10260" width="29.140625" style="50" customWidth="1"/>
    <col min="10261" max="10468" width="12.42578125" style="50" customWidth="1"/>
    <col min="10469" max="10469" width="20.140625" style="50" customWidth="1"/>
    <col min="10470" max="10470" width="21.42578125" style="50" customWidth="1"/>
    <col min="10471" max="10471" width="24" style="50" customWidth="1"/>
    <col min="10472" max="10472" width="11.140625" style="50" customWidth="1"/>
    <col min="10473" max="10473" width="15" style="50" customWidth="1"/>
    <col min="10474" max="10474" width="13.7109375" style="50" customWidth="1"/>
    <col min="10475" max="10475" width="24" style="50" customWidth="1"/>
    <col min="10476" max="10476" width="15" style="50" customWidth="1"/>
    <col min="10477" max="10477" width="21.42578125" style="50" customWidth="1"/>
    <col min="10478" max="10478" width="15" style="50" customWidth="1"/>
    <col min="10479" max="10479" width="18.85546875" style="50" customWidth="1"/>
    <col min="10480" max="10480" width="12.42578125" style="50" customWidth="1"/>
    <col min="10481" max="10481" width="17.5703125" style="50" customWidth="1"/>
    <col min="10482" max="10482" width="25.28515625" style="50" customWidth="1"/>
    <col min="10483" max="10483" width="17.5703125" style="50" customWidth="1"/>
    <col min="10484" max="10484" width="12.42578125" style="50" customWidth="1"/>
    <col min="10485" max="10485" width="20.140625" style="50" customWidth="1"/>
    <col min="10486" max="10486" width="24" style="50" customWidth="1"/>
    <col min="10487" max="10487" width="20.140625" style="50" customWidth="1"/>
    <col min="10488" max="10488" width="22.7109375" style="50" customWidth="1"/>
    <col min="10489" max="10489" width="29.140625" style="50" customWidth="1"/>
    <col min="10490" max="10490" width="20.140625" style="50" customWidth="1"/>
    <col min="10491" max="10491" width="7.28515625" style="50" customWidth="1"/>
    <col min="10492" max="10492" width="15" style="50" customWidth="1"/>
    <col min="10493" max="10493" width="17.5703125" style="50" customWidth="1"/>
    <col min="10494" max="10494" width="15" style="50" customWidth="1"/>
    <col min="10495" max="10495" width="16.28515625" style="50" customWidth="1"/>
    <col min="10496" max="10496" width="13.7109375" style="50" customWidth="1"/>
    <col min="10497" max="10497" width="11.140625" style="50" customWidth="1"/>
    <col min="10498" max="10498" width="15" style="50" customWidth="1"/>
    <col min="10499" max="10499" width="20.140625" style="50" customWidth="1"/>
    <col min="10500" max="10500" width="17.5703125" style="50" customWidth="1"/>
    <col min="10501" max="10501" width="27.85546875" style="50" customWidth="1"/>
    <col min="10502" max="10502" width="26.5703125" style="50" customWidth="1"/>
    <col min="10503" max="10503" width="15" style="50" customWidth="1"/>
    <col min="10504" max="10504" width="17.5703125" style="50" customWidth="1"/>
    <col min="10505" max="10507" width="16.28515625" style="50" customWidth="1"/>
    <col min="10508" max="10508" width="20.140625" style="50" customWidth="1"/>
    <col min="10509" max="10509" width="15" style="50" customWidth="1"/>
    <col min="10510" max="10511" width="20.140625" style="50" customWidth="1"/>
    <col min="10512" max="10512" width="17.5703125" style="50" customWidth="1"/>
    <col min="10513" max="10513" width="20.140625" style="50" customWidth="1"/>
    <col min="10514" max="10514" width="12.42578125" style="50" customWidth="1"/>
    <col min="10515" max="10516" width="29.140625" style="50" customWidth="1"/>
    <col min="10517" max="10724" width="12.42578125" style="50" customWidth="1"/>
    <col min="10725" max="10725" width="20.140625" style="50" customWidth="1"/>
    <col min="10726" max="10726" width="21.42578125" style="50" customWidth="1"/>
    <col min="10727" max="10727" width="24" style="50" customWidth="1"/>
    <col min="10728" max="10728" width="11.140625" style="50" customWidth="1"/>
    <col min="10729" max="10729" width="15" style="50" customWidth="1"/>
    <col min="10730" max="10730" width="13.7109375" style="50" customWidth="1"/>
    <col min="10731" max="10731" width="24" style="50" customWidth="1"/>
    <col min="10732" max="10732" width="15" style="50" customWidth="1"/>
    <col min="10733" max="10733" width="21.42578125" style="50" customWidth="1"/>
    <col min="10734" max="10734" width="15" style="50" customWidth="1"/>
    <col min="10735" max="10735" width="18.85546875" style="50" customWidth="1"/>
    <col min="10736" max="10736" width="12.42578125" style="50" customWidth="1"/>
    <col min="10737" max="10737" width="17.5703125" style="50" customWidth="1"/>
    <col min="10738" max="10738" width="25.28515625" style="50" customWidth="1"/>
    <col min="10739" max="10739" width="17.5703125" style="50" customWidth="1"/>
    <col min="10740" max="10740" width="12.42578125" style="50" customWidth="1"/>
    <col min="10741" max="10741" width="20.140625" style="50" customWidth="1"/>
    <col min="10742" max="10742" width="24" style="50" customWidth="1"/>
    <col min="10743" max="10743" width="20.140625" style="50" customWidth="1"/>
    <col min="10744" max="10744" width="22.7109375" style="50" customWidth="1"/>
    <col min="10745" max="10745" width="29.140625" style="50" customWidth="1"/>
    <col min="10746" max="10746" width="20.140625" style="50" customWidth="1"/>
    <col min="10747" max="10747" width="7.28515625" style="50" customWidth="1"/>
    <col min="10748" max="10748" width="15" style="50" customWidth="1"/>
    <col min="10749" max="10749" width="17.5703125" style="50" customWidth="1"/>
    <col min="10750" max="10750" width="15" style="50" customWidth="1"/>
    <col min="10751" max="10751" width="16.28515625" style="50" customWidth="1"/>
    <col min="10752" max="10752" width="13.7109375" style="50" customWidth="1"/>
    <col min="10753" max="10753" width="11.140625" style="50" customWidth="1"/>
    <col min="10754" max="10754" width="15" style="50" customWidth="1"/>
    <col min="10755" max="10755" width="20.140625" style="50" customWidth="1"/>
    <col min="10756" max="10756" width="17.5703125" style="50" customWidth="1"/>
    <col min="10757" max="10757" width="27.85546875" style="50" customWidth="1"/>
    <col min="10758" max="10758" width="26.5703125" style="50" customWidth="1"/>
    <col min="10759" max="10759" width="15" style="50" customWidth="1"/>
    <col min="10760" max="10760" width="17.5703125" style="50" customWidth="1"/>
    <col min="10761" max="10763" width="16.28515625" style="50" customWidth="1"/>
    <col min="10764" max="10764" width="20.140625" style="50" customWidth="1"/>
    <col min="10765" max="10765" width="15" style="50" customWidth="1"/>
    <col min="10766" max="10767" width="20.140625" style="50" customWidth="1"/>
    <col min="10768" max="10768" width="17.5703125" style="50" customWidth="1"/>
    <col min="10769" max="10769" width="20.140625" style="50" customWidth="1"/>
    <col min="10770" max="10770" width="12.42578125" style="50" customWidth="1"/>
    <col min="10771" max="10772" width="29.140625" style="50" customWidth="1"/>
    <col min="10773" max="10980" width="12.42578125" style="50" customWidth="1"/>
    <col min="10981" max="10981" width="20.140625" style="50" customWidth="1"/>
    <col min="10982" max="10982" width="21.42578125" style="50" customWidth="1"/>
    <col min="10983" max="10983" width="24" style="50" customWidth="1"/>
    <col min="10984" max="10984" width="11.140625" style="50" customWidth="1"/>
    <col min="10985" max="10985" width="15" style="50" customWidth="1"/>
    <col min="10986" max="10986" width="13.7109375" style="50" customWidth="1"/>
    <col min="10987" max="10987" width="24" style="50" customWidth="1"/>
    <col min="10988" max="10988" width="15" style="50" customWidth="1"/>
    <col min="10989" max="10989" width="21.42578125" style="50" customWidth="1"/>
    <col min="10990" max="10990" width="15" style="50" customWidth="1"/>
    <col min="10991" max="10991" width="18.85546875" style="50" customWidth="1"/>
    <col min="10992" max="10992" width="12.42578125" style="50" customWidth="1"/>
    <col min="10993" max="10993" width="17.5703125" style="50" customWidth="1"/>
    <col min="10994" max="10994" width="25.28515625" style="50" customWidth="1"/>
    <col min="10995" max="10995" width="17.5703125" style="50" customWidth="1"/>
    <col min="10996" max="10996" width="12.42578125" style="50" customWidth="1"/>
    <col min="10997" max="10997" width="20.140625" style="50" customWidth="1"/>
    <col min="10998" max="10998" width="24" style="50" customWidth="1"/>
    <col min="10999" max="10999" width="20.140625" style="50" customWidth="1"/>
    <col min="11000" max="11000" width="22.7109375" style="50" customWidth="1"/>
    <col min="11001" max="11001" width="29.140625" style="50" customWidth="1"/>
    <col min="11002" max="11002" width="20.140625" style="50" customWidth="1"/>
    <col min="11003" max="11003" width="7.28515625" style="50" customWidth="1"/>
    <col min="11004" max="11004" width="15" style="50" customWidth="1"/>
    <col min="11005" max="11005" width="17.5703125" style="50" customWidth="1"/>
    <col min="11006" max="11006" width="15" style="50" customWidth="1"/>
    <col min="11007" max="11007" width="16.28515625" style="50" customWidth="1"/>
    <col min="11008" max="11008" width="13.7109375" style="50" customWidth="1"/>
    <col min="11009" max="11009" width="11.140625" style="50" customWidth="1"/>
    <col min="11010" max="11010" width="15" style="50" customWidth="1"/>
    <col min="11011" max="11011" width="20.140625" style="50" customWidth="1"/>
    <col min="11012" max="11012" width="17.5703125" style="50" customWidth="1"/>
    <col min="11013" max="11013" width="27.85546875" style="50" customWidth="1"/>
    <col min="11014" max="11014" width="26.5703125" style="50" customWidth="1"/>
    <col min="11015" max="11015" width="15" style="50" customWidth="1"/>
    <col min="11016" max="11016" width="17.5703125" style="50" customWidth="1"/>
    <col min="11017" max="11019" width="16.28515625" style="50" customWidth="1"/>
    <col min="11020" max="11020" width="20.140625" style="50" customWidth="1"/>
    <col min="11021" max="11021" width="15" style="50" customWidth="1"/>
    <col min="11022" max="11023" width="20.140625" style="50" customWidth="1"/>
    <col min="11024" max="11024" width="17.5703125" style="50" customWidth="1"/>
    <col min="11025" max="11025" width="20.140625" style="50" customWidth="1"/>
    <col min="11026" max="11026" width="12.42578125" style="50" customWidth="1"/>
    <col min="11027" max="11028" width="29.140625" style="50" customWidth="1"/>
    <col min="11029" max="11236" width="12.42578125" style="50" customWidth="1"/>
    <col min="11237" max="11237" width="20.140625" style="50" customWidth="1"/>
    <col min="11238" max="11238" width="21.42578125" style="50" customWidth="1"/>
    <col min="11239" max="11239" width="24" style="50" customWidth="1"/>
    <col min="11240" max="11240" width="11.140625" style="50" customWidth="1"/>
    <col min="11241" max="11241" width="15" style="50" customWidth="1"/>
    <col min="11242" max="11242" width="13.7109375" style="50" customWidth="1"/>
    <col min="11243" max="11243" width="24" style="50" customWidth="1"/>
    <col min="11244" max="11244" width="15" style="50" customWidth="1"/>
    <col min="11245" max="11245" width="21.42578125" style="50" customWidth="1"/>
    <col min="11246" max="11246" width="15" style="50" customWidth="1"/>
    <col min="11247" max="11247" width="18.85546875" style="50" customWidth="1"/>
    <col min="11248" max="11248" width="12.42578125" style="50" customWidth="1"/>
    <col min="11249" max="11249" width="17.5703125" style="50" customWidth="1"/>
    <col min="11250" max="11250" width="25.28515625" style="50" customWidth="1"/>
    <col min="11251" max="11251" width="17.5703125" style="50" customWidth="1"/>
    <col min="11252" max="11252" width="12.42578125" style="50" customWidth="1"/>
    <col min="11253" max="11253" width="20.140625" style="50" customWidth="1"/>
    <col min="11254" max="11254" width="24" style="50" customWidth="1"/>
    <col min="11255" max="11255" width="20.140625" style="50" customWidth="1"/>
    <col min="11256" max="11256" width="22.7109375" style="50" customWidth="1"/>
    <col min="11257" max="11257" width="29.140625" style="50" customWidth="1"/>
    <col min="11258" max="11258" width="20.140625" style="50" customWidth="1"/>
    <col min="11259" max="11259" width="7.28515625" style="50" customWidth="1"/>
    <col min="11260" max="11260" width="15" style="50" customWidth="1"/>
    <col min="11261" max="11261" width="17.5703125" style="50" customWidth="1"/>
    <col min="11262" max="11262" width="15" style="50" customWidth="1"/>
    <col min="11263" max="11263" width="16.28515625" style="50" customWidth="1"/>
    <col min="11264" max="11264" width="13.7109375" style="50" customWidth="1"/>
    <col min="11265" max="11265" width="11.140625" style="50" customWidth="1"/>
    <col min="11266" max="11266" width="15" style="50" customWidth="1"/>
    <col min="11267" max="11267" width="20.140625" style="50" customWidth="1"/>
    <col min="11268" max="11268" width="17.5703125" style="50" customWidth="1"/>
    <col min="11269" max="11269" width="27.85546875" style="50" customWidth="1"/>
    <col min="11270" max="11270" width="26.5703125" style="50" customWidth="1"/>
    <col min="11271" max="11271" width="15" style="50" customWidth="1"/>
    <col min="11272" max="11272" width="17.5703125" style="50" customWidth="1"/>
    <col min="11273" max="11275" width="16.28515625" style="50" customWidth="1"/>
    <col min="11276" max="11276" width="20.140625" style="50" customWidth="1"/>
    <col min="11277" max="11277" width="15" style="50" customWidth="1"/>
    <col min="11278" max="11279" width="20.140625" style="50" customWidth="1"/>
    <col min="11280" max="11280" width="17.5703125" style="50" customWidth="1"/>
    <col min="11281" max="11281" width="20.140625" style="50" customWidth="1"/>
    <col min="11282" max="11282" width="12.42578125" style="50" customWidth="1"/>
    <col min="11283" max="11284" width="29.140625" style="50" customWidth="1"/>
    <col min="11285" max="11492" width="12.42578125" style="50" customWidth="1"/>
    <col min="11493" max="11493" width="20.140625" style="50" customWidth="1"/>
    <col min="11494" max="11494" width="21.42578125" style="50" customWidth="1"/>
    <col min="11495" max="11495" width="24" style="50" customWidth="1"/>
    <col min="11496" max="11496" width="11.140625" style="50" customWidth="1"/>
    <col min="11497" max="11497" width="15" style="50" customWidth="1"/>
    <col min="11498" max="11498" width="13.7109375" style="50" customWidth="1"/>
    <col min="11499" max="11499" width="24" style="50" customWidth="1"/>
    <col min="11500" max="11500" width="15" style="50" customWidth="1"/>
    <col min="11501" max="11501" width="21.42578125" style="50" customWidth="1"/>
    <col min="11502" max="11502" width="15" style="50" customWidth="1"/>
    <col min="11503" max="11503" width="18.85546875" style="50" customWidth="1"/>
    <col min="11504" max="11504" width="12.42578125" style="50" customWidth="1"/>
    <col min="11505" max="11505" width="17.5703125" style="50" customWidth="1"/>
    <col min="11506" max="11506" width="25.28515625" style="50" customWidth="1"/>
    <col min="11507" max="11507" width="17.5703125" style="50" customWidth="1"/>
    <col min="11508" max="11508" width="12.42578125" style="50" customWidth="1"/>
    <col min="11509" max="11509" width="20.140625" style="50" customWidth="1"/>
    <col min="11510" max="11510" width="24" style="50" customWidth="1"/>
    <col min="11511" max="11511" width="20.140625" style="50" customWidth="1"/>
    <col min="11512" max="11512" width="22.7109375" style="50" customWidth="1"/>
    <col min="11513" max="11513" width="29.140625" style="50" customWidth="1"/>
    <col min="11514" max="11514" width="20.140625" style="50" customWidth="1"/>
    <col min="11515" max="11515" width="7.28515625" style="50" customWidth="1"/>
    <col min="11516" max="11516" width="15" style="50" customWidth="1"/>
    <col min="11517" max="11517" width="17.5703125" style="50" customWidth="1"/>
    <col min="11518" max="11518" width="15" style="50" customWidth="1"/>
    <col min="11519" max="11519" width="16.28515625" style="50" customWidth="1"/>
    <col min="11520" max="11520" width="13.7109375" style="50" customWidth="1"/>
    <col min="11521" max="11521" width="11.140625" style="50" customWidth="1"/>
    <col min="11522" max="11522" width="15" style="50" customWidth="1"/>
    <col min="11523" max="11523" width="20.140625" style="50" customWidth="1"/>
    <col min="11524" max="11524" width="17.5703125" style="50" customWidth="1"/>
    <col min="11525" max="11525" width="27.85546875" style="50" customWidth="1"/>
    <col min="11526" max="11526" width="26.5703125" style="50" customWidth="1"/>
    <col min="11527" max="11527" width="15" style="50" customWidth="1"/>
    <col min="11528" max="11528" width="17.5703125" style="50" customWidth="1"/>
    <col min="11529" max="11531" width="16.28515625" style="50" customWidth="1"/>
    <col min="11532" max="11532" width="20.140625" style="50" customWidth="1"/>
    <col min="11533" max="11533" width="15" style="50" customWidth="1"/>
    <col min="11534" max="11535" width="20.140625" style="50" customWidth="1"/>
    <col min="11536" max="11536" width="17.5703125" style="50" customWidth="1"/>
    <col min="11537" max="11537" width="20.140625" style="50" customWidth="1"/>
    <col min="11538" max="11538" width="12.42578125" style="50" customWidth="1"/>
    <col min="11539" max="11540" width="29.140625" style="50" customWidth="1"/>
    <col min="11541" max="11748" width="12.42578125" style="50" customWidth="1"/>
    <col min="11749" max="11749" width="20.140625" style="50" customWidth="1"/>
    <col min="11750" max="11750" width="21.42578125" style="50" customWidth="1"/>
    <col min="11751" max="11751" width="24" style="50" customWidth="1"/>
    <col min="11752" max="11752" width="11.140625" style="50" customWidth="1"/>
    <col min="11753" max="11753" width="15" style="50" customWidth="1"/>
    <col min="11754" max="11754" width="13.7109375" style="50" customWidth="1"/>
    <col min="11755" max="11755" width="24" style="50" customWidth="1"/>
    <col min="11756" max="11756" width="15" style="50" customWidth="1"/>
    <col min="11757" max="11757" width="21.42578125" style="50" customWidth="1"/>
    <col min="11758" max="11758" width="15" style="50" customWidth="1"/>
    <col min="11759" max="11759" width="18.85546875" style="50" customWidth="1"/>
    <col min="11760" max="11760" width="12.42578125" style="50" customWidth="1"/>
    <col min="11761" max="11761" width="17.5703125" style="50" customWidth="1"/>
    <col min="11762" max="11762" width="25.28515625" style="50" customWidth="1"/>
    <col min="11763" max="11763" width="17.5703125" style="50" customWidth="1"/>
    <col min="11764" max="11764" width="12.42578125" style="50" customWidth="1"/>
    <col min="11765" max="11765" width="20.140625" style="50" customWidth="1"/>
    <col min="11766" max="11766" width="24" style="50" customWidth="1"/>
    <col min="11767" max="11767" width="20.140625" style="50" customWidth="1"/>
    <col min="11768" max="11768" width="22.7109375" style="50" customWidth="1"/>
    <col min="11769" max="11769" width="29.140625" style="50" customWidth="1"/>
    <col min="11770" max="11770" width="20.140625" style="50" customWidth="1"/>
    <col min="11771" max="11771" width="7.28515625" style="50" customWidth="1"/>
    <col min="11772" max="11772" width="15" style="50" customWidth="1"/>
    <col min="11773" max="11773" width="17.5703125" style="50" customWidth="1"/>
    <col min="11774" max="11774" width="15" style="50" customWidth="1"/>
    <col min="11775" max="11775" width="16.28515625" style="50" customWidth="1"/>
    <col min="11776" max="11776" width="13.7109375" style="50" customWidth="1"/>
    <col min="11777" max="11777" width="11.140625" style="50" customWidth="1"/>
    <col min="11778" max="11778" width="15" style="50" customWidth="1"/>
    <col min="11779" max="11779" width="20.140625" style="50" customWidth="1"/>
    <col min="11780" max="11780" width="17.5703125" style="50" customWidth="1"/>
    <col min="11781" max="11781" width="27.85546875" style="50" customWidth="1"/>
    <col min="11782" max="11782" width="26.5703125" style="50" customWidth="1"/>
    <col min="11783" max="11783" width="15" style="50" customWidth="1"/>
    <col min="11784" max="11784" width="17.5703125" style="50" customWidth="1"/>
    <col min="11785" max="11787" width="16.28515625" style="50" customWidth="1"/>
    <col min="11788" max="11788" width="20.140625" style="50" customWidth="1"/>
    <col min="11789" max="11789" width="15" style="50" customWidth="1"/>
    <col min="11790" max="11791" width="20.140625" style="50" customWidth="1"/>
    <col min="11792" max="11792" width="17.5703125" style="50" customWidth="1"/>
    <col min="11793" max="11793" width="20.140625" style="50" customWidth="1"/>
    <col min="11794" max="11794" width="12.42578125" style="50" customWidth="1"/>
    <col min="11795" max="11796" width="29.140625" style="50" customWidth="1"/>
    <col min="11797" max="12004" width="12.42578125" style="50" customWidth="1"/>
    <col min="12005" max="12005" width="20.140625" style="50" customWidth="1"/>
    <col min="12006" max="12006" width="21.42578125" style="50" customWidth="1"/>
    <col min="12007" max="12007" width="24" style="50" customWidth="1"/>
    <col min="12008" max="12008" width="11.140625" style="50" customWidth="1"/>
    <col min="12009" max="12009" width="15" style="50" customWidth="1"/>
    <col min="12010" max="12010" width="13.7109375" style="50" customWidth="1"/>
    <col min="12011" max="12011" width="24" style="50" customWidth="1"/>
    <col min="12012" max="12012" width="15" style="50" customWidth="1"/>
    <col min="12013" max="12013" width="21.42578125" style="50" customWidth="1"/>
    <col min="12014" max="12014" width="15" style="50" customWidth="1"/>
    <col min="12015" max="12015" width="18.85546875" style="50" customWidth="1"/>
    <col min="12016" max="12016" width="12.42578125" style="50" customWidth="1"/>
    <col min="12017" max="12017" width="17.5703125" style="50" customWidth="1"/>
    <col min="12018" max="12018" width="25.28515625" style="50" customWidth="1"/>
    <col min="12019" max="12019" width="17.5703125" style="50" customWidth="1"/>
    <col min="12020" max="12020" width="12.42578125" style="50" customWidth="1"/>
    <col min="12021" max="12021" width="20.140625" style="50" customWidth="1"/>
    <col min="12022" max="12022" width="24" style="50" customWidth="1"/>
    <col min="12023" max="12023" width="20.140625" style="50" customWidth="1"/>
    <col min="12024" max="12024" width="22.7109375" style="50" customWidth="1"/>
    <col min="12025" max="12025" width="29.140625" style="50" customWidth="1"/>
    <col min="12026" max="12026" width="20.140625" style="50" customWidth="1"/>
    <col min="12027" max="12027" width="7.28515625" style="50" customWidth="1"/>
    <col min="12028" max="12028" width="15" style="50" customWidth="1"/>
    <col min="12029" max="12029" width="17.5703125" style="50" customWidth="1"/>
    <col min="12030" max="12030" width="15" style="50" customWidth="1"/>
    <col min="12031" max="12031" width="16.28515625" style="50" customWidth="1"/>
    <col min="12032" max="12032" width="13.7109375" style="50" customWidth="1"/>
    <col min="12033" max="12033" width="11.140625" style="50" customWidth="1"/>
    <col min="12034" max="12034" width="15" style="50" customWidth="1"/>
    <col min="12035" max="12035" width="20.140625" style="50" customWidth="1"/>
    <col min="12036" max="12036" width="17.5703125" style="50" customWidth="1"/>
    <col min="12037" max="12037" width="27.85546875" style="50" customWidth="1"/>
    <col min="12038" max="12038" width="26.5703125" style="50" customWidth="1"/>
    <col min="12039" max="12039" width="15" style="50" customWidth="1"/>
    <col min="12040" max="12040" width="17.5703125" style="50" customWidth="1"/>
    <col min="12041" max="12043" width="16.28515625" style="50" customWidth="1"/>
    <col min="12044" max="12044" width="20.140625" style="50" customWidth="1"/>
    <col min="12045" max="12045" width="15" style="50" customWidth="1"/>
    <col min="12046" max="12047" width="20.140625" style="50" customWidth="1"/>
    <col min="12048" max="12048" width="17.5703125" style="50" customWidth="1"/>
    <col min="12049" max="12049" width="20.140625" style="50" customWidth="1"/>
    <col min="12050" max="12050" width="12.42578125" style="50" customWidth="1"/>
    <col min="12051" max="12052" width="29.140625" style="50" customWidth="1"/>
    <col min="12053" max="12260" width="12.42578125" style="50" customWidth="1"/>
    <col min="12261" max="12261" width="20.140625" style="50" customWidth="1"/>
    <col min="12262" max="12262" width="21.42578125" style="50" customWidth="1"/>
    <col min="12263" max="12263" width="24" style="50" customWidth="1"/>
    <col min="12264" max="12264" width="11.140625" style="50" customWidth="1"/>
    <col min="12265" max="12265" width="15" style="50" customWidth="1"/>
    <col min="12266" max="12266" width="13.7109375" style="50" customWidth="1"/>
    <col min="12267" max="12267" width="24" style="50" customWidth="1"/>
    <col min="12268" max="12268" width="15" style="50" customWidth="1"/>
    <col min="12269" max="12269" width="21.42578125" style="50" customWidth="1"/>
    <col min="12270" max="12270" width="15" style="50" customWidth="1"/>
    <col min="12271" max="12271" width="18.85546875" style="50" customWidth="1"/>
    <col min="12272" max="12272" width="12.42578125" style="50" customWidth="1"/>
    <col min="12273" max="12273" width="17.5703125" style="50" customWidth="1"/>
    <col min="12274" max="12274" width="25.28515625" style="50" customWidth="1"/>
    <col min="12275" max="12275" width="17.5703125" style="50" customWidth="1"/>
    <col min="12276" max="12276" width="12.42578125" style="50" customWidth="1"/>
    <col min="12277" max="12277" width="20.140625" style="50" customWidth="1"/>
    <col min="12278" max="12278" width="24" style="50" customWidth="1"/>
    <col min="12279" max="12279" width="20.140625" style="50" customWidth="1"/>
    <col min="12280" max="12280" width="22.7109375" style="50" customWidth="1"/>
    <col min="12281" max="12281" width="29.140625" style="50" customWidth="1"/>
    <col min="12282" max="12282" width="20.140625" style="50" customWidth="1"/>
    <col min="12283" max="12283" width="7.28515625" style="50" customWidth="1"/>
    <col min="12284" max="12284" width="15" style="50" customWidth="1"/>
    <col min="12285" max="12285" width="17.5703125" style="50" customWidth="1"/>
    <col min="12286" max="12286" width="15" style="50" customWidth="1"/>
    <col min="12287" max="12287" width="16.28515625" style="50" customWidth="1"/>
    <col min="12288" max="12288" width="13.7109375" style="50" customWidth="1"/>
    <col min="12289" max="12289" width="11.140625" style="50" customWidth="1"/>
    <col min="12290" max="12290" width="15" style="50" customWidth="1"/>
    <col min="12291" max="12291" width="20.140625" style="50" customWidth="1"/>
    <col min="12292" max="12292" width="17.5703125" style="50" customWidth="1"/>
    <col min="12293" max="12293" width="27.85546875" style="50" customWidth="1"/>
    <col min="12294" max="12294" width="26.5703125" style="50" customWidth="1"/>
    <col min="12295" max="12295" width="15" style="50" customWidth="1"/>
    <col min="12296" max="12296" width="17.5703125" style="50" customWidth="1"/>
    <col min="12297" max="12299" width="16.28515625" style="50" customWidth="1"/>
    <col min="12300" max="12300" width="20.140625" style="50" customWidth="1"/>
    <col min="12301" max="12301" width="15" style="50" customWidth="1"/>
    <col min="12302" max="12303" width="20.140625" style="50" customWidth="1"/>
    <col min="12304" max="12304" width="17.5703125" style="50" customWidth="1"/>
    <col min="12305" max="12305" width="20.140625" style="50" customWidth="1"/>
    <col min="12306" max="12306" width="12.42578125" style="50" customWidth="1"/>
    <col min="12307" max="12308" width="29.140625" style="50" customWidth="1"/>
    <col min="12309" max="12516" width="12.42578125" style="50" customWidth="1"/>
    <col min="12517" max="12517" width="20.140625" style="50" customWidth="1"/>
    <col min="12518" max="12518" width="21.42578125" style="50" customWidth="1"/>
    <col min="12519" max="12519" width="24" style="50" customWidth="1"/>
    <col min="12520" max="12520" width="11.140625" style="50" customWidth="1"/>
    <col min="12521" max="12521" width="15" style="50" customWidth="1"/>
    <col min="12522" max="12522" width="13.7109375" style="50" customWidth="1"/>
    <col min="12523" max="12523" width="24" style="50" customWidth="1"/>
    <col min="12524" max="12524" width="15" style="50" customWidth="1"/>
    <col min="12525" max="12525" width="21.42578125" style="50" customWidth="1"/>
    <col min="12526" max="12526" width="15" style="50" customWidth="1"/>
    <col min="12527" max="12527" width="18.85546875" style="50" customWidth="1"/>
    <col min="12528" max="12528" width="12.42578125" style="50" customWidth="1"/>
    <col min="12529" max="12529" width="17.5703125" style="50" customWidth="1"/>
    <col min="12530" max="12530" width="25.28515625" style="50" customWidth="1"/>
    <col min="12531" max="12531" width="17.5703125" style="50" customWidth="1"/>
    <col min="12532" max="12532" width="12.42578125" style="50" customWidth="1"/>
    <col min="12533" max="12533" width="20.140625" style="50" customWidth="1"/>
    <col min="12534" max="12534" width="24" style="50" customWidth="1"/>
    <col min="12535" max="12535" width="20.140625" style="50" customWidth="1"/>
    <col min="12536" max="12536" width="22.7109375" style="50" customWidth="1"/>
    <col min="12537" max="12537" width="29.140625" style="50" customWidth="1"/>
    <col min="12538" max="12538" width="20.140625" style="50" customWidth="1"/>
    <col min="12539" max="12539" width="7.28515625" style="50" customWidth="1"/>
    <col min="12540" max="12540" width="15" style="50" customWidth="1"/>
    <col min="12541" max="12541" width="17.5703125" style="50" customWidth="1"/>
    <col min="12542" max="12542" width="15" style="50" customWidth="1"/>
    <col min="12543" max="12543" width="16.28515625" style="50" customWidth="1"/>
    <col min="12544" max="12544" width="13.7109375" style="50" customWidth="1"/>
    <col min="12545" max="12545" width="11.140625" style="50" customWidth="1"/>
    <col min="12546" max="12546" width="15" style="50" customWidth="1"/>
    <col min="12547" max="12547" width="20.140625" style="50" customWidth="1"/>
    <col min="12548" max="12548" width="17.5703125" style="50" customWidth="1"/>
    <col min="12549" max="12549" width="27.85546875" style="50" customWidth="1"/>
    <col min="12550" max="12550" width="26.5703125" style="50" customWidth="1"/>
    <col min="12551" max="12551" width="15" style="50" customWidth="1"/>
    <col min="12552" max="12552" width="17.5703125" style="50" customWidth="1"/>
    <col min="12553" max="12555" width="16.28515625" style="50" customWidth="1"/>
    <col min="12556" max="12556" width="20.140625" style="50" customWidth="1"/>
    <col min="12557" max="12557" width="15" style="50" customWidth="1"/>
    <col min="12558" max="12559" width="20.140625" style="50" customWidth="1"/>
    <col min="12560" max="12560" width="17.5703125" style="50" customWidth="1"/>
    <col min="12561" max="12561" width="20.140625" style="50" customWidth="1"/>
    <col min="12562" max="12562" width="12.42578125" style="50" customWidth="1"/>
    <col min="12563" max="12564" width="29.140625" style="50" customWidth="1"/>
    <col min="12565" max="12772" width="12.42578125" style="50" customWidth="1"/>
    <col min="12773" max="12773" width="20.140625" style="50" customWidth="1"/>
    <col min="12774" max="12774" width="21.42578125" style="50" customWidth="1"/>
    <col min="12775" max="12775" width="24" style="50" customWidth="1"/>
    <col min="12776" max="12776" width="11.140625" style="50" customWidth="1"/>
    <col min="12777" max="12777" width="15" style="50" customWidth="1"/>
    <col min="12778" max="12778" width="13.7109375" style="50" customWidth="1"/>
    <col min="12779" max="12779" width="24" style="50" customWidth="1"/>
    <col min="12780" max="12780" width="15" style="50" customWidth="1"/>
    <col min="12781" max="12781" width="21.42578125" style="50" customWidth="1"/>
    <col min="12782" max="12782" width="15" style="50" customWidth="1"/>
    <col min="12783" max="12783" width="18.85546875" style="50" customWidth="1"/>
    <col min="12784" max="12784" width="12.42578125" style="50" customWidth="1"/>
    <col min="12785" max="12785" width="17.5703125" style="50" customWidth="1"/>
    <col min="12786" max="12786" width="25.28515625" style="50" customWidth="1"/>
    <col min="12787" max="12787" width="17.5703125" style="50" customWidth="1"/>
    <col min="12788" max="12788" width="12.42578125" style="50" customWidth="1"/>
    <col min="12789" max="12789" width="20.140625" style="50" customWidth="1"/>
    <col min="12790" max="12790" width="24" style="50" customWidth="1"/>
    <col min="12791" max="12791" width="20.140625" style="50" customWidth="1"/>
    <col min="12792" max="12792" width="22.7109375" style="50" customWidth="1"/>
    <col min="12793" max="12793" width="29.140625" style="50" customWidth="1"/>
    <col min="12794" max="12794" width="20.140625" style="50" customWidth="1"/>
    <col min="12795" max="12795" width="7.28515625" style="50" customWidth="1"/>
    <col min="12796" max="12796" width="15" style="50" customWidth="1"/>
    <col min="12797" max="12797" width="17.5703125" style="50" customWidth="1"/>
    <col min="12798" max="12798" width="15" style="50" customWidth="1"/>
    <col min="12799" max="12799" width="16.28515625" style="50" customWidth="1"/>
    <col min="12800" max="12800" width="13.7109375" style="50" customWidth="1"/>
    <col min="12801" max="12801" width="11.140625" style="50" customWidth="1"/>
    <col min="12802" max="12802" width="15" style="50" customWidth="1"/>
    <col min="12803" max="12803" width="20.140625" style="50" customWidth="1"/>
    <col min="12804" max="12804" width="17.5703125" style="50" customWidth="1"/>
    <col min="12805" max="12805" width="27.85546875" style="50" customWidth="1"/>
    <col min="12806" max="12806" width="26.5703125" style="50" customWidth="1"/>
    <col min="12807" max="12807" width="15" style="50" customWidth="1"/>
    <col min="12808" max="12808" width="17.5703125" style="50" customWidth="1"/>
    <col min="12809" max="12811" width="16.28515625" style="50" customWidth="1"/>
    <col min="12812" max="12812" width="20.140625" style="50" customWidth="1"/>
    <col min="12813" max="12813" width="15" style="50" customWidth="1"/>
    <col min="12814" max="12815" width="20.140625" style="50" customWidth="1"/>
    <col min="12816" max="12816" width="17.5703125" style="50" customWidth="1"/>
    <col min="12817" max="12817" width="20.140625" style="50" customWidth="1"/>
    <col min="12818" max="12818" width="12.42578125" style="50" customWidth="1"/>
    <col min="12819" max="12820" width="29.140625" style="50" customWidth="1"/>
    <col min="12821" max="13028" width="12.42578125" style="50" customWidth="1"/>
    <col min="13029" max="13029" width="20.140625" style="50" customWidth="1"/>
    <col min="13030" max="13030" width="21.42578125" style="50" customWidth="1"/>
    <col min="13031" max="13031" width="24" style="50" customWidth="1"/>
    <col min="13032" max="13032" width="11.140625" style="50" customWidth="1"/>
    <col min="13033" max="13033" width="15" style="50" customWidth="1"/>
    <col min="13034" max="13034" width="13.7109375" style="50" customWidth="1"/>
    <col min="13035" max="13035" width="24" style="50" customWidth="1"/>
    <col min="13036" max="13036" width="15" style="50" customWidth="1"/>
    <col min="13037" max="13037" width="21.42578125" style="50" customWidth="1"/>
    <col min="13038" max="13038" width="15" style="50" customWidth="1"/>
    <col min="13039" max="13039" width="18.85546875" style="50" customWidth="1"/>
    <col min="13040" max="13040" width="12.42578125" style="50" customWidth="1"/>
    <col min="13041" max="13041" width="17.5703125" style="50" customWidth="1"/>
    <col min="13042" max="13042" width="25.28515625" style="50" customWidth="1"/>
    <col min="13043" max="13043" width="17.5703125" style="50" customWidth="1"/>
    <col min="13044" max="13044" width="12.42578125" style="50" customWidth="1"/>
    <col min="13045" max="13045" width="20.140625" style="50" customWidth="1"/>
    <col min="13046" max="13046" width="24" style="50" customWidth="1"/>
    <col min="13047" max="13047" width="20.140625" style="50" customWidth="1"/>
    <col min="13048" max="13048" width="22.7109375" style="50" customWidth="1"/>
    <col min="13049" max="13049" width="29.140625" style="50" customWidth="1"/>
    <col min="13050" max="13050" width="20.140625" style="50" customWidth="1"/>
    <col min="13051" max="13051" width="7.28515625" style="50" customWidth="1"/>
    <col min="13052" max="13052" width="15" style="50" customWidth="1"/>
    <col min="13053" max="13053" width="17.5703125" style="50" customWidth="1"/>
    <col min="13054" max="13054" width="15" style="50" customWidth="1"/>
    <col min="13055" max="13055" width="16.28515625" style="50" customWidth="1"/>
    <col min="13056" max="13056" width="13.7109375" style="50" customWidth="1"/>
    <col min="13057" max="13057" width="11.140625" style="50" customWidth="1"/>
    <col min="13058" max="13058" width="15" style="50" customWidth="1"/>
    <col min="13059" max="13059" width="20.140625" style="50" customWidth="1"/>
    <col min="13060" max="13060" width="17.5703125" style="50" customWidth="1"/>
    <col min="13061" max="13061" width="27.85546875" style="50" customWidth="1"/>
    <col min="13062" max="13062" width="26.5703125" style="50" customWidth="1"/>
    <col min="13063" max="13063" width="15" style="50" customWidth="1"/>
    <col min="13064" max="13064" width="17.5703125" style="50" customWidth="1"/>
    <col min="13065" max="13067" width="16.28515625" style="50" customWidth="1"/>
    <col min="13068" max="13068" width="20.140625" style="50" customWidth="1"/>
    <col min="13069" max="13069" width="15" style="50" customWidth="1"/>
    <col min="13070" max="13071" width="20.140625" style="50" customWidth="1"/>
    <col min="13072" max="13072" width="17.5703125" style="50" customWidth="1"/>
    <col min="13073" max="13073" width="20.140625" style="50" customWidth="1"/>
    <col min="13074" max="13074" width="12.42578125" style="50" customWidth="1"/>
    <col min="13075" max="13076" width="29.140625" style="50" customWidth="1"/>
    <col min="13077" max="13284" width="12.42578125" style="50" customWidth="1"/>
    <col min="13285" max="13285" width="20.140625" style="50" customWidth="1"/>
    <col min="13286" max="13286" width="21.42578125" style="50" customWidth="1"/>
    <col min="13287" max="13287" width="24" style="50" customWidth="1"/>
    <col min="13288" max="13288" width="11.140625" style="50" customWidth="1"/>
    <col min="13289" max="13289" width="15" style="50" customWidth="1"/>
    <col min="13290" max="13290" width="13.7109375" style="50" customWidth="1"/>
    <col min="13291" max="13291" width="24" style="50" customWidth="1"/>
    <col min="13292" max="13292" width="15" style="50" customWidth="1"/>
    <col min="13293" max="13293" width="21.42578125" style="50" customWidth="1"/>
    <col min="13294" max="13294" width="15" style="50" customWidth="1"/>
    <col min="13295" max="13295" width="18.85546875" style="50" customWidth="1"/>
    <col min="13296" max="13296" width="12.42578125" style="50" customWidth="1"/>
    <col min="13297" max="13297" width="17.5703125" style="50" customWidth="1"/>
    <col min="13298" max="13298" width="25.28515625" style="50" customWidth="1"/>
    <col min="13299" max="13299" width="17.5703125" style="50" customWidth="1"/>
    <col min="13300" max="13300" width="12.42578125" style="50" customWidth="1"/>
    <col min="13301" max="13301" width="20.140625" style="50" customWidth="1"/>
    <col min="13302" max="13302" width="24" style="50" customWidth="1"/>
    <col min="13303" max="13303" width="20.140625" style="50" customWidth="1"/>
    <col min="13304" max="13304" width="22.7109375" style="50" customWidth="1"/>
    <col min="13305" max="13305" width="29.140625" style="50" customWidth="1"/>
    <col min="13306" max="13306" width="20.140625" style="50" customWidth="1"/>
    <col min="13307" max="13307" width="7.28515625" style="50" customWidth="1"/>
    <col min="13308" max="13308" width="15" style="50" customWidth="1"/>
    <col min="13309" max="13309" width="17.5703125" style="50" customWidth="1"/>
    <col min="13310" max="13310" width="15" style="50" customWidth="1"/>
    <col min="13311" max="13311" width="16.28515625" style="50" customWidth="1"/>
    <col min="13312" max="13312" width="13.7109375" style="50" customWidth="1"/>
    <col min="13313" max="13313" width="11.140625" style="50" customWidth="1"/>
    <col min="13314" max="13314" width="15" style="50" customWidth="1"/>
    <col min="13315" max="13315" width="20.140625" style="50" customWidth="1"/>
    <col min="13316" max="13316" width="17.5703125" style="50" customWidth="1"/>
    <col min="13317" max="13317" width="27.85546875" style="50" customWidth="1"/>
    <col min="13318" max="13318" width="26.5703125" style="50" customWidth="1"/>
    <col min="13319" max="13319" width="15" style="50" customWidth="1"/>
    <col min="13320" max="13320" width="17.5703125" style="50" customWidth="1"/>
    <col min="13321" max="13323" width="16.28515625" style="50" customWidth="1"/>
    <col min="13324" max="13324" width="20.140625" style="50" customWidth="1"/>
    <col min="13325" max="13325" width="15" style="50" customWidth="1"/>
    <col min="13326" max="13327" width="20.140625" style="50" customWidth="1"/>
    <col min="13328" max="13328" width="17.5703125" style="50" customWidth="1"/>
    <col min="13329" max="13329" width="20.140625" style="50" customWidth="1"/>
    <col min="13330" max="13330" width="12.42578125" style="50" customWidth="1"/>
    <col min="13331" max="13332" width="29.140625" style="50" customWidth="1"/>
    <col min="13333" max="13540" width="12.42578125" style="50" customWidth="1"/>
    <col min="13541" max="13541" width="20.140625" style="50" customWidth="1"/>
    <col min="13542" max="13542" width="21.42578125" style="50" customWidth="1"/>
    <col min="13543" max="13543" width="24" style="50" customWidth="1"/>
    <col min="13544" max="13544" width="11.140625" style="50" customWidth="1"/>
    <col min="13545" max="13545" width="15" style="50" customWidth="1"/>
    <col min="13546" max="13546" width="13.7109375" style="50" customWidth="1"/>
    <col min="13547" max="13547" width="24" style="50" customWidth="1"/>
    <col min="13548" max="13548" width="15" style="50" customWidth="1"/>
    <col min="13549" max="13549" width="21.42578125" style="50" customWidth="1"/>
    <col min="13550" max="13550" width="15" style="50" customWidth="1"/>
    <col min="13551" max="13551" width="18.85546875" style="50" customWidth="1"/>
    <col min="13552" max="13552" width="12.42578125" style="50" customWidth="1"/>
    <col min="13553" max="13553" width="17.5703125" style="50" customWidth="1"/>
    <col min="13554" max="13554" width="25.28515625" style="50" customWidth="1"/>
    <col min="13555" max="13555" width="17.5703125" style="50" customWidth="1"/>
    <col min="13556" max="13556" width="12.42578125" style="50" customWidth="1"/>
    <col min="13557" max="13557" width="20.140625" style="50" customWidth="1"/>
    <col min="13558" max="13558" width="24" style="50" customWidth="1"/>
    <col min="13559" max="13559" width="20.140625" style="50" customWidth="1"/>
    <col min="13560" max="13560" width="22.7109375" style="50" customWidth="1"/>
    <col min="13561" max="13561" width="29.140625" style="50" customWidth="1"/>
    <col min="13562" max="13562" width="20.140625" style="50" customWidth="1"/>
    <col min="13563" max="13563" width="7.28515625" style="50" customWidth="1"/>
    <col min="13564" max="13564" width="15" style="50" customWidth="1"/>
    <col min="13565" max="13565" width="17.5703125" style="50" customWidth="1"/>
    <col min="13566" max="13566" width="15" style="50" customWidth="1"/>
    <col min="13567" max="13567" width="16.28515625" style="50" customWidth="1"/>
    <col min="13568" max="13568" width="13.7109375" style="50" customWidth="1"/>
    <col min="13569" max="13569" width="11.140625" style="50" customWidth="1"/>
    <col min="13570" max="13570" width="15" style="50" customWidth="1"/>
    <col min="13571" max="13571" width="20.140625" style="50" customWidth="1"/>
    <col min="13572" max="13572" width="17.5703125" style="50" customWidth="1"/>
    <col min="13573" max="13573" width="27.85546875" style="50" customWidth="1"/>
    <col min="13574" max="13574" width="26.5703125" style="50" customWidth="1"/>
    <col min="13575" max="13575" width="15" style="50" customWidth="1"/>
    <col min="13576" max="13576" width="17.5703125" style="50" customWidth="1"/>
    <col min="13577" max="13579" width="16.28515625" style="50" customWidth="1"/>
    <col min="13580" max="13580" width="20.140625" style="50" customWidth="1"/>
    <col min="13581" max="13581" width="15" style="50" customWidth="1"/>
    <col min="13582" max="13583" width="20.140625" style="50" customWidth="1"/>
    <col min="13584" max="13584" width="17.5703125" style="50" customWidth="1"/>
    <col min="13585" max="13585" width="20.140625" style="50" customWidth="1"/>
    <col min="13586" max="13586" width="12.42578125" style="50" customWidth="1"/>
    <col min="13587" max="13588" width="29.140625" style="50" customWidth="1"/>
    <col min="13589" max="13796" width="12.42578125" style="50" customWidth="1"/>
    <col min="13797" max="13797" width="20.140625" style="50" customWidth="1"/>
    <col min="13798" max="13798" width="21.42578125" style="50" customWidth="1"/>
    <col min="13799" max="13799" width="24" style="50" customWidth="1"/>
    <col min="13800" max="13800" width="11.140625" style="50" customWidth="1"/>
    <col min="13801" max="13801" width="15" style="50" customWidth="1"/>
    <col min="13802" max="13802" width="13.7109375" style="50" customWidth="1"/>
    <col min="13803" max="13803" width="24" style="50" customWidth="1"/>
    <col min="13804" max="13804" width="15" style="50" customWidth="1"/>
    <col min="13805" max="13805" width="21.42578125" style="50" customWidth="1"/>
    <col min="13806" max="13806" width="15" style="50" customWidth="1"/>
    <col min="13807" max="13807" width="18.85546875" style="50" customWidth="1"/>
    <col min="13808" max="13808" width="12.42578125" style="50" customWidth="1"/>
    <col min="13809" max="13809" width="17.5703125" style="50" customWidth="1"/>
    <col min="13810" max="13810" width="25.28515625" style="50" customWidth="1"/>
    <col min="13811" max="13811" width="17.5703125" style="50" customWidth="1"/>
    <col min="13812" max="13812" width="12.42578125" style="50" customWidth="1"/>
    <col min="13813" max="13813" width="20.140625" style="50" customWidth="1"/>
    <col min="13814" max="13814" width="24" style="50" customWidth="1"/>
    <col min="13815" max="13815" width="20.140625" style="50" customWidth="1"/>
    <col min="13816" max="13816" width="22.7109375" style="50" customWidth="1"/>
    <col min="13817" max="13817" width="29.140625" style="50" customWidth="1"/>
    <col min="13818" max="13818" width="20.140625" style="50" customWidth="1"/>
    <col min="13819" max="13819" width="7.28515625" style="50" customWidth="1"/>
    <col min="13820" max="13820" width="15" style="50" customWidth="1"/>
    <col min="13821" max="13821" width="17.5703125" style="50" customWidth="1"/>
    <col min="13822" max="13822" width="15" style="50" customWidth="1"/>
    <col min="13823" max="13823" width="16.28515625" style="50" customWidth="1"/>
    <col min="13824" max="13824" width="13.7109375" style="50" customWidth="1"/>
    <col min="13825" max="13825" width="11.140625" style="50" customWidth="1"/>
    <col min="13826" max="13826" width="15" style="50" customWidth="1"/>
    <col min="13827" max="13827" width="20.140625" style="50" customWidth="1"/>
    <col min="13828" max="13828" width="17.5703125" style="50" customWidth="1"/>
    <col min="13829" max="13829" width="27.85546875" style="50" customWidth="1"/>
    <col min="13830" max="13830" width="26.5703125" style="50" customWidth="1"/>
    <col min="13831" max="13831" width="15" style="50" customWidth="1"/>
    <col min="13832" max="13832" width="17.5703125" style="50" customWidth="1"/>
    <col min="13833" max="13835" width="16.28515625" style="50" customWidth="1"/>
    <col min="13836" max="13836" width="20.140625" style="50" customWidth="1"/>
    <col min="13837" max="13837" width="15" style="50" customWidth="1"/>
    <col min="13838" max="13839" width="20.140625" style="50" customWidth="1"/>
    <col min="13840" max="13840" width="17.5703125" style="50" customWidth="1"/>
    <col min="13841" max="13841" width="20.140625" style="50" customWidth="1"/>
    <col min="13842" max="13842" width="12.42578125" style="50" customWidth="1"/>
    <col min="13843" max="13844" width="29.140625" style="50" customWidth="1"/>
    <col min="13845" max="14052" width="12.42578125" style="50" customWidth="1"/>
    <col min="14053" max="14053" width="20.140625" style="50" customWidth="1"/>
    <col min="14054" max="14054" width="21.42578125" style="50" customWidth="1"/>
    <col min="14055" max="14055" width="24" style="50" customWidth="1"/>
    <col min="14056" max="14056" width="11.140625" style="50" customWidth="1"/>
    <col min="14057" max="14057" width="15" style="50" customWidth="1"/>
    <col min="14058" max="14058" width="13.7109375" style="50" customWidth="1"/>
    <col min="14059" max="14059" width="24" style="50" customWidth="1"/>
    <col min="14060" max="14060" width="15" style="50" customWidth="1"/>
    <col min="14061" max="14061" width="21.42578125" style="50" customWidth="1"/>
    <col min="14062" max="14062" width="15" style="50" customWidth="1"/>
    <col min="14063" max="14063" width="18.85546875" style="50" customWidth="1"/>
    <col min="14064" max="14064" width="12.42578125" style="50" customWidth="1"/>
    <col min="14065" max="14065" width="17.5703125" style="50" customWidth="1"/>
    <col min="14066" max="14066" width="25.28515625" style="50" customWidth="1"/>
    <col min="14067" max="14067" width="17.5703125" style="50" customWidth="1"/>
    <col min="14068" max="14068" width="12.42578125" style="50" customWidth="1"/>
    <col min="14069" max="14069" width="20.140625" style="50" customWidth="1"/>
    <col min="14070" max="14070" width="24" style="50" customWidth="1"/>
    <col min="14071" max="14071" width="20.140625" style="50" customWidth="1"/>
    <col min="14072" max="14072" width="22.7109375" style="50" customWidth="1"/>
    <col min="14073" max="14073" width="29.140625" style="50" customWidth="1"/>
    <col min="14074" max="14074" width="20.140625" style="50" customWidth="1"/>
    <col min="14075" max="14075" width="7.28515625" style="50" customWidth="1"/>
    <col min="14076" max="14076" width="15" style="50" customWidth="1"/>
    <col min="14077" max="14077" width="17.5703125" style="50" customWidth="1"/>
    <col min="14078" max="14078" width="15" style="50" customWidth="1"/>
    <col min="14079" max="14079" width="16.28515625" style="50" customWidth="1"/>
    <col min="14080" max="14080" width="13.7109375" style="50" customWidth="1"/>
    <col min="14081" max="14081" width="11.140625" style="50" customWidth="1"/>
    <col min="14082" max="14082" width="15" style="50" customWidth="1"/>
    <col min="14083" max="14083" width="20.140625" style="50" customWidth="1"/>
    <col min="14084" max="14084" width="17.5703125" style="50" customWidth="1"/>
    <col min="14085" max="14085" width="27.85546875" style="50" customWidth="1"/>
    <col min="14086" max="14086" width="26.5703125" style="50" customWidth="1"/>
    <col min="14087" max="14087" width="15" style="50" customWidth="1"/>
    <col min="14088" max="14088" width="17.5703125" style="50" customWidth="1"/>
    <col min="14089" max="14091" width="16.28515625" style="50" customWidth="1"/>
    <col min="14092" max="14092" width="20.140625" style="50" customWidth="1"/>
    <col min="14093" max="14093" width="15" style="50" customWidth="1"/>
    <col min="14094" max="14095" width="20.140625" style="50" customWidth="1"/>
    <col min="14096" max="14096" width="17.5703125" style="50" customWidth="1"/>
    <col min="14097" max="14097" width="20.140625" style="50" customWidth="1"/>
    <col min="14098" max="14098" width="12.42578125" style="50" customWidth="1"/>
    <col min="14099" max="14100" width="29.140625" style="50" customWidth="1"/>
    <col min="14101" max="14308" width="12.42578125" style="50" customWidth="1"/>
    <col min="14309" max="14309" width="20.140625" style="50" customWidth="1"/>
    <col min="14310" max="14310" width="21.42578125" style="50" customWidth="1"/>
    <col min="14311" max="14311" width="24" style="50" customWidth="1"/>
    <col min="14312" max="14312" width="11.140625" style="50" customWidth="1"/>
    <col min="14313" max="14313" width="15" style="50" customWidth="1"/>
    <col min="14314" max="14314" width="13.7109375" style="50" customWidth="1"/>
    <col min="14315" max="14315" width="24" style="50" customWidth="1"/>
    <col min="14316" max="14316" width="15" style="50" customWidth="1"/>
    <col min="14317" max="14317" width="21.42578125" style="50" customWidth="1"/>
    <col min="14318" max="14318" width="15" style="50" customWidth="1"/>
    <col min="14319" max="14319" width="18.85546875" style="50" customWidth="1"/>
    <col min="14320" max="14320" width="12.42578125" style="50" customWidth="1"/>
    <col min="14321" max="14321" width="17.5703125" style="50" customWidth="1"/>
    <col min="14322" max="14322" width="25.28515625" style="50" customWidth="1"/>
    <col min="14323" max="14323" width="17.5703125" style="50" customWidth="1"/>
    <col min="14324" max="14324" width="12.42578125" style="50" customWidth="1"/>
    <col min="14325" max="14325" width="20.140625" style="50" customWidth="1"/>
    <col min="14326" max="14326" width="24" style="50" customWidth="1"/>
    <col min="14327" max="14327" width="20.140625" style="50" customWidth="1"/>
    <col min="14328" max="14328" width="22.7109375" style="50" customWidth="1"/>
    <col min="14329" max="14329" width="29.140625" style="50" customWidth="1"/>
    <col min="14330" max="14330" width="20.140625" style="50" customWidth="1"/>
    <col min="14331" max="14331" width="7.28515625" style="50" customWidth="1"/>
    <col min="14332" max="14332" width="15" style="50" customWidth="1"/>
    <col min="14333" max="14333" width="17.5703125" style="50" customWidth="1"/>
    <col min="14334" max="14334" width="15" style="50" customWidth="1"/>
    <col min="14335" max="14335" width="16.28515625" style="50" customWidth="1"/>
    <col min="14336" max="14336" width="13.7109375" style="50" customWidth="1"/>
    <col min="14337" max="14337" width="11.140625" style="50" customWidth="1"/>
    <col min="14338" max="14338" width="15" style="50" customWidth="1"/>
    <col min="14339" max="14339" width="20.140625" style="50" customWidth="1"/>
    <col min="14340" max="14340" width="17.5703125" style="50" customWidth="1"/>
    <col min="14341" max="14341" width="27.85546875" style="50" customWidth="1"/>
    <col min="14342" max="14342" width="26.5703125" style="50" customWidth="1"/>
    <col min="14343" max="14343" width="15" style="50" customWidth="1"/>
    <col min="14344" max="14344" width="17.5703125" style="50" customWidth="1"/>
    <col min="14345" max="14347" width="16.28515625" style="50" customWidth="1"/>
    <col min="14348" max="14348" width="20.140625" style="50" customWidth="1"/>
    <col min="14349" max="14349" width="15" style="50" customWidth="1"/>
    <col min="14350" max="14351" width="20.140625" style="50" customWidth="1"/>
    <col min="14352" max="14352" width="17.5703125" style="50" customWidth="1"/>
    <col min="14353" max="14353" width="20.140625" style="50" customWidth="1"/>
    <col min="14354" max="14354" width="12.42578125" style="50" customWidth="1"/>
    <col min="14355" max="14356" width="29.140625" style="50" customWidth="1"/>
    <col min="14357" max="14564" width="12.42578125" style="50" customWidth="1"/>
    <col min="14565" max="14565" width="20.140625" style="50" customWidth="1"/>
    <col min="14566" max="14566" width="21.42578125" style="50" customWidth="1"/>
    <col min="14567" max="14567" width="24" style="50" customWidth="1"/>
    <col min="14568" max="14568" width="11.140625" style="50" customWidth="1"/>
    <col min="14569" max="14569" width="15" style="50" customWidth="1"/>
    <col min="14570" max="14570" width="13.7109375" style="50" customWidth="1"/>
    <col min="14571" max="14571" width="24" style="50" customWidth="1"/>
    <col min="14572" max="14572" width="15" style="50" customWidth="1"/>
    <col min="14573" max="14573" width="21.42578125" style="50" customWidth="1"/>
    <col min="14574" max="14574" width="15" style="50" customWidth="1"/>
    <col min="14575" max="14575" width="18.85546875" style="50" customWidth="1"/>
    <col min="14576" max="14576" width="12.42578125" style="50" customWidth="1"/>
    <col min="14577" max="14577" width="17.5703125" style="50" customWidth="1"/>
    <col min="14578" max="14578" width="25.28515625" style="50" customWidth="1"/>
    <col min="14579" max="14579" width="17.5703125" style="50" customWidth="1"/>
    <col min="14580" max="14580" width="12.42578125" style="50" customWidth="1"/>
    <col min="14581" max="14581" width="20.140625" style="50" customWidth="1"/>
    <col min="14582" max="14582" width="24" style="50" customWidth="1"/>
    <col min="14583" max="14583" width="20.140625" style="50" customWidth="1"/>
    <col min="14584" max="14584" width="22.7109375" style="50" customWidth="1"/>
    <col min="14585" max="14585" width="29.140625" style="50" customWidth="1"/>
    <col min="14586" max="14586" width="20.140625" style="50" customWidth="1"/>
    <col min="14587" max="14587" width="7.28515625" style="50" customWidth="1"/>
    <col min="14588" max="14588" width="15" style="50" customWidth="1"/>
    <col min="14589" max="14589" width="17.5703125" style="50" customWidth="1"/>
    <col min="14590" max="14590" width="15" style="50" customWidth="1"/>
    <col min="14591" max="14591" width="16.28515625" style="50" customWidth="1"/>
    <col min="14592" max="14592" width="13.7109375" style="50" customWidth="1"/>
    <col min="14593" max="14593" width="11.140625" style="50" customWidth="1"/>
    <col min="14594" max="14594" width="15" style="50" customWidth="1"/>
    <col min="14595" max="14595" width="20.140625" style="50" customWidth="1"/>
    <col min="14596" max="14596" width="17.5703125" style="50" customWidth="1"/>
    <col min="14597" max="14597" width="27.85546875" style="50" customWidth="1"/>
    <col min="14598" max="14598" width="26.5703125" style="50" customWidth="1"/>
    <col min="14599" max="14599" width="15" style="50" customWidth="1"/>
    <col min="14600" max="14600" width="17.5703125" style="50" customWidth="1"/>
    <col min="14601" max="14603" width="16.28515625" style="50" customWidth="1"/>
    <col min="14604" max="14604" width="20.140625" style="50" customWidth="1"/>
    <col min="14605" max="14605" width="15" style="50" customWidth="1"/>
    <col min="14606" max="14607" width="20.140625" style="50" customWidth="1"/>
    <col min="14608" max="14608" width="17.5703125" style="50" customWidth="1"/>
    <col min="14609" max="14609" width="20.140625" style="50" customWidth="1"/>
    <col min="14610" max="14610" width="12.42578125" style="50" customWidth="1"/>
    <col min="14611" max="14612" width="29.140625" style="50" customWidth="1"/>
    <col min="14613" max="14820" width="12.42578125" style="50" customWidth="1"/>
    <col min="14821" max="14821" width="20.140625" style="50" customWidth="1"/>
    <col min="14822" max="14822" width="21.42578125" style="50" customWidth="1"/>
    <col min="14823" max="14823" width="24" style="50" customWidth="1"/>
    <col min="14824" max="14824" width="11.140625" style="50" customWidth="1"/>
    <col min="14825" max="14825" width="15" style="50" customWidth="1"/>
    <col min="14826" max="14826" width="13.7109375" style="50" customWidth="1"/>
    <col min="14827" max="14827" width="24" style="50" customWidth="1"/>
    <col min="14828" max="14828" width="15" style="50" customWidth="1"/>
    <col min="14829" max="14829" width="21.42578125" style="50" customWidth="1"/>
    <col min="14830" max="14830" width="15" style="50" customWidth="1"/>
    <col min="14831" max="14831" width="18.85546875" style="50" customWidth="1"/>
    <col min="14832" max="14832" width="12.42578125" style="50" customWidth="1"/>
    <col min="14833" max="14833" width="17.5703125" style="50" customWidth="1"/>
    <col min="14834" max="14834" width="25.28515625" style="50" customWidth="1"/>
    <col min="14835" max="14835" width="17.5703125" style="50" customWidth="1"/>
    <col min="14836" max="14836" width="12.42578125" style="50" customWidth="1"/>
    <col min="14837" max="14837" width="20.140625" style="50" customWidth="1"/>
    <col min="14838" max="14838" width="24" style="50" customWidth="1"/>
    <col min="14839" max="14839" width="20.140625" style="50" customWidth="1"/>
    <col min="14840" max="14840" width="22.7109375" style="50" customWidth="1"/>
    <col min="14841" max="14841" width="29.140625" style="50" customWidth="1"/>
    <col min="14842" max="14842" width="20.140625" style="50" customWidth="1"/>
    <col min="14843" max="14843" width="7.28515625" style="50" customWidth="1"/>
    <col min="14844" max="14844" width="15" style="50" customWidth="1"/>
    <col min="14845" max="14845" width="17.5703125" style="50" customWidth="1"/>
    <col min="14846" max="14846" width="15" style="50" customWidth="1"/>
    <col min="14847" max="14847" width="16.28515625" style="50" customWidth="1"/>
    <col min="14848" max="14848" width="13.7109375" style="50" customWidth="1"/>
    <col min="14849" max="14849" width="11.140625" style="50" customWidth="1"/>
    <col min="14850" max="14850" width="15" style="50" customWidth="1"/>
    <col min="14851" max="14851" width="20.140625" style="50" customWidth="1"/>
    <col min="14852" max="14852" width="17.5703125" style="50" customWidth="1"/>
    <col min="14853" max="14853" width="27.85546875" style="50" customWidth="1"/>
    <col min="14854" max="14854" width="26.5703125" style="50" customWidth="1"/>
    <col min="14855" max="14855" width="15" style="50" customWidth="1"/>
    <col min="14856" max="14856" width="17.5703125" style="50" customWidth="1"/>
    <col min="14857" max="14859" width="16.28515625" style="50" customWidth="1"/>
    <col min="14860" max="14860" width="20.140625" style="50" customWidth="1"/>
    <col min="14861" max="14861" width="15" style="50" customWidth="1"/>
    <col min="14862" max="14863" width="20.140625" style="50" customWidth="1"/>
    <col min="14864" max="14864" width="17.5703125" style="50" customWidth="1"/>
    <col min="14865" max="14865" width="20.140625" style="50" customWidth="1"/>
    <col min="14866" max="14866" width="12.42578125" style="50" customWidth="1"/>
    <col min="14867" max="14868" width="29.140625" style="50" customWidth="1"/>
    <col min="14869" max="15076" width="12.42578125" style="50" customWidth="1"/>
    <col min="15077" max="15077" width="20.140625" style="50" customWidth="1"/>
    <col min="15078" max="15078" width="21.42578125" style="50" customWidth="1"/>
    <col min="15079" max="15079" width="24" style="50" customWidth="1"/>
    <col min="15080" max="15080" width="11.140625" style="50" customWidth="1"/>
    <col min="15081" max="15081" width="15" style="50" customWidth="1"/>
    <col min="15082" max="15082" width="13.7109375" style="50" customWidth="1"/>
    <col min="15083" max="15083" width="24" style="50" customWidth="1"/>
    <col min="15084" max="15084" width="15" style="50" customWidth="1"/>
    <col min="15085" max="15085" width="21.42578125" style="50" customWidth="1"/>
    <col min="15086" max="15086" width="15" style="50" customWidth="1"/>
    <col min="15087" max="15087" width="18.85546875" style="50" customWidth="1"/>
    <col min="15088" max="15088" width="12.42578125" style="50" customWidth="1"/>
    <col min="15089" max="15089" width="17.5703125" style="50" customWidth="1"/>
    <col min="15090" max="15090" width="25.28515625" style="50" customWidth="1"/>
    <col min="15091" max="15091" width="17.5703125" style="50" customWidth="1"/>
    <col min="15092" max="15092" width="12.42578125" style="50" customWidth="1"/>
    <col min="15093" max="15093" width="20.140625" style="50" customWidth="1"/>
    <col min="15094" max="15094" width="24" style="50" customWidth="1"/>
    <col min="15095" max="15095" width="20.140625" style="50" customWidth="1"/>
    <col min="15096" max="15096" width="22.7109375" style="50" customWidth="1"/>
    <col min="15097" max="15097" width="29.140625" style="50" customWidth="1"/>
    <col min="15098" max="15098" width="20.140625" style="50" customWidth="1"/>
    <col min="15099" max="15099" width="7.28515625" style="50" customWidth="1"/>
    <col min="15100" max="15100" width="15" style="50" customWidth="1"/>
    <col min="15101" max="15101" width="17.5703125" style="50" customWidth="1"/>
    <col min="15102" max="15102" width="15" style="50" customWidth="1"/>
    <col min="15103" max="15103" width="16.28515625" style="50" customWidth="1"/>
    <col min="15104" max="15104" width="13.7109375" style="50" customWidth="1"/>
    <col min="15105" max="15105" width="11.140625" style="50" customWidth="1"/>
    <col min="15106" max="15106" width="15" style="50" customWidth="1"/>
    <col min="15107" max="15107" width="20.140625" style="50" customWidth="1"/>
    <col min="15108" max="15108" width="17.5703125" style="50" customWidth="1"/>
    <col min="15109" max="15109" width="27.85546875" style="50" customWidth="1"/>
    <col min="15110" max="15110" width="26.5703125" style="50" customWidth="1"/>
    <col min="15111" max="15111" width="15" style="50" customWidth="1"/>
    <col min="15112" max="15112" width="17.5703125" style="50" customWidth="1"/>
    <col min="15113" max="15115" width="16.28515625" style="50" customWidth="1"/>
    <col min="15116" max="15116" width="20.140625" style="50" customWidth="1"/>
    <col min="15117" max="15117" width="15" style="50" customWidth="1"/>
    <col min="15118" max="15119" width="20.140625" style="50" customWidth="1"/>
    <col min="15120" max="15120" width="17.5703125" style="50" customWidth="1"/>
    <col min="15121" max="15121" width="20.140625" style="50" customWidth="1"/>
    <col min="15122" max="15122" width="12.42578125" style="50" customWidth="1"/>
    <col min="15123" max="15124" width="29.140625" style="50" customWidth="1"/>
    <col min="15125" max="15332" width="12.42578125" style="50" customWidth="1"/>
    <col min="15333" max="15333" width="20.140625" style="50" customWidth="1"/>
    <col min="15334" max="15334" width="21.42578125" style="50" customWidth="1"/>
    <col min="15335" max="15335" width="24" style="50" customWidth="1"/>
    <col min="15336" max="15336" width="11.140625" style="50" customWidth="1"/>
    <col min="15337" max="15337" width="15" style="50" customWidth="1"/>
    <col min="15338" max="15338" width="13.7109375" style="50" customWidth="1"/>
    <col min="15339" max="15339" width="24" style="50" customWidth="1"/>
    <col min="15340" max="15340" width="15" style="50" customWidth="1"/>
    <col min="15341" max="15341" width="21.42578125" style="50" customWidth="1"/>
    <col min="15342" max="15342" width="15" style="50" customWidth="1"/>
    <col min="15343" max="15343" width="18.85546875" style="50" customWidth="1"/>
    <col min="15344" max="15344" width="12.42578125" style="50" customWidth="1"/>
    <col min="15345" max="15345" width="17.5703125" style="50" customWidth="1"/>
    <col min="15346" max="15346" width="25.28515625" style="50" customWidth="1"/>
    <col min="15347" max="15347" width="17.5703125" style="50" customWidth="1"/>
    <col min="15348" max="15348" width="12.42578125" style="50" customWidth="1"/>
    <col min="15349" max="15349" width="20.140625" style="50" customWidth="1"/>
    <col min="15350" max="15350" width="24" style="50" customWidth="1"/>
    <col min="15351" max="15351" width="20.140625" style="50" customWidth="1"/>
    <col min="15352" max="15352" width="22.7109375" style="50" customWidth="1"/>
    <col min="15353" max="15353" width="29.140625" style="50" customWidth="1"/>
    <col min="15354" max="15354" width="20.140625" style="50" customWidth="1"/>
    <col min="15355" max="15355" width="7.28515625" style="50" customWidth="1"/>
    <col min="15356" max="15356" width="15" style="50" customWidth="1"/>
    <col min="15357" max="15357" width="17.5703125" style="50" customWidth="1"/>
    <col min="15358" max="15358" width="15" style="50" customWidth="1"/>
    <col min="15359" max="15359" width="16.28515625" style="50" customWidth="1"/>
    <col min="15360" max="15360" width="13.7109375" style="50" customWidth="1"/>
    <col min="15361" max="15361" width="11.140625" style="50" customWidth="1"/>
    <col min="15362" max="15362" width="15" style="50" customWidth="1"/>
    <col min="15363" max="15363" width="20.140625" style="50" customWidth="1"/>
    <col min="15364" max="15364" width="17.5703125" style="50" customWidth="1"/>
    <col min="15365" max="15365" width="27.85546875" style="50" customWidth="1"/>
    <col min="15366" max="15366" width="26.5703125" style="50" customWidth="1"/>
    <col min="15367" max="15367" width="15" style="50" customWidth="1"/>
    <col min="15368" max="15368" width="17.5703125" style="50" customWidth="1"/>
    <col min="15369" max="15371" width="16.28515625" style="50" customWidth="1"/>
    <col min="15372" max="15372" width="20.140625" style="50" customWidth="1"/>
    <col min="15373" max="15373" width="15" style="50" customWidth="1"/>
    <col min="15374" max="15375" width="20.140625" style="50" customWidth="1"/>
    <col min="15376" max="15376" width="17.5703125" style="50" customWidth="1"/>
    <col min="15377" max="15377" width="20.140625" style="50" customWidth="1"/>
    <col min="15378" max="15378" width="12.42578125" style="50" customWidth="1"/>
    <col min="15379" max="15380" width="29.140625" style="50" customWidth="1"/>
    <col min="15381" max="15588" width="12.42578125" style="50" customWidth="1"/>
    <col min="15589" max="15589" width="20.140625" style="50" customWidth="1"/>
    <col min="15590" max="15590" width="21.42578125" style="50" customWidth="1"/>
    <col min="15591" max="15591" width="24" style="50" customWidth="1"/>
    <col min="15592" max="15592" width="11.140625" style="50" customWidth="1"/>
    <col min="15593" max="15593" width="15" style="50" customWidth="1"/>
    <col min="15594" max="15594" width="13.7109375" style="50" customWidth="1"/>
    <col min="15595" max="15595" width="24" style="50" customWidth="1"/>
    <col min="15596" max="15596" width="15" style="50" customWidth="1"/>
    <col min="15597" max="15597" width="21.42578125" style="50" customWidth="1"/>
    <col min="15598" max="15598" width="15" style="50" customWidth="1"/>
    <col min="15599" max="15599" width="18.85546875" style="50" customWidth="1"/>
    <col min="15600" max="15600" width="12.42578125" style="50" customWidth="1"/>
    <col min="15601" max="15601" width="17.5703125" style="50" customWidth="1"/>
    <col min="15602" max="15602" width="25.28515625" style="50" customWidth="1"/>
    <col min="15603" max="15603" width="17.5703125" style="50" customWidth="1"/>
    <col min="15604" max="15604" width="12.42578125" style="50" customWidth="1"/>
    <col min="15605" max="15605" width="20.140625" style="50" customWidth="1"/>
    <col min="15606" max="15606" width="24" style="50" customWidth="1"/>
    <col min="15607" max="15607" width="20.140625" style="50" customWidth="1"/>
    <col min="15608" max="15608" width="22.7109375" style="50" customWidth="1"/>
    <col min="15609" max="15609" width="29.140625" style="50" customWidth="1"/>
    <col min="15610" max="15610" width="20.140625" style="50" customWidth="1"/>
    <col min="15611" max="15611" width="7.28515625" style="50" customWidth="1"/>
    <col min="15612" max="15612" width="15" style="50" customWidth="1"/>
    <col min="15613" max="15613" width="17.5703125" style="50" customWidth="1"/>
    <col min="15614" max="15614" width="15" style="50" customWidth="1"/>
    <col min="15615" max="15615" width="16.28515625" style="50" customWidth="1"/>
    <col min="15616" max="15616" width="13.7109375" style="50" customWidth="1"/>
    <col min="15617" max="15617" width="11.140625" style="50" customWidth="1"/>
    <col min="15618" max="15618" width="15" style="50" customWidth="1"/>
    <col min="15619" max="15619" width="20.140625" style="50" customWidth="1"/>
    <col min="15620" max="15620" width="17.5703125" style="50" customWidth="1"/>
    <col min="15621" max="15621" width="27.85546875" style="50" customWidth="1"/>
    <col min="15622" max="15622" width="26.5703125" style="50" customWidth="1"/>
    <col min="15623" max="15623" width="15" style="50" customWidth="1"/>
    <col min="15624" max="15624" width="17.5703125" style="50" customWidth="1"/>
    <col min="15625" max="15627" width="16.28515625" style="50" customWidth="1"/>
    <col min="15628" max="15628" width="20.140625" style="50" customWidth="1"/>
    <col min="15629" max="15629" width="15" style="50" customWidth="1"/>
    <col min="15630" max="15631" width="20.140625" style="50" customWidth="1"/>
    <col min="15632" max="15632" width="17.5703125" style="50" customWidth="1"/>
    <col min="15633" max="15633" width="20.140625" style="50" customWidth="1"/>
    <col min="15634" max="15634" width="12.42578125" style="50" customWidth="1"/>
    <col min="15635" max="15636" width="29.140625" style="50" customWidth="1"/>
    <col min="15637" max="15844" width="12.42578125" style="50" customWidth="1"/>
    <col min="15845" max="15845" width="20.140625" style="50" customWidth="1"/>
    <col min="15846" max="15846" width="21.42578125" style="50" customWidth="1"/>
    <col min="15847" max="15847" width="24" style="50" customWidth="1"/>
    <col min="15848" max="15848" width="11.140625" style="50" customWidth="1"/>
    <col min="15849" max="15849" width="15" style="50" customWidth="1"/>
    <col min="15850" max="15850" width="13.7109375" style="50" customWidth="1"/>
    <col min="15851" max="15851" width="24" style="50" customWidth="1"/>
    <col min="15852" max="15852" width="15" style="50" customWidth="1"/>
    <col min="15853" max="15853" width="21.42578125" style="50" customWidth="1"/>
    <col min="15854" max="15854" width="15" style="50" customWidth="1"/>
    <col min="15855" max="15855" width="18.85546875" style="50" customWidth="1"/>
    <col min="15856" max="15856" width="12.42578125" style="50" customWidth="1"/>
    <col min="15857" max="15857" width="17.5703125" style="50" customWidth="1"/>
    <col min="15858" max="15858" width="25.28515625" style="50" customWidth="1"/>
    <col min="15859" max="15859" width="17.5703125" style="50" customWidth="1"/>
    <col min="15860" max="15860" width="12.42578125" style="50" customWidth="1"/>
    <col min="15861" max="15861" width="20.140625" style="50" customWidth="1"/>
    <col min="15862" max="15862" width="24" style="50" customWidth="1"/>
    <col min="15863" max="15863" width="20.140625" style="50" customWidth="1"/>
    <col min="15864" max="15864" width="22.7109375" style="50" customWidth="1"/>
    <col min="15865" max="15865" width="29.140625" style="50" customWidth="1"/>
    <col min="15866" max="15866" width="20.140625" style="50" customWidth="1"/>
    <col min="15867" max="15867" width="7.28515625" style="50" customWidth="1"/>
    <col min="15868" max="15868" width="15" style="50" customWidth="1"/>
    <col min="15869" max="15869" width="17.5703125" style="50" customWidth="1"/>
    <col min="15870" max="15870" width="15" style="50" customWidth="1"/>
    <col min="15871" max="15871" width="16.28515625" style="50" customWidth="1"/>
    <col min="15872" max="15872" width="13.7109375" style="50" customWidth="1"/>
    <col min="15873" max="15873" width="11.140625" style="50" customWidth="1"/>
    <col min="15874" max="15874" width="15" style="50" customWidth="1"/>
    <col min="15875" max="15875" width="20.140625" style="50" customWidth="1"/>
    <col min="15876" max="15876" width="17.5703125" style="50" customWidth="1"/>
    <col min="15877" max="15877" width="27.85546875" style="50" customWidth="1"/>
    <col min="15878" max="15878" width="26.5703125" style="50" customWidth="1"/>
    <col min="15879" max="15879" width="15" style="50" customWidth="1"/>
    <col min="15880" max="15880" width="17.5703125" style="50" customWidth="1"/>
    <col min="15881" max="15883" width="16.28515625" style="50" customWidth="1"/>
    <col min="15884" max="15884" width="20.140625" style="50" customWidth="1"/>
    <col min="15885" max="15885" width="15" style="50" customWidth="1"/>
    <col min="15886" max="15887" width="20.140625" style="50" customWidth="1"/>
    <col min="15888" max="15888" width="17.5703125" style="50" customWidth="1"/>
    <col min="15889" max="15889" width="20.140625" style="50" customWidth="1"/>
    <col min="15890" max="15890" width="12.42578125" style="50" customWidth="1"/>
    <col min="15891" max="15892" width="29.140625" style="50" customWidth="1"/>
    <col min="15893" max="16100" width="12.42578125" style="50" customWidth="1"/>
    <col min="16101" max="16101" width="20.140625" style="50" customWidth="1"/>
    <col min="16102" max="16102" width="21.42578125" style="50" customWidth="1"/>
    <col min="16103" max="16103" width="24" style="50" customWidth="1"/>
    <col min="16104" max="16104" width="11.140625" style="50" customWidth="1"/>
    <col min="16105" max="16105" width="15" style="50" customWidth="1"/>
    <col min="16106" max="16106" width="13.7109375" style="50" customWidth="1"/>
    <col min="16107" max="16107" width="24" style="50" customWidth="1"/>
    <col min="16108" max="16108" width="15" style="50" customWidth="1"/>
    <col min="16109" max="16109" width="21.42578125" style="50" customWidth="1"/>
    <col min="16110" max="16110" width="15" style="50" customWidth="1"/>
    <col min="16111" max="16111" width="18.85546875" style="50" customWidth="1"/>
    <col min="16112" max="16112" width="12.42578125" style="50" customWidth="1"/>
    <col min="16113" max="16113" width="17.5703125" style="50" customWidth="1"/>
    <col min="16114" max="16114" width="25.28515625" style="50" customWidth="1"/>
    <col min="16115" max="16115" width="17.5703125" style="50" customWidth="1"/>
    <col min="16116" max="16116" width="12.42578125" style="50" customWidth="1"/>
    <col min="16117" max="16117" width="20.140625" style="50" customWidth="1"/>
    <col min="16118" max="16118" width="24" style="50" customWidth="1"/>
    <col min="16119" max="16119" width="20.140625" style="50" customWidth="1"/>
    <col min="16120" max="16120" width="22.7109375" style="50" customWidth="1"/>
    <col min="16121" max="16121" width="29.140625" style="50" customWidth="1"/>
    <col min="16122" max="16122" width="20.140625" style="50" customWidth="1"/>
    <col min="16123" max="16123" width="7.28515625" style="50" customWidth="1"/>
    <col min="16124" max="16124" width="15" style="50" customWidth="1"/>
    <col min="16125" max="16125" width="17.5703125" style="50" customWidth="1"/>
    <col min="16126" max="16126" width="15" style="50" customWidth="1"/>
    <col min="16127" max="16127" width="16.28515625" style="50" customWidth="1"/>
    <col min="16128" max="16128" width="13.7109375" style="50" customWidth="1"/>
    <col min="16129" max="16129" width="11.140625" style="50" customWidth="1"/>
    <col min="16130" max="16130" width="15" style="50" customWidth="1"/>
    <col min="16131" max="16131" width="20.140625" style="50" customWidth="1"/>
    <col min="16132" max="16132" width="17.5703125" style="50" customWidth="1"/>
    <col min="16133" max="16133" width="27.85546875" style="50" customWidth="1"/>
    <col min="16134" max="16134" width="26.5703125" style="50" customWidth="1"/>
    <col min="16135" max="16135" width="15" style="50" customWidth="1"/>
    <col min="16136" max="16136" width="17.5703125" style="50" customWidth="1"/>
    <col min="16137" max="16139" width="16.28515625" style="50" customWidth="1"/>
    <col min="16140" max="16140" width="20.140625" style="50" customWidth="1"/>
    <col min="16141" max="16141" width="15" style="50" customWidth="1"/>
    <col min="16142" max="16143" width="20.140625" style="50" customWidth="1"/>
    <col min="16144" max="16144" width="17.5703125" style="50" customWidth="1"/>
    <col min="16145" max="16145" width="20.140625" style="50" customWidth="1"/>
    <col min="16146" max="16146" width="12.42578125" style="50" customWidth="1"/>
    <col min="16147" max="16148" width="29.140625" style="50" customWidth="1"/>
    <col min="16149" max="16384" width="12.42578125" style="50" customWidth="1"/>
  </cols>
  <sheetData>
    <row r="1" spans="1:228" s="63" customFormat="1" x14ac:dyDescent="0.15">
      <c r="A1" s="88" t="s">
        <v>88</v>
      </c>
      <c r="B1" s="53">
        <f ca="1">WORKDAY(TODAY(),1,$T$129:$T$523)</f>
        <v>44070</v>
      </c>
      <c r="C1" s="52"/>
      <c r="D1" s="52"/>
      <c r="E1" s="52"/>
      <c r="F1" s="54"/>
      <c r="G1" s="52"/>
      <c r="H1" s="55"/>
      <c r="I1" s="55"/>
      <c r="J1" s="52"/>
      <c r="K1" s="52"/>
      <c r="L1" s="52"/>
      <c r="M1" s="56"/>
      <c r="N1" s="52"/>
      <c r="O1" s="52"/>
      <c r="P1" s="57"/>
      <c r="Q1" s="58"/>
      <c r="R1" s="58"/>
      <c r="S1" s="58"/>
      <c r="T1" s="59" t="s">
        <v>0</v>
      </c>
      <c r="U1" s="58"/>
      <c r="V1" s="58"/>
      <c r="W1" s="58"/>
      <c r="X1" s="60" t="s">
        <v>1</v>
      </c>
      <c r="Y1" s="58"/>
      <c r="Z1" s="58"/>
      <c r="AA1" s="58"/>
      <c r="AB1" s="58"/>
      <c r="AC1" s="58"/>
      <c r="AD1" s="58"/>
      <c r="AE1" s="58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</row>
    <row r="2" spans="1:228" s="63" customFormat="1" ht="19.5" customHeight="1" x14ac:dyDescent="0.15">
      <c r="A2" s="87"/>
      <c r="B2" s="64" t="s">
        <v>2</v>
      </c>
      <c r="C2" s="65"/>
      <c r="D2" s="52"/>
      <c r="E2" s="55"/>
      <c r="F2" s="54"/>
      <c r="G2" s="66"/>
      <c r="H2" s="55"/>
      <c r="I2" s="55"/>
      <c r="J2" s="55"/>
      <c r="K2" s="65"/>
      <c r="L2" s="52"/>
      <c r="M2" s="56"/>
      <c r="N2" s="65"/>
      <c r="O2" s="65"/>
      <c r="P2" s="67"/>
      <c r="Q2" s="58"/>
      <c r="R2" s="58"/>
      <c r="S2" s="58"/>
      <c r="T2" s="58"/>
      <c r="U2" s="58"/>
      <c r="V2" s="58"/>
      <c r="W2" s="58"/>
      <c r="X2" s="52"/>
      <c r="Y2" s="58"/>
      <c r="Z2" s="58"/>
      <c r="AA2" s="58"/>
      <c r="AB2" s="58"/>
      <c r="AC2" s="58"/>
      <c r="AD2" s="58"/>
      <c r="AE2" s="58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</row>
    <row r="3" spans="1:228" s="63" customFormat="1" ht="27.4" customHeight="1" x14ac:dyDescent="0.15">
      <c r="A3" s="88" t="s">
        <v>86</v>
      </c>
      <c r="B3" s="92"/>
      <c r="C3" s="69"/>
      <c r="D3" s="69"/>
      <c r="E3" s="69"/>
      <c r="F3" s="70"/>
      <c r="G3" s="69"/>
      <c r="H3" s="71"/>
      <c r="I3" s="71"/>
      <c r="J3" s="71"/>
      <c r="K3" s="69"/>
      <c r="L3" s="69"/>
      <c r="M3" s="72"/>
      <c r="N3" s="69"/>
      <c r="O3" s="69"/>
      <c r="P3" s="69"/>
      <c r="Q3" s="69"/>
      <c r="R3" s="69"/>
      <c r="S3" s="69"/>
      <c r="T3" s="69"/>
      <c r="U3" s="69"/>
      <c r="V3" s="70" t="s">
        <v>3</v>
      </c>
      <c r="W3" s="58"/>
      <c r="X3" s="59" t="s">
        <v>4</v>
      </c>
      <c r="Y3" s="58"/>
      <c r="Z3" s="58"/>
      <c r="AA3" s="58"/>
      <c r="AB3" s="58"/>
      <c r="AC3" s="58"/>
      <c r="AD3" s="58"/>
      <c r="AE3" s="58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</row>
    <row r="4" spans="1:228" s="63" customFormat="1" x14ac:dyDescent="0.15">
      <c r="A4" s="88"/>
      <c r="B4" s="61">
        <v>1</v>
      </c>
      <c r="C4" s="61">
        <f t="shared" ref="C4:Q4" si="0">(B4+1)</f>
        <v>2</v>
      </c>
      <c r="D4" s="61">
        <f t="shared" si="0"/>
        <v>3</v>
      </c>
      <c r="E4" s="61">
        <f t="shared" si="0"/>
        <v>4</v>
      </c>
      <c r="F4" s="61">
        <f t="shared" si="0"/>
        <v>5</v>
      </c>
      <c r="G4" s="61">
        <f t="shared" si="0"/>
        <v>6</v>
      </c>
      <c r="H4" s="61">
        <f t="shared" si="0"/>
        <v>7</v>
      </c>
      <c r="I4" s="61">
        <f t="shared" si="0"/>
        <v>8</v>
      </c>
      <c r="J4" s="61">
        <f t="shared" si="0"/>
        <v>9</v>
      </c>
      <c r="K4" s="61">
        <f t="shared" si="0"/>
        <v>10</v>
      </c>
      <c r="L4" s="61">
        <f t="shared" si="0"/>
        <v>11</v>
      </c>
      <c r="M4" s="61">
        <f t="shared" si="0"/>
        <v>12</v>
      </c>
      <c r="N4" s="61">
        <f t="shared" si="0"/>
        <v>13</v>
      </c>
      <c r="O4" s="61">
        <f t="shared" si="0"/>
        <v>14</v>
      </c>
      <c r="P4" s="61">
        <f t="shared" si="0"/>
        <v>15</v>
      </c>
      <c r="Q4" s="61">
        <f t="shared" si="0"/>
        <v>16</v>
      </c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</row>
    <row r="5" spans="1:228" s="63" customFormat="1" x14ac:dyDescent="0.15">
      <c r="A5" s="89" t="s">
        <v>5</v>
      </c>
      <c r="B5" s="74" t="s">
        <v>6</v>
      </c>
      <c r="C5" s="74" t="s">
        <v>7</v>
      </c>
      <c r="D5" s="75" t="s">
        <v>8</v>
      </c>
      <c r="E5" s="76" t="s">
        <v>8</v>
      </c>
      <c r="F5" s="77" t="s">
        <v>8</v>
      </c>
      <c r="G5" s="78" t="s">
        <v>8</v>
      </c>
      <c r="H5" s="76" t="s">
        <v>8</v>
      </c>
      <c r="I5" s="76" t="s">
        <v>8</v>
      </c>
      <c r="J5" s="78" t="s">
        <v>8</v>
      </c>
      <c r="K5" s="74" t="s">
        <v>9</v>
      </c>
      <c r="L5" s="73" t="s">
        <v>10</v>
      </c>
      <c r="M5" s="79" t="s">
        <v>11</v>
      </c>
      <c r="N5" s="74" t="s">
        <v>11</v>
      </c>
      <c r="O5" s="74" t="s">
        <v>9</v>
      </c>
      <c r="P5" s="80" t="s">
        <v>12</v>
      </c>
      <c r="Q5" s="73" t="s">
        <v>12</v>
      </c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</row>
    <row r="6" spans="1:228" s="63" customFormat="1" x14ac:dyDescent="0.15">
      <c r="A6" s="89"/>
      <c r="B6" s="74" t="s">
        <v>13</v>
      </c>
      <c r="C6" s="74" t="s">
        <v>14</v>
      </c>
      <c r="D6" s="73" t="s">
        <v>15</v>
      </c>
      <c r="E6" s="81"/>
      <c r="F6" s="82" t="s">
        <v>16</v>
      </c>
      <c r="G6" s="83"/>
      <c r="H6" s="81" t="s">
        <v>17</v>
      </c>
      <c r="I6" s="81" t="s">
        <v>17</v>
      </c>
      <c r="J6" s="81"/>
      <c r="K6" s="74"/>
      <c r="L6" s="73"/>
      <c r="M6" s="79"/>
      <c r="N6" s="74"/>
      <c r="O6" s="74" t="s">
        <v>18</v>
      </c>
      <c r="P6" s="80" t="s">
        <v>19</v>
      </c>
      <c r="Q6" s="73" t="s">
        <v>19</v>
      </c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</row>
    <row r="7" spans="1:228" s="63" customFormat="1" x14ac:dyDescent="0.15">
      <c r="A7" s="89" t="s">
        <v>20</v>
      </c>
      <c r="B7" s="84" t="s">
        <v>21</v>
      </c>
      <c r="C7" s="74"/>
      <c r="D7" s="73"/>
      <c r="E7" s="81"/>
      <c r="F7" s="82"/>
      <c r="G7" s="83"/>
      <c r="H7" s="81" t="s">
        <v>22</v>
      </c>
      <c r="I7" s="81" t="s">
        <v>22</v>
      </c>
      <c r="J7" s="81"/>
      <c r="K7" s="74"/>
      <c r="L7" s="73"/>
      <c r="M7" s="79"/>
      <c r="N7" s="74"/>
      <c r="O7" s="74" t="s">
        <v>11</v>
      </c>
      <c r="P7" s="80" t="s">
        <v>23</v>
      </c>
      <c r="Q7" s="73" t="s">
        <v>5</v>
      </c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</row>
    <row r="8" spans="1:228" s="63" customFormat="1" ht="15" x14ac:dyDescent="0.15">
      <c r="A8" s="110">
        <v>42348</v>
      </c>
      <c r="B8" s="74" t="s">
        <v>24</v>
      </c>
      <c r="C8" s="74" t="s">
        <v>24</v>
      </c>
      <c r="D8" s="73" t="s">
        <v>25</v>
      </c>
      <c r="E8" s="81" t="s">
        <v>26</v>
      </c>
      <c r="F8" s="62" t="s">
        <v>27</v>
      </c>
      <c r="G8" s="85" t="s">
        <v>28</v>
      </c>
      <c r="H8" s="86" t="s">
        <v>29</v>
      </c>
      <c r="I8" s="86" t="s">
        <v>29</v>
      </c>
      <c r="J8" s="86" t="s">
        <v>30</v>
      </c>
      <c r="K8" s="74" t="s">
        <v>24</v>
      </c>
      <c r="L8" s="73"/>
      <c r="M8" s="79" t="s">
        <v>31</v>
      </c>
      <c r="N8" s="74" t="s">
        <v>24</v>
      </c>
      <c r="O8" s="74" t="s">
        <v>24</v>
      </c>
      <c r="P8" s="80" t="s">
        <v>32</v>
      </c>
      <c r="Q8" s="58"/>
      <c r="R8" s="58"/>
      <c r="S8" s="58"/>
      <c r="T8" s="58"/>
      <c r="U8" s="58"/>
      <c r="V8" s="58"/>
      <c r="W8" s="58"/>
      <c r="X8" s="58"/>
      <c r="Y8" s="58"/>
      <c r="Z8" s="68"/>
      <c r="AA8" s="58"/>
      <c r="AB8" s="58"/>
      <c r="AC8" s="58"/>
      <c r="AD8" s="58"/>
      <c r="AE8" s="58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</row>
    <row r="9" spans="1:228" s="63" customFormat="1" x14ac:dyDescent="0.15">
      <c r="A9" s="87"/>
      <c r="B9" s="65"/>
      <c r="C9" s="65"/>
      <c r="D9" s="52"/>
      <c r="E9" s="55"/>
      <c r="F9" s="54"/>
      <c r="G9" s="66"/>
      <c r="H9" s="86" t="s">
        <v>33</v>
      </c>
      <c r="I9" s="86" t="s">
        <v>34</v>
      </c>
      <c r="J9" s="55"/>
      <c r="K9" s="65"/>
      <c r="L9" s="52"/>
      <c r="M9" s="56"/>
      <c r="N9" s="65"/>
      <c r="O9" s="65"/>
      <c r="P9" s="67"/>
      <c r="Q9" s="58"/>
      <c r="R9" s="58"/>
      <c r="S9" s="58"/>
      <c r="T9" s="58"/>
      <c r="U9" s="58">
        <v>1</v>
      </c>
      <c r="V9" s="58">
        <v>2</v>
      </c>
      <c r="W9" s="58">
        <v>3</v>
      </c>
      <c r="X9" s="58">
        <v>4</v>
      </c>
      <c r="Y9" s="58">
        <v>5</v>
      </c>
      <c r="Z9" s="58">
        <v>6</v>
      </c>
      <c r="AA9" s="58">
        <v>7</v>
      </c>
      <c r="AB9" s="58">
        <v>8</v>
      </c>
      <c r="AC9" s="58">
        <v>9</v>
      </c>
      <c r="AD9" s="58">
        <v>10</v>
      </c>
      <c r="AE9" s="58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</row>
    <row r="10" spans="1:228" ht="15" x14ac:dyDescent="0.15">
      <c r="A10" s="90">
        <f>A8</f>
        <v>42348</v>
      </c>
      <c r="B10" s="95">
        <f>(C10+K10)</f>
        <v>100000</v>
      </c>
      <c r="C10" s="111">
        <v>100000</v>
      </c>
      <c r="D10" s="4">
        <f ca="1">IF(A10&lt;$B$1,VLOOKUP(A10,[1]DI!$A$4:$B$15000,2),0)</f>
        <v>0.1414</v>
      </c>
      <c r="E10" s="5">
        <v>0</v>
      </c>
      <c r="F10" s="114">
        <v>1.23</v>
      </c>
      <c r="G10" s="6">
        <f t="shared" ref="G10:G73" si="1">TRUNC((1+(E10*F10)),15)</f>
        <v>1</v>
      </c>
      <c r="H10" s="5">
        <v>1</v>
      </c>
      <c r="I10" s="5">
        <v>1</v>
      </c>
      <c r="J10" s="5">
        <f t="shared" ref="J10:J73" si="2">ROUND(TRUNC(H10/I10,15),8)</f>
        <v>1</v>
      </c>
      <c r="K10" s="5">
        <f t="shared" ref="K10:K73" si="3">TRUNC((C10*(J10-1)),8)</f>
        <v>0</v>
      </c>
      <c r="L10" s="7">
        <v>0</v>
      </c>
      <c r="M10" s="8">
        <f>IF(L10&gt;0,VLOOKUP(L10,T$12:$AC$125,7),0)</f>
        <v>0</v>
      </c>
      <c r="N10" s="3">
        <f>IF(M10&gt;0,(C$10*M10),0)</f>
        <v>0</v>
      </c>
      <c r="O10" s="3">
        <f t="shared" ref="O10:O73" si="4">(K10+N10)</f>
        <v>0</v>
      </c>
      <c r="P10" s="9" t="s">
        <v>35</v>
      </c>
      <c r="Q10" s="2">
        <f>AD12</f>
        <v>42531</v>
      </c>
      <c r="R10" s="10"/>
      <c r="S10" s="11"/>
      <c r="T10" s="12" t="s">
        <v>36</v>
      </c>
      <c r="U10" s="13" t="s">
        <v>37</v>
      </c>
      <c r="V10" s="12" t="s">
        <v>38</v>
      </c>
      <c r="W10" s="12" t="s">
        <v>39</v>
      </c>
      <c r="X10" s="12" t="s">
        <v>40</v>
      </c>
      <c r="Y10" s="12" t="s">
        <v>41</v>
      </c>
      <c r="Z10" s="14" t="s">
        <v>41</v>
      </c>
      <c r="AA10" s="12" t="s">
        <v>42</v>
      </c>
      <c r="AB10" s="12" t="s">
        <v>43</v>
      </c>
      <c r="AC10" s="15" t="s">
        <v>44</v>
      </c>
      <c r="AD10" s="12" t="s">
        <v>44</v>
      </c>
      <c r="AE10" s="10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</row>
    <row r="11" spans="1:228" ht="12.75" x14ac:dyDescent="0.15">
      <c r="A11" s="90">
        <f t="shared" ref="A11:A74" si="5">(A10+1)</f>
        <v>42349</v>
      </c>
      <c r="B11" s="95">
        <f ca="1">IF(A11&lt;=TODAY(),C11+K11,IF(AND(A11&gt;TODAY(),A11&lt;=$B$1),IF(VLOOKUP(TODAY(),$A$10:$D$10000,4,FALSE)=0,"n.d",C11+K11),"n.d"))</f>
        <v>100000</v>
      </c>
      <c r="C11" s="3">
        <f t="shared" ref="C11:C74" si="6">TRUNC(C10-N10,6)</f>
        <v>100000</v>
      </c>
      <c r="D11" s="4">
        <f ca="1">IF(A11&lt;$B$1,VLOOKUP(A11,[1]DI!$A$4:$B$15000,2),0)</f>
        <v>0.1414</v>
      </c>
      <c r="E11" s="5">
        <v>0</v>
      </c>
      <c r="F11" s="20">
        <f t="shared" ref="F11:F74" si="7">F10</f>
        <v>1.23</v>
      </c>
      <c r="G11" s="6">
        <f t="shared" si="1"/>
        <v>1</v>
      </c>
      <c r="H11" s="5">
        <f>TRUNC(PRODUCT(G$10:G10),15)</f>
        <v>1</v>
      </c>
      <c r="I11" s="5">
        <f t="shared" ref="I11:I74" si="8">IF(OR(L10&gt;0,L10="E"),H10,I10)</f>
        <v>1</v>
      </c>
      <c r="J11" s="5">
        <f t="shared" si="2"/>
        <v>1</v>
      </c>
      <c r="K11" s="5">
        <f t="shared" si="3"/>
        <v>0</v>
      </c>
      <c r="L11" s="21">
        <f>IF(VLOOKUP(A11,$U$12:$AD$125,8)=VLOOKUP(A10,$U$12:$AD$125,8),0,VLOOKUP(A11,U$12:$AD$125,8))</f>
        <v>0</v>
      </c>
      <c r="M11" s="8">
        <f>IF(L11&gt;0,VLOOKUP(L11,T$12:$AC$125,7),0)</f>
        <v>0</v>
      </c>
      <c r="N11" s="3">
        <f t="shared" ref="N11:N74" si="9">IF(M11&gt;0,(C$10*M11),0)</f>
        <v>0</v>
      </c>
      <c r="O11" s="3">
        <f t="shared" si="4"/>
        <v>0</v>
      </c>
      <c r="P11" s="22" t="str">
        <f t="shared" ref="P11:P74" si="10">IF(L10&gt;0,VLOOKUP(A10,$U$12:$AD$125,9),P10)</f>
        <v>J=</v>
      </c>
      <c r="Q11" s="2">
        <f t="shared" ref="Q11:Q74" si="11">IF(L10&gt;0,VLOOKUP(A10,$U$12:$AD$125,10),Q10)</f>
        <v>42531</v>
      </c>
      <c r="R11" s="10"/>
      <c r="S11" s="11"/>
      <c r="T11" s="12"/>
      <c r="U11" s="93"/>
      <c r="V11" s="12" t="s">
        <v>24</v>
      </c>
      <c r="W11" s="12" t="s">
        <v>45</v>
      </c>
      <c r="X11" s="23">
        <v>0</v>
      </c>
      <c r="Y11" s="12" t="s">
        <v>24</v>
      </c>
      <c r="Z11" s="14" t="s">
        <v>31</v>
      </c>
      <c r="AA11" s="12" t="s">
        <v>24</v>
      </c>
      <c r="AB11" s="12"/>
      <c r="AC11" s="15" t="s">
        <v>46</v>
      </c>
      <c r="AD11" s="12" t="s">
        <v>46</v>
      </c>
      <c r="AE11" s="10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</row>
    <row r="12" spans="1:228" ht="12.75" x14ac:dyDescent="0.2">
      <c r="A12" s="90">
        <f t="shared" si="5"/>
        <v>42350</v>
      </c>
      <c r="B12" s="95">
        <f t="shared" ref="B12:B75" ca="1" si="12">IF(A12&lt;=TODAY(),C12+K12,IF(AND(A12&gt;TODAY(),A12&lt;=$B$1),IF(VLOOKUP(TODAY(),$A$10:$D$10000,4,FALSE)=0,"n.d",C12+K12),"n.d"))</f>
        <v>100000</v>
      </c>
      <c r="C12" s="3">
        <f t="shared" si="6"/>
        <v>100000</v>
      </c>
      <c r="D12" s="4">
        <f ca="1">IF(A12&lt;$B$1,VLOOKUP(A12,[1]DI!$A$4:$B$15000,2),0)</f>
        <v>0</v>
      </c>
      <c r="E12" s="5">
        <f ca="1">ROUND((((1+D12)^(1/252)-1)),8)</f>
        <v>0</v>
      </c>
      <c r="F12" s="20">
        <f t="shared" si="7"/>
        <v>1.23</v>
      </c>
      <c r="G12" s="6">
        <f t="shared" ca="1" si="1"/>
        <v>1</v>
      </c>
      <c r="H12" s="5">
        <f>TRUNC(PRODUCT(G$10:G11),15)</f>
        <v>1</v>
      </c>
      <c r="I12" s="5">
        <f t="shared" si="8"/>
        <v>1</v>
      </c>
      <c r="J12" s="5">
        <f t="shared" si="2"/>
        <v>1</v>
      </c>
      <c r="K12" s="5">
        <f t="shared" si="3"/>
        <v>0</v>
      </c>
      <c r="L12" s="21">
        <f>IF(VLOOKUP(A12,$U$12:$AD$125,8)=VLOOKUP(A11,$U$12:$AD$125,8),0,VLOOKUP(A12,U$12:$AD$125,8))</f>
        <v>0</v>
      </c>
      <c r="M12" s="8">
        <f>IF(L12&gt;0,VLOOKUP(L12,T$12:$AC$125,7),0)</f>
        <v>0</v>
      </c>
      <c r="N12" s="3">
        <f t="shared" si="9"/>
        <v>0</v>
      </c>
      <c r="O12" s="3">
        <f t="shared" si="4"/>
        <v>0</v>
      </c>
      <c r="P12" s="22" t="str">
        <f t="shared" si="10"/>
        <v>J=</v>
      </c>
      <c r="Q12" s="2">
        <f t="shared" si="11"/>
        <v>42531</v>
      </c>
      <c r="R12" s="10"/>
      <c r="S12" s="11"/>
      <c r="T12" s="25">
        <v>0</v>
      </c>
      <c r="U12" s="96">
        <v>42348</v>
      </c>
      <c r="V12" s="150">
        <f>C10</f>
        <v>100000</v>
      </c>
      <c r="W12" s="27"/>
      <c r="X12" s="28">
        <v>0</v>
      </c>
      <c r="Y12" s="28">
        <v>0</v>
      </c>
      <c r="Z12" s="97" t="s">
        <v>87</v>
      </c>
      <c r="AA12" s="28">
        <v>0</v>
      </c>
      <c r="AB12" s="25">
        <f t="shared" ref="AB12:AB18" si="13">T12</f>
        <v>0</v>
      </c>
      <c r="AC12" s="98" t="s">
        <v>35</v>
      </c>
      <c r="AD12" s="26">
        <f t="shared" ref="AD12:AD22" si="14">U13</f>
        <v>42531</v>
      </c>
      <c r="AE12" s="10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</row>
    <row r="13" spans="1:228" ht="12.75" x14ac:dyDescent="0.2">
      <c r="A13" s="90">
        <f t="shared" si="5"/>
        <v>42351</v>
      </c>
      <c r="B13" s="95">
        <f t="shared" ca="1" si="12"/>
        <v>100000</v>
      </c>
      <c r="C13" s="3">
        <f t="shared" si="6"/>
        <v>100000</v>
      </c>
      <c r="D13" s="4">
        <f ca="1">IF(A13&lt;$B$1,VLOOKUP(A13,[1]DI!$A$4:$B$15000,2),0)</f>
        <v>0</v>
      </c>
      <c r="E13" s="5">
        <f ca="1">ROUND((((1+D13)^(1/252)-1)),8)</f>
        <v>0</v>
      </c>
      <c r="F13" s="20">
        <f t="shared" si="7"/>
        <v>1.23</v>
      </c>
      <c r="G13" s="6">
        <f t="shared" ca="1" si="1"/>
        <v>1</v>
      </c>
      <c r="H13" s="5">
        <f ca="1">TRUNC(PRODUCT(G$10:G12),15)</f>
        <v>1</v>
      </c>
      <c r="I13" s="5">
        <f t="shared" si="8"/>
        <v>1</v>
      </c>
      <c r="J13" s="5">
        <f t="shared" ca="1" si="2"/>
        <v>1</v>
      </c>
      <c r="K13" s="5">
        <f t="shared" ca="1" si="3"/>
        <v>0</v>
      </c>
      <c r="L13" s="21">
        <f>IF(VLOOKUP(A13,$U$12:$AD$125,8)=VLOOKUP(A12,$U$12:$AD$125,8),0,VLOOKUP(A13,U$12:$AD$125,8))</f>
        <v>0</v>
      </c>
      <c r="M13" s="8">
        <f>IF(L13&gt;0,VLOOKUP(L13,T$12:$AC$125,7),0)</f>
        <v>0</v>
      </c>
      <c r="N13" s="3">
        <f t="shared" si="9"/>
        <v>0</v>
      </c>
      <c r="O13" s="3">
        <f t="shared" ca="1" si="4"/>
        <v>0</v>
      </c>
      <c r="P13" s="22" t="str">
        <f t="shared" si="10"/>
        <v>J=</v>
      </c>
      <c r="Q13" s="2">
        <f t="shared" si="11"/>
        <v>42531</v>
      </c>
      <c r="R13" s="10"/>
      <c r="S13" s="11"/>
      <c r="T13" s="25">
        <f t="shared" ref="T13:T26" si="15">(T12+1)</f>
        <v>1</v>
      </c>
      <c r="U13" s="96">
        <v>42531</v>
      </c>
      <c r="V13" s="151">
        <f t="shared" ref="V13:V18" si="16">TRUNC((V12-Y13),2)</f>
        <v>100000</v>
      </c>
      <c r="W13" s="28">
        <f t="shared" ref="W13:W18" si="17">NETWORKDAYS(U12,U13,T$129:T$280)-1</f>
        <v>124</v>
      </c>
      <c r="X13" s="27">
        <f t="shared" ref="X13:X18" si="18">ROUND((ROUND(((1+X$11)^(W13/252)),9)-1)*V12,2)</f>
        <v>0</v>
      </c>
      <c r="Y13" s="27">
        <f t="shared" ref="Y13:Y17" si="19">(V$12*Z13)</f>
        <v>0</v>
      </c>
      <c r="Z13" s="152">
        <v>0</v>
      </c>
      <c r="AA13" s="28">
        <v>0</v>
      </c>
      <c r="AB13" s="25">
        <f t="shared" si="13"/>
        <v>1</v>
      </c>
      <c r="AC13" s="98" t="s">
        <v>35</v>
      </c>
      <c r="AD13" s="26">
        <f t="shared" si="14"/>
        <v>42716</v>
      </c>
      <c r="AE13" s="10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</row>
    <row r="14" spans="1:228" ht="12.75" x14ac:dyDescent="0.2">
      <c r="A14" s="90">
        <f t="shared" si="5"/>
        <v>42352</v>
      </c>
      <c r="B14" s="95">
        <f t="shared" ca="1" si="12"/>
        <v>100000</v>
      </c>
      <c r="C14" s="3">
        <f t="shared" si="6"/>
        <v>100000</v>
      </c>
      <c r="D14" s="4">
        <f ca="1">IF(A14&lt;$B$1,VLOOKUP(A14,[1]DI!$A$4:$B$15000,2),0)</f>
        <v>0.1414</v>
      </c>
      <c r="E14" s="5">
        <v>0</v>
      </c>
      <c r="F14" s="20">
        <f t="shared" si="7"/>
        <v>1.23</v>
      </c>
      <c r="G14" s="6">
        <f t="shared" si="1"/>
        <v>1</v>
      </c>
      <c r="H14" s="5">
        <f ca="1">TRUNC(PRODUCT(G$10:G13),15)</f>
        <v>1</v>
      </c>
      <c r="I14" s="5">
        <f t="shared" si="8"/>
        <v>1</v>
      </c>
      <c r="J14" s="5">
        <f t="shared" ca="1" si="2"/>
        <v>1</v>
      </c>
      <c r="K14" s="5">
        <f t="shared" ca="1" si="3"/>
        <v>0</v>
      </c>
      <c r="L14" s="21">
        <f>IF(VLOOKUP(A14,$U$12:$AD$125,8)=VLOOKUP(A13,$U$12:$AD$125,8),0,VLOOKUP(A14,U$12:$AD$125,8))</f>
        <v>0</v>
      </c>
      <c r="M14" s="8">
        <f>IF(L14&gt;0,VLOOKUP(L14,T$12:$AC$125,7),0)</f>
        <v>0</v>
      </c>
      <c r="N14" s="3">
        <f t="shared" si="9"/>
        <v>0</v>
      </c>
      <c r="O14" s="3">
        <f t="shared" ca="1" si="4"/>
        <v>0</v>
      </c>
      <c r="P14" s="22" t="str">
        <f t="shared" si="10"/>
        <v>J=</v>
      </c>
      <c r="Q14" s="2">
        <f t="shared" si="11"/>
        <v>42531</v>
      </c>
      <c r="R14" s="10"/>
      <c r="S14" s="11"/>
      <c r="T14" s="25">
        <f t="shared" si="15"/>
        <v>2</v>
      </c>
      <c r="U14" s="96">
        <v>42716</v>
      </c>
      <c r="V14" s="151">
        <f t="shared" si="16"/>
        <v>100000</v>
      </c>
      <c r="W14" s="28">
        <f>NETWORKDAYS(U13,U14,T$129:T$280)-1</f>
        <v>127</v>
      </c>
      <c r="X14" s="27">
        <f t="shared" si="18"/>
        <v>0</v>
      </c>
      <c r="Y14" s="27">
        <f t="shared" si="19"/>
        <v>0</v>
      </c>
      <c r="Z14" s="152">
        <v>0</v>
      </c>
      <c r="AA14" s="28">
        <v>0</v>
      </c>
      <c r="AB14" s="25">
        <f t="shared" si="13"/>
        <v>2</v>
      </c>
      <c r="AC14" s="98" t="s">
        <v>35</v>
      </c>
      <c r="AD14" s="26">
        <f t="shared" si="14"/>
        <v>42989</v>
      </c>
      <c r="AE14" s="10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</row>
    <row r="15" spans="1:228" ht="12.75" x14ac:dyDescent="0.2">
      <c r="A15" s="90">
        <f t="shared" si="5"/>
        <v>42353</v>
      </c>
      <c r="B15" s="95">
        <f t="shared" ca="1" si="12"/>
        <v>100000</v>
      </c>
      <c r="C15" s="3">
        <f t="shared" si="6"/>
        <v>100000</v>
      </c>
      <c r="D15" s="4">
        <f ca="1">IF(A15&lt;$B$1,VLOOKUP(A15,[1]DI!$A$4:$B$15000,2),0)</f>
        <v>0.1414</v>
      </c>
      <c r="E15" s="5">
        <v>0</v>
      </c>
      <c r="F15" s="20">
        <f t="shared" si="7"/>
        <v>1.23</v>
      </c>
      <c r="G15" s="6">
        <f t="shared" si="1"/>
        <v>1</v>
      </c>
      <c r="H15" s="5">
        <f ca="1">TRUNC(PRODUCT(G$10:G14),15)</f>
        <v>1</v>
      </c>
      <c r="I15" s="5">
        <f t="shared" si="8"/>
        <v>1</v>
      </c>
      <c r="J15" s="5">
        <f t="shared" ca="1" si="2"/>
        <v>1</v>
      </c>
      <c r="K15" s="5">
        <f t="shared" ca="1" si="3"/>
        <v>0</v>
      </c>
      <c r="L15" s="21">
        <f>IF(VLOOKUP(A15,$U$12:$AD$125,8)=VLOOKUP(A14,$U$12:$AD$125,8),0,VLOOKUP(A15,U$12:$AD$125,8))</f>
        <v>0</v>
      </c>
      <c r="M15" s="8">
        <f>IF(L15&gt;0,VLOOKUP(L15,T$12:$AC$125,7),0)</f>
        <v>0</v>
      </c>
      <c r="N15" s="3">
        <f t="shared" si="9"/>
        <v>0</v>
      </c>
      <c r="O15" s="3">
        <f t="shared" ca="1" si="4"/>
        <v>0</v>
      </c>
      <c r="P15" s="22" t="str">
        <f t="shared" si="10"/>
        <v>J=</v>
      </c>
      <c r="Q15" s="2">
        <f t="shared" si="11"/>
        <v>42531</v>
      </c>
      <c r="R15" s="10"/>
      <c r="S15" s="11"/>
      <c r="T15" s="25">
        <f t="shared" si="15"/>
        <v>3</v>
      </c>
      <c r="U15" s="96">
        <v>42989</v>
      </c>
      <c r="V15" s="151">
        <f t="shared" si="16"/>
        <v>100000</v>
      </c>
      <c r="W15" s="28">
        <f t="shared" si="17"/>
        <v>188</v>
      </c>
      <c r="X15" s="27">
        <f t="shared" si="18"/>
        <v>0</v>
      </c>
      <c r="Y15" s="27">
        <f t="shared" si="19"/>
        <v>0</v>
      </c>
      <c r="Z15" s="152">
        <v>0</v>
      </c>
      <c r="AA15" s="28">
        <v>0</v>
      </c>
      <c r="AB15" s="25">
        <f t="shared" si="13"/>
        <v>3</v>
      </c>
      <c r="AC15" s="98" t="s">
        <v>89</v>
      </c>
      <c r="AD15" s="26">
        <f t="shared" si="14"/>
        <v>43171</v>
      </c>
      <c r="AE15" s="10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</row>
    <row r="16" spans="1:228" ht="12.75" x14ac:dyDescent="0.2">
      <c r="A16" s="90">
        <f t="shared" si="5"/>
        <v>42354</v>
      </c>
      <c r="B16" s="95">
        <f t="shared" ca="1" si="12"/>
        <v>100000</v>
      </c>
      <c r="C16" s="3">
        <f t="shared" si="6"/>
        <v>100000</v>
      </c>
      <c r="D16" s="4">
        <f ca="1">IF(A16&lt;$B$1,VLOOKUP(A16,[1]DI!$A$4:$B$15000,2),0)</f>
        <v>0.1414</v>
      </c>
      <c r="E16" s="5">
        <v>0</v>
      </c>
      <c r="F16" s="20">
        <f t="shared" si="7"/>
        <v>1.23</v>
      </c>
      <c r="G16" s="6">
        <f t="shared" si="1"/>
        <v>1</v>
      </c>
      <c r="H16" s="5">
        <f ca="1">TRUNC(PRODUCT(G$10:G15),15)</f>
        <v>1</v>
      </c>
      <c r="I16" s="5">
        <f t="shared" si="8"/>
        <v>1</v>
      </c>
      <c r="J16" s="5">
        <f t="shared" ca="1" si="2"/>
        <v>1</v>
      </c>
      <c r="K16" s="5">
        <f t="shared" ca="1" si="3"/>
        <v>0</v>
      </c>
      <c r="L16" s="21">
        <f>IF(VLOOKUP(A16,$U$12:$AD$125,8)=VLOOKUP(A15,$U$12:$AD$125,8),0,VLOOKUP(A16,U$12:$AD$125,8))</f>
        <v>0</v>
      </c>
      <c r="M16" s="8">
        <f>IF(L16&gt;0,VLOOKUP(L16,T$12:$AC$125,7),0)</f>
        <v>0</v>
      </c>
      <c r="N16" s="3">
        <f t="shared" si="9"/>
        <v>0</v>
      </c>
      <c r="O16" s="3">
        <f t="shared" ca="1" si="4"/>
        <v>0</v>
      </c>
      <c r="P16" s="22" t="str">
        <f t="shared" si="10"/>
        <v>J=</v>
      </c>
      <c r="Q16" s="2">
        <f t="shared" si="11"/>
        <v>42531</v>
      </c>
      <c r="R16" s="10"/>
      <c r="S16" s="11"/>
      <c r="T16" s="25">
        <f t="shared" si="15"/>
        <v>4</v>
      </c>
      <c r="U16" s="96">
        <v>43171</v>
      </c>
      <c r="V16" s="151">
        <v>104482.93700000001</v>
      </c>
      <c r="W16" s="28">
        <f t="shared" si="17"/>
        <v>123</v>
      </c>
      <c r="X16" s="27">
        <f t="shared" si="18"/>
        <v>0</v>
      </c>
      <c r="Y16" s="27">
        <f>(V$12*Z16)</f>
        <v>0</v>
      </c>
      <c r="Z16" s="152">
        <v>0</v>
      </c>
      <c r="AA16" s="28">
        <v>0</v>
      </c>
      <c r="AB16" s="25">
        <f t="shared" si="13"/>
        <v>4</v>
      </c>
      <c r="AC16" s="98" t="s">
        <v>89</v>
      </c>
      <c r="AD16" s="26">
        <f t="shared" si="14"/>
        <v>43353</v>
      </c>
      <c r="AE16" s="10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</row>
    <row r="17" spans="1:181" ht="12.75" x14ac:dyDescent="0.2">
      <c r="A17" s="90">
        <f t="shared" si="5"/>
        <v>42355</v>
      </c>
      <c r="B17" s="95">
        <f t="shared" ca="1" si="12"/>
        <v>100000</v>
      </c>
      <c r="C17" s="3">
        <f t="shared" si="6"/>
        <v>100000</v>
      </c>
      <c r="D17" s="4">
        <f ca="1">IF(A17&lt;$B$1,VLOOKUP(A17,[1]DI!$A$4:$B$15000,2),0)</f>
        <v>0.1414</v>
      </c>
      <c r="E17" s="5">
        <v>0</v>
      </c>
      <c r="F17" s="20">
        <f t="shared" si="7"/>
        <v>1.23</v>
      </c>
      <c r="G17" s="6">
        <f t="shared" si="1"/>
        <v>1</v>
      </c>
      <c r="H17" s="5">
        <f ca="1">TRUNC(PRODUCT(G$10:G16),15)</f>
        <v>1</v>
      </c>
      <c r="I17" s="5">
        <f t="shared" si="8"/>
        <v>1</v>
      </c>
      <c r="J17" s="5">
        <f t="shared" ca="1" si="2"/>
        <v>1</v>
      </c>
      <c r="K17" s="5">
        <f t="shared" ca="1" si="3"/>
        <v>0</v>
      </c>
      <c r="L17" s="21">
        <f>IF(VLOOKUP(A17,$U$12:$AD$125,8)=VLOOKUP(A16,$U$12:$AD$125,8),0,VLOOKUP(A17,U$12:$AD$125,8))</f>
        <v>0</v>
      </c>
      <c r="M17" s="8">
        <f>IF(L17&gt;0,VLOOKUP(L17,T$12:$AC$125,7),0)</f>
        <v>0</v>
      </c>
      <c r="N17" s="3">
        <f t="shared" si="9"/>
        <v>0</v>
      </c>
      <c r="O17" s="3">
        <f t="shared" ca="1" si="4"/>
        <v>0</v>
      </c>
      <c r="P17" s="22" t="str">
        <f t="shared" si="10"/>
        <v>J=</v>
      </c>
      <c r="Q17" s="2">
        <f t="shared" si="11"/>
        <v>42531</v>
      </c>
      <c r="R17" s="10"/>
      <c r="S17" s="11"/>
      <c r="T17" s="25">
        <f t="shared" si="15"/>
        <v>5</v>
      </c>
      <c r="U17" s="96">
        <v>43353</v>
      </c>
      <c r="V17" s="151">
        <v>113662.642761</v>
      </c>
      <c r="W17" s="28">
        <f t="shared" si="17"/>
        <v>126</v>
      </c>
      <c r="X17" s="27">
        <f t="shared" si="18"/>
        <v>0</v>
      </c>
      <c r="Y17" s="27">
        <f t="shared" si="19"/>
        <v>0</v>
      </c>
      <c r="Z17" s="152">
        <v>0</v>
      </c>
      <c r="AA17" s="28">
        <v>0</v>
      </c>
      <c r="AB17" s="25">
        <f t="shared" si="13"/>
        <v>5</v>
      </c>
      <c r="AC17" s="98" t="s">
        <v>101</v>
      </c>
      <c r="AD17" s="26">
        <f t="shared" si="14"/>
        <v>43719</v>
      </c>
      <c r="AE17" s="10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</row>
    <row r="18" spans="1:181" ht="12.75" x14ac:dyDescent="0.2">
      <c r="A18" s="90">
        <f t="shared" si="5"/>
        <v>42356</v>
      </c>
      <c r="B18" s="95">
        <f t="shared" ca="1" si="12"/>
        <v>100000</v>
      </c>
      <c r="C18" s="3">
        <f t="shared" si="6"/>
        <v>100000</v>
      </c>
      <c r="D18" s="4">
        <f ca="1">IF(A18&lt;$B$1,VLOOKUP(A18,[1]DI!$A$4:$B$15000,2),0)</f>
        <v>0.1414</v>
      </c>
      <c r="E18" s="5">
        <f t="shared" ref="E18:E81" ca="1" si="20">ROUND((((1+D18)^(1/252)-1)),8)</f>
        <v>5.2495999999999999E-4</v>
      </c>
      <c r="F18" s="20">
        <f t="shared" si="7"/>
        <v>1.23</v>
      </c>
      <c r="G18" s="6">
        <f t="shared" ca="1" si="1"/>
        <v>1.0006457008</v>
      </c>
      <c r="H18" s="5">
        <f ca="1">TRUNC(PRODUCT(G$10:G17),15)</f>
        <v>1</v>
      </c>
      <c r="I18" s="5">
        <f t="shared" si="8"/>
        <v>1</v>
      </c>
      <c r="J18" s="5">
        <f t="shared" ca="1" si="2"/>
        <v>1</v>
      </c>
      <c r="K18" s="5">
        <f t="shared" ca="1" si="3"/>
        <v>0</v>
      </c>
      <c r="L18" s="21">
        <f>IF(VLOOKUP(A18,$U$12:$AD$125,8)=VLOOKUP(A17,$U$12:$AD$125,8),0,VLOOKUP(A18,U$12:$AD$125,8))</f>
        <v>0</v>
      </c>
      <c r="M18" s="8">
        <f>IF(L18&gt;0,VLOOKUP(L18,T$12:$AC$125,7),0)</f>
        <v>0</v>
      </c>
      <c r="N18" s="3">
        <f t="shared" si="9"/>
        <v>0</v>
      </c>
      <c r="O18" s="3">
        <f t="shared" ca="1" si="4"/>
        <v>0</v>
      </c>
      <c r="P18" s="22" t="str">
        <f t="shared" si="10"/>
        <v>J=</v>
      </c>
      <c r="Q18" s="2">
        <f t="shared" si="11"/>
        <v>42531</v>
      </c>
      <c r="R18" s="10"/>
      <c r="S18" s="11"/>
      <c r="T18" s="25">
        <f t="shared" si="15"/>
        <v>6</v>
      </c>
      <c r="U18" s="96">
        <v>43719</v>
      </c>
      <c r="V18" s="151">
        <f t="shared" si="16"/>
        <v>110856.17</v>
      </c>
      <c r="W18" s="28">
        <f t="shared" si="17"/>
        <v>252</v>
      </c>
      <c r="X18" s="27">
        <f t="shared" si="18"/>
        <v>0</v>
      </c>
      <c r="Y18" s="27">
        <f>(V17*Z18)</f>
        <v>2806.4684296765945</v>
      </c>
      <c r="Z18" s="152">
        <v>2.4691212182861119E-2</v>
      </c>
      <c r="AA18" s="28">
        <v>0</v>
      </c>
      <c r="AB18" s="25">
        <f t="shared" si="13"/>
        <v>6</v>
      </c>
      <c r="AC18" s="98" t="s">
        <v>47</v>
      </c>
      <c r="AD18" s="26">
        <f t="shared" si="14"/>
        <v>43900</v>
      </c>
      <c r="AE18" s="10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</row>
    <row r="19" spans="1:181" ht="12.75" x14ac:dyDescent="0.2">
      <c r="A19" s="90">
        <f t="shared" si="5"/>
        <v>42357</v>
      </c>
      <c r="B19" s="95">
        <f t="shared" ca="1" si="12"/>
        <v>100064.56999999</v>
      </c>
      <c r="C19" s="3">
        <f t="shared" si="6"/>
        <v>100000</v>
      </c>
      <c r="D19" s="4">
        <f ca="1">IF(A19&lt;$B$1,VLOOKUP(A19,[1]DI!$A$4:$B$15000,2),0)</f>
        <v>0</v>
      </c>
      <c r="E19" s="5">
        <f t="shared" ca="1" si="20"/>
        <v>0</v>
      </c>
      <c r="F19" s="20">
        <f t="shared" si="7"/>
        <v>1.23</v>
      </c>
      <c r="G19" s="6">
        <f t="shared" ca="1" si="1"/>
        <v>1</v>
      </c>
      <c r="H19" s="5">
        <f ca="1">TRUNC(PRODUCT(G$10:G18),15)</f>
        <v>1.0006457008</v>
      </c>
      <c r="I19" s="5">
        <f t="shared" si="8"/>
        <v>1</v>
      </c>
      <c r="J19" s="5">
        <f t="shared" ca="1" si="2"/>
        <v>1.0006457</v>
      </c>
      <c r="K19" s="5">
        <f t="shared" ca="1" si="3"/>
        <v>64.569999989999999</v>
      </c>
      <c r="L19" s="21">
        <f>IF(VLOOKUP(A19,$U$12:$AD$125,8)=VLOOKUP(A18,$U$12:$AD$125,8),0,VLOOKUP(A19,U$12:$AD$125,8))</f>
        <v>0</v>
      </c>
      <c r="M19" s="8">
        <f>IF(L19&gt;0,VLOOKUP(L19,T$12:$AC$125,7),0)</f>
        <v>0</v>
      </c>
      <c r="N19" s="3">
        <f t="shared" si="9"/>
        <v>0</v>
      </c>
      <c r="O19" s="3">
        <f t="shared" ca="1" si="4"/>
        <v>64.569999989999999</v>
      </c>
      <c r="P19" s="22" t="str">
        <f t="shared" si="10"/>
        <v>J=</v>
      </c>
      <c r="Q19" s="2">
        <f t="shared" si="11"/>
        <v>42531</v>
      </c>
      <c r="R19" s="10"/>
      <c r="S19" s="11"/>
      <c r="T19" s="25">
        <f t="shared" si="15"/>
        <v>7</v>
      </c>
      <c r="U19" s="96">
        <f>X137</f>
        <v>43900</v>
      </c>
      <c r="V19" s="151">
        <f t="shared" ref="V19:V22" si="21">TRUNC((V18-Y19),2)</f>
        <v>96999.14</v>
      </c>
      <c r="W19" s="28">
        <f t="shared" ref="W19:W22" si="22">NETWORKDAYS(U18,U19,T$129:T$280)-1</f>
        <v>124</v>
      </c>
      <c r="X19" s="27">
        <f t="shared" ref="X19:X22" si="23">ROUND((ROUND(((1+X$11)^(W19/252)),9)-1)*V18,2)</f>
        <v>0</v>
      </c>
      <c r="Y19" s="27">
        <f t="shared" ref="Y19:Y26" si="24">(V18*Z19)</f>
        <v>13857.02125</v>
      </c>
      <c r="Z19" s="152">
        <v>0.125</v>
      </c>
      <c r="AA19" s="28">
        <v>0</v>
      </c>
      <c r="AB19" s="25">
        <f t="shared" ref="AB19:AB22" si="25">T19</f>
        <v>7</v>
      </c>
      <c r="AC19" s="98" t="s">
        <v>47</v>
      </c>
      <c r="AD19" s="26">
        <f t="shared" si="14"/>
        <v>43992</v>
      </c>
      <c r="AE19" s="10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</row>
    <row r="20" spans="1:181" ht="12.75" x14ac:dyDescent="0.2">
      <c r="A20" s="90">
        <f t="shared" si="5"/>
        <v>42358</v>
      </c>
      <c r="B20" s="95">
        <f t="shared" ca="1" si="12"/>
        <v>100064.56999999</v>
      </c>
      <c r="C20" s="3">
        <f t="shared" si="6"/>
        <v>100000</v>
      </c>
      <c r="D20" s="4">
        <f ca="1">IF(A20&lt;$B$1,VLOOKUP(A20,[1]DI!$A$4:$B$15000,2),0)</f>
        <v>0</v>
      </c>
      <c r="E20" s="5">
        <f t="shared" ca="1" si="20"/>
        <v>0</v>
      </c>
      <c r="F20" s="20">
        <f t="shared" si="7"/>
        <v>1.23</v>
      </c>
      <c r="G20" s="6">
        <f t="shared" ca="1" si="1"/>
        <v>1</v>
      </c>
      <c r="H20" s="5">
        <f ca="1">TRUNC(PRODUCT(G$10:G19),15)</f>
        <v>1.0006457008</v>
      </c>
      <c r="I20" s="5">
        <f t="shared" si="8"/>
        <v>1</v>
      </c>
      <c r="J20" s="5">
        <f t="shared" ca="1" si="2"/>
        <v>1.0006457</v>
      </c>
      <c r="K20" s="5">
        <f t="shared" ca="1" si="3"/>
        <v>64.569999989999999</v>
      </c>
      <c r="L20" s="21">
        <f>IF(VLOOKUP(A20,$U$12:$AD$125,8)=VLOOKUP(A19,$U$12:$AD$125,8),0,VLOOKUP(A20,U$12:$AD$125,8))</f>
        <v>0</v>
      </c>
      <c r="M20" s="8">
        <f>IF(L20&gt;0,VLOOKUP(L20,T$12:$AC$125,7),0)</f>
        <v>0</v>
      </c>
      <c r="N20" s="3">
        <f t="shared" si="9"/>
        <v>0</v>
      </c>
      <c r="O20" s="3">
        <f t="shared" ca="1" si="4"/>
        <v>64.569999989999999</v>
      </c>
      <c r="P20" s="22" t="str">
        <f t="shared" si="10"/>
        <v>J=</v>
      </c>
      <c r="Q20" s="2">
        <f t="shared" si="11"/>
        <v>42531</v>
      </c>
      <c r="R20" s="10"/>
      <c r="S20" s="11"/>
      <c r="T20" s="25">
        <f t="shared" si="15"/>
        <v>8</v>
      </c>
      <c r="U20" s="96">
        <f t="shared" ref="U20:U26" si="26">X138</f>
        <v>43992</v>
      </c>
      <c r="V20" s="151">
        <f t="shared" si="21"/>
        <v>83142.13</v>
      </c>
      <c r="W20" s="28">
        <f t="shared" si="22"/>
        <v>63</v>
      </c>
      <c r="X20" s="27">
        <f t="shared" si="23"/>
        <v>0</v>
      </c>
      <c r="Y20" s="27">
        <f t="shared" si="24"/>
        <v>13857.006142980001</v>
      </c>
      <c r="Z20" s="152">
        <v>0.14285700000000001</v>
      </c>
      <c r="AA20" s="28">
        <v>0</v>
      </c>
      <c r="AB20" s="25">
        <f t="shared" si="25"/>
        <v>8</v>
      </c>
      <c r="AC20" s="98" t="s">
        <v>47</v>
      </c>
      <c r="AD20" s="26">
        <f t="shared" si="14"/>
        <v>44084</v>
      </c>
      <c r="AE20" s="10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</row>
    <row r="21" spans="1:181" ht="12.75" x14ac:dyDescent="0.2">
      <c r="A21" s="90">
        <f t="shared" si="5"/>
        <v>42359</v>
      </c>
      <c r="B21" s="95">
        <f t="shared" ca="1" si="12"/>
        <v>100064.56999999</v>
      </c>
      <c r="C21" s="3">
        <f t="shared" si="6"/>
        <v>100000</v>
      </c>
      <c r="D21" s="4">
        <f ca="1">IF(A21&lt;$B$1,VLOOKUP(A21,[1]DI!$A$4:$B$15000,2),0)</f>
        <v>0.1414</v>
      </c>
      <c r="E21" s="5">
        <f t="shared" ca="1" si="20"/>
        <v>5.2495999999999999E-4</v>
      </c>
      <c r="F21" s="20">
        <f t="shared" si="7"/>
        <v>1.23</v>
      </c>
      <c r="G21" s="6">
        <f t="shared" ca="1" si="1"/>
        <v>1.0006457008</v>
      </c>
      <c r="H21" s="5">
        <f ca="1">TRUNC(PRODUCT(G$10:G20),15)</f>
        <v>1.0006457008</v>
      </c>
      <c r="I21" s="5">
        <f t="shared" si="8"/>
        <v>1</v>
      </c>
      <c r="J21" s="5">
        <f t="shared" ca="1" si="2"/>
        <v>1.0006457</v>
      </c>
      <c r="K21" s="5">
        <f t="shared" ca="1" si="3"/>
        <v>64.569999989999999</v>
      </c>
      <c r="L21" s="21">
        <f>IF(VLOOKUP(A21,$U$12:$AD$125,8)=VLOOKUP(A20,$U$12:$AD$125,8),0,VLOOKUP(A21,U$12:$AD$125,8))</f>
        <v>0</v>
      </c>
      <c r="M21" s="8">
        <f>IF(L21&gt;0,VLOOKUP(L21,T$12:$AC$125,7),0)</f>
        <v>0</v>
      </c>
      <c r="N21" s="3">
        <f t="shared" si="9"/>
        <v>0</v>
      </c>
      <c r="O21" s="3">
        <f t="shared" ca="1" si="4"/>
        <v>64.569999989999999</v>
      </c>
      <c r="P21" s="22" t="str">
        <f t="shared" si="10"/>
        <v>J=</v>
      </c>
      <c r="Q21" s="2">
        <f t="shared" si="11"/>
        <v>42531</v>
      </c>
      <c r="R21" s="10"/>
      <c r="S21" s="11"/>
      <c r="T21" s="25">
        <f t="shared" si="15"/>
        <v>9</v>
      </c>
      <c r="U21" s="96">
        <f t="shared" si="26"/>
        <v>44084</v>
      </c>
      <c r="V21" s="151">
        <f t="shared" si="21"/>
        <v>69285.08</v>
      </c>
      <c r="W21" s="28">
        <f t="shared" si="22"/>
        <v>64</v>
      </c>
      <c r="X21" s="27">
        <f t="shared" si="23"/>
        <v>0</v>
      </c>
      <c r="Y21" s="27">
        <f t="shared" si="24"/>
        <v>13857.049380710001</v>
      </c>
      <c r="Z21" s="152">
        <v>0.16666700000000001</v>
      </c>
      <c r="AA21" s="28">
        <v>0</v>
      </c>
      <c r="AB21" s="25">
        <f t="shared" si="25"/>
        <v>9</v>
      </c>
      <c r="AC21" s="98" t="s">
        <v>47</v>
      </c>
      <c r="AD21" s="26">
        <f t="shared" si="14"/>
        <v>44175</v>
      </c>
      <c r="AE21" s="10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</row>
    <row r="22" spans="1:181" ht="12.75" x14ac:dyDescent="0.2">
      <c r="A22" s="90">
        <f t="shared" si="5"/>
        <v>42360</v>
      </c>
      <c r="B22" s="95">
        <f t="shared" ca="1" si="12"/>
        <v>100129.182</v>
      </c>
      <c r="C22" s="3">
        <f t="shared" si="6"/>
        <v>100000</v>
      </c>
      <c r="D22" s="4">
        <f ca="1">IF(A22&lt;$B$1,VLOOKUP(A22,[1]DI!$A$4:$B$15000,2),0)</f>
        <v>0.1414</v>
      </c>
      <c r="E22" s="5">
        <f t="shared" ca="1" si="20"/>
        <v>5.2495999999999999E-4</v>
      </c>
      <c r="F22" s="20">
        <f t="shared" si="7"/>
        <v>1.23</v>
      </c>
      <c r="G22" s="6">
        <f t="shared" ca="1" si="1"/>
        <v>1.0006457008</v>
      </c>
      <c r="H22" s="5">
        <f ca="1">TRUNC(PRODUCT(G$10:G21),15)</f>
        <v>1.0012918185295201</v>
      </c>
      <c r="I22" s="5">
        <f t="shared" si="8"/>
        <v>1</v>
      </c>
      <c r="J22" s="5">
        <f t="shared" ca="1" si="2"/>
        <v>1.0012918200000001</v>
      </c>
      <c r="K22" s="5">
        <f t="shared" ca="1" si="3"/>
        <v>129.18199999999999</v>
      </c>
      <c r="L22" s="21">
        <f>IF(VLOOKUP(A22,$U$12:$AD$125,8)=VLOOKUP(A21,$U$12:$AD$125,8),0,VLOOKUP(A22,U$12:$AD$125,8))</f>
        <v>0</v>
      </c>
      <c r="M22" s="8">
        <f>IF(L22&gt;0,VLOOKUP(L22,T$12:$AC$125,7),0)</f>
        <v>0</v>
      </c>
      <c r="N22" s="3">
        <f t="shared" si="9"/>
        <v>0</v>
      </c>
      <c r="O22" s="3">
        <f t="shared" ca="1" si="4"/>
        <v>129.18199999999999</v>
      </c>
      <c r="P22" s="22" t="str">
        <f t="shared" si="10"/>
        <v>J=</v>
      </c>
      <c r="Q22" s="2">
        <f t="shared" si="11"/>
        <v>42531</v>
      </c>
      <c r="R22" s="3"/>
      <c r="S22" s="31"/>
      <c r="T22" s="25">
        <f t="shared" si="15"/>
        <v>10</v>
      </c>
      <c r="U22" s="96">
        <f t="shared" si="26"/>
        <v>44175</v>
      </c>
      <c r="V22" s="151">
        <f t="shared" si="21"/>
        <v>55428.06</v>
      </c>
      <c r="W22" s="28">
        <f t="shared" si="22"/>
        <v>63</v>
      </c>
      <c r="X22" s="27">
        <f t="shared" si="23"/>
        <v>0</v>
      </c>
      <c r="Y22" s="27">
        <f t="shared" si="24"/>
        <v>13857.016000000001</v>
      </c>
      <c r="Z22" s="152">
        <v>0.2</v>
      </c>
      <c r="AA22" s="28">
        <v>0</v>
      </c>
      <c r="AB22" s="25">
        <f t="shared" si="25"/>
        <v>10</v>
      </c>
      <c r="AC22" s="98" t="s">
        <v>47</v>
      </c>
      <c r="AD22" s="26">
        <f t="shared" si="14"/>
        <v>44265</v>
      </c>
      <c r="AE22" s="32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</row>
    <row r="23" spans="1:181" ht="12.75" x14ac:dyDescent="0.2">
      <c r="A23" s="90">
        <f t="shared" si="5"/>
        <v>42361</v>
      </c>
      <c r="B23" s="95">
        <f t="shared" ca="1" si="12"/>
        <v>100193.83500000001</v>
      </c>
      <c r="C23" s="3">
        <f t="shared" si="6"/>
        <v>100000</v>
      </c>
      <c r="D23" s="4">
        <f ca="1">IF(A23&lt;$B$1,VLOOKUP(A23,[1]DI!$A$4:$B$15000,2),0)</f>
        <v>0.1414</v>
      </c>
      <c r="E23" s="5">
        <f t="shared" ca="1" si="20"/>
        <v>5.2495999999999999E-4</v>
      </c>
      <c r="F23" s="20">
        <f t="shared" si="7"/>
        <v>1.23</v>
      </c>
      <c r="G23" s="6">
        <f t="shared" ca="1" si="1"/>
        <v>1.0006457008</v>
      </c>
      <c r="H23" s="5">
        <f ca="1">TRUNC(PRODUCT(G$10:G22),15)</f>
        <v>1.0019383534577799</v>
      </c>
      <c r="I23" s="5">
        <f t="shared" si="8"/>
        <v>1</v>
      </c>
      <c r="J23" s="5">
        <f t="shared" ca="1" si="2"/>
        <v>1.0019383500000001</v>
      </c>
      <c r="K23" s="5">
        <f t="shared" ca="1" si="3"/>
        <v>193.83500000000001</v>
      </c>
      <c r="L23" s="21">
        <f>IF(VLOOKUP(A23,$U$12:$AD$125,8)=VLOOKUP(A22,$U$12:$AD$125,8),0,VLOOKUP(A23,U$12:$AD$125,8))</f>
        <v>0</v>
      </c>
      <c r="M23" s="8">
        <f>IF(L23&gt;0,VLOOKUP(L23,T$12:$AC$125,7),0)</f>
        <v>0</v>
      </c>
      <c r="N23" s="3">
        <f t="shared" si="9"/>
        <v>0</v>
      </c>
      <c r="O23" s="3">
        <f t="shared" ca="1" si="4"/>
        <v>193.83500000000001</v>
      </c>
      <c r="P23" s="22" t="str">
        <f t="shared" si="10"/>
        <v>J=</v>
      </c>
      <c r="Q23" s="2">
        <f t="shared" si="11"/>
        <v>42531</v>
      </c>
      <c r="R23" s="10"/>
      <c r="S23" s="11"/>
      <c r="T23" s="25">
        <f t="shared" si="15"/>
        <v>11</v>
      </c>
      <c r="U23" s="96">
        <f t="shared" si="26"/>
        <v>44265</v>
      </c>
      <c r="V23" s="151">
        <f t="shared" ref="V23:V26" si="27">TRUNC((V22-Y23),2)</f>
        <v>41571.040000000001</v>
      </c>
      <c r="W23" s="28">
        <f t="shared" ref="W23:W26" si="28">NETWORKDAYS(U22,U23,T$129:T$280)-1</f>
        <v>63</v>
      </c>
      <c r="X23" s="27">
        <f t="shared" ref="X23:X26" si="29">ROUND((ROUND(((1+X$11)^(W23/252)),9)-1)*V22,2)</f>
        <v>0</v>
      </c>
      <c r="Y23" s="27">
        <f t="shared" si="24"/>
        <v>13857.014999999999</v>
      </c>
      <c r="Z23" s="152">
        <v>0.25</v>
      </c>
      <c r="AA23" s="28">
        <v>0</v>
      </c>
      <c r="AB23" s="25">
        <f t="shared" ref="AB23:AB26" si="30">T23</f>
        <v>11</v>
      </c>
      <c r="AC23" s="98" t="s">
        <v>47</v>
      </c>
      <c r="AD23" s="26">
        <f t="shared" ref="AD23:AD25" si="31">U24</f>
        <v>44357</v>
      </c>
      <c r="AE23" s="10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</row>
    <row r="24" spans="1:181" ht="12.75" x14ac:dyDescent="0.2">
      <c r="A24" s="90">
        <f t="shared" si="5"/>
        <v>42362</v>
      </c>
      <c r="B24" s="95">
        <f t="shared" ca="1" si="12"/>
        <v>100258.53099999001</v>
      </c>
      <c r="C24" s="3">
        <f t="shared" si="6"/>
        <v>100000</v>
      </c>
      <c r="D24" s="4">
        <f ca="1">IF(A24&lt;$B$1,VLOOKUP(A24,[1]DI!$A$4:$B$15000,2),0)</f>
        <v>0.1414</v>
      </c>
      <c r="E24" s="5">
        <f t="shared" ca="1" si="20"/>
        <v>5.2495999999999999E-4</v>
      </c>
      <c r="F24" s="20">
        <f t="shared" si="7"/>
        <v>1.23</v>
      </c>
      <c r="G24" s="6">
        <f t="shared" ca="1" si="1"/>
        <v>1.0006457008</v>
      </c>
      <c r="H24" s="5">
        <f ca="1">TRUNC(PRODUCT(G$10:G23),15)</f>
        <v>1.0025853058541601</v>
      </c>
      <c r="I24" s="5">
        <f t="shared" si="8"/>
        <v>1</v>
      </c>
      <c r="J24" s="5">
        <f t="shared" ca="1" si="2"/>
        <v>1.00258531</v>
      </c>
      <c r="K24" s="5">
        <f t="shared" ca="1" si="3"/>
        <v>258.53099999</v>
      </c>
      <c r="L24" s="21">
        <f>IF(VLOOKUP(A24,$U$12:$AD$125,8)=VLOOKUP(A23,$U$12:$AD$125,8),0,VLOOKUP(A24,U$12:$AD$125,8))</f>
        <v>0</v>
      </c>
      <c r="M24" s="8">
        <f>IF(L24&gt;0,VLOOKUP(L24,T$12:$AC$125,7),0)</f>
        <v>0</v>
      </c>
      <c r="N24" s="3">
        <f t="shared" si="9"/>
        <v>0</v>
      </c>
      <c r="O24" s="3">
        <f t="shared" ca="1" si="4"/>
        <v>258.53099999</v>
      </c>
      <c r="P24" s="22" t="str">
        <f t="shared" si="10"/>
        <v>J=</v>
      </c>
      <c r="Q24" s="2">
        <f t="shared" si="11"/>
        <v>42531</v>
      </c>
      <c r="R24" s="10"/>
      <c r="S24" s="11"/>
      <c r="T24" s="25">
        <f t="shared" si="15"/>
        <v>12</v>
      </c>
      <c r="U24" s="96">
        <f t="shared" si="26"/>
        <v>44357</v>
      </c>
      <c r="V24" s="151">
        <f t="shared" si="27"/>
        <v>27714.04</v>
      </c>
      <c r="W24" s="28">
        <f t="shared" si="28"/>
        <v>66</v>
      </c>
      <c r="X24" s="27">
        <f t="shared" si="29"/>
        <v>0</v>
      </c>
      <c r="Y24" s="27">
        <f t="shared" si="24"/>
        <v>13856.999476319999</v>
      </c>
      <c r="Z24" s="152">
        <v>0.33333299999999999</v>
      </c>
      <c r="AA24" s="28">
        <v>0</v>
      </c>
      <c r="AB24" s="25">
        <f t="shared" si="30"/>
        <v>12</v>
      </c>
      <c r="AC24" s="98" t="s">
        <v>47</v>
      </c>
      <c r="AD24" s="26">
        <f t="shared" si="31"/>
        <v>44449</v>
      </c>
      <c r="AE24" s="10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</row>
    <row r="25" spans="1:181" ht="12.75" x14ac:dyDescent="0.2">
      <c r="A25" s="90">
        <f t="shared" si="5"/>
        <v>42363</v>
      </c>
      <c r="B25" s="95">
        <f t="shared" ca="1" si="12"/>
        <v>100323.26799999</v>
      </c>
      <c r="C25" s="3">
        <f t="shared" si="6"/>
        <v>100000</v>
      </c>
      <c r="D25" s="4">
        <f ca="1">IF(A25&lt;$B$1,VLOOKUP(A25,[1]DI!$A$4:$B$15000,2),0)</f>
        <v>0</v>
      </c>
      <c r="E25" s="5">
        <f t="shared" ca="1" si="20"/>
        <v>0</v>
      </c>
      <c r="F25" s="20">
        <f t="shared" si="7"/>
        <v>1.23</v>
      </c>
      <c r="G25" s="6">
        <f t="shared" ca="1" si="1"/>
        <v>1</v>
      </c>
      <c r="H25" s="5">
        <f ca="1">TRUNC(PRODUCT(G$10:G24),15)</f>
        <v>1.00323267598822</v>
      </c>
      <c r="I25" s="5">
        <f t="shared" si="8"/>
        <v>1</v>
      </c>
      <c r="J25" s="5">
        <f t="shared" ca="1" si="2"/>
        <v>1.00323268</v>
      </c>
      <c r="K25" s="5">
        <f t="shared" ca="1" si="3"/>
        <v>323.26799999000002</v>
      </c>
      <c r="L25" s="21">
        <f>IF(VLOOKUP(A25,$U$12:$AD$125,8)=VLOOKUP(A24,$U$12:$AD$125,8),0,VLOOKUP(A25,U$12:$AD$125,8))</f>
        <v>0</v>
      </c>
      <c r="M25" s="8">
        <f>IF(L25&gt;0,VLOOKUP(L25,T$12:$AC$125,7),0)</f>
        <v>0</v>
      </c>
      <c r="N25" s="3">
        <f t="shared" si="9"/>
        <v>0</v>
      </c>
      <c r="O25" s="3">
        <f t="shared" ca="1" si="4"/>
        <v>323.26799999000002</v>
      </c>
      <c r="P25" s="22" t="str">
        <f t="shared" si="10"/>
        <v>J=</v>
      </c>
      <c r="Q25" s="2">
        <f t="shared" si="11"/>
        <v>42531</v>
      </c>
      <c r="R25" s="10"/>
      <c r="S25" s="11"/>
      <c r="T25" s="25">
        <f t="shared" si="15"/>
        <v>13</v>
      </c>
      <c r="U25" s="96">
        <f t="shared" si="26"/>
        <v>44449</v>
      </c>
      <c r="V25" s="151">
        <f t="shared" si="27"/>
        <v>13857.02</v>
      </c>
      <c r="W25" s="28">
        <f t="shared" si="28"/>
        <v>66</v>
      </c>
      <c r="X25" s="27">
        <f t="shared" si="29"/>
        <v>0</v>
      </c>
      <c r="Y25" s="27">
        <f t="shared" si="24"/>
        <v>13857.02</v>
      </c>
      <c r="Z25" s="152">
        <v>0.5</v>
      </c>
      <c r="AA25" s="28">
        <v>0</v>
      </c>
      <c r="AB25" s="25">
        <f t="shared" si="30"/>
        <v>13</v>
      </c>
      <c r="AC25" s="98" t="s">
        <v>47</v>
      </c>
      <c r="AD25" s="26">
        <f t="shared" si="31"/>
        <v>44540</v>
      </c>
      <c r="AE25" s="10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</row>
    <row r="26" spans="1:181" ht="12.75" x14ac:dyDescent="0.2">
      <c r="A26" s="90">
        <f t="shared" si="5"/>
        <v>42364</v>
      </c>
      <c r="B26" s="95">
        <f t="shared" ca="1" si="12"/>
        <v>100323.26799999</v>
      </c>
      <c r="C26" s="3">
        <f t="shared" si="6"/>
        <v>100000</v>
      </c>
      <c r="D26" s="4">
        <f ca="1">IF(A26&lt;$B$1,VLOOKUP(A26,[1]DI!$A$4:$B$15000,2),0)</f>
        <v>0</v>
      </c>
      <c r="E26" s="5">
        <f t="shared" ca="1" si="20"/>
        <v>0</v>
      </c>
      <c r="F26" s="20">
        <f t="shared" si="7"/>
        <v>1.23</v>
      </c>
      <c r="G26" s="6">
        <f t="shared" ca="1" si="1"/>
        <v>1</v>
      </c>
      <c r="H26" s="5">
        <f ca="1">TRUNC(PRODUCT(G$10:G25),15)</f>
        <v>1.00323267598822</v>
      </c>
      <c r="I26" s="5">
        <f t="shared" si="8"/>
        <v>1</v>
      </c>
      <c r="J26" s="5">
        <f t="shared" ca="1" si="2"/>
        <v>1.00323268</v>
      </c>
      <c r="K26" s="5">
        <f t="shared" ca="1" si="3"/>
        <v>323.26799999000002</v>
      </c>
      <c r="L26" s="21">
        <f>IF(VLOOKUP(A26,$U$12:$AD$125,8)=VLOOKUP(A25,$U$12:$AD$125,8),0,VLOOKUP(A26,U$12:$AD$125,8))</f>
        <v>0</v>
      </c>
      <c r="M26" s="8">
        <f>IF(L26&gt;0,VLOOKUP(L26,T$12:$AC$125,7),0)</f>
        <v>0</v>
      </c>
      <c r="N26" s="3">
        <f t="shared" si="9"/>
        <v>0</v>
      </c>
      <c r="O26" s="3">
        <f t="shared" ca="1" si="4"/>
        <v>323.26799999000002</v>
      </c>
      <c r="P26" s="22" t="str">
        <f t="shared" si="10"/>
        <v>J=</v>
      </c>
      <c r="Q26" s="2">
        <f t="shared" si="11"/>
        <v>42531</v>
      </c>
      <c r="R26" s="10"/>
      <c r="S26" s="11"/>
      <c r="T26" s="25">
        <f t="shared" si="15"/>
        <v>14</v>
      </c>
      <c r="U26" s="96">
        <f t="shared" si="26"/>
        <v>44540</v>
      </c>
      <c r="V26" s="151">
        <f t="shared" si="27"/>
        <v>0</v>
      </c>
      <c r="W26" s="28">
        <f t="shared" si="28"/>
        <v>65</v>
      </c>
      <c r="X26" s="27">
        <f t="shared" si="29"/>
        <v>0</v>
      </c>
      <c r="Y26" s="27">
        <f t="shared" si="24"/>
        <v>13857.02</v>
      </c>
      <c r="Z26" s="152">
        <v>1</v>
      </c>
      <c r="AA26" s="28">
        <v>0</v>
      </c>
      <c r="AB26" s="25">
        <f t="shared" si="30"/>
        <v>14</v>
      </c>
      <c r="AC26" s="98"/>
      <c r="AD26" s="26"/>
      <c r="AE26" s="10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</row>
    <row r="27" spans="1:181" ht="12.75" x14ac:dyDescent="0.15">
      <c r="A27" s="90">
        <f t="shared" si="5"/>
        <v>42365</v>
      </c>
      <c r="B27" s="95">
        <f t="shared" ca="1" si="12"/>
        <v>100323.26799999</v>
      </c>
      <c r="C27" s="3">
        <f t="shared" si="6"/>
        <v>100000</v>
      </c>
      <c r="D27" s="4">
        <f ca="1">IF(A27&lt;$B$1,VLOOKUP(A27,[1]DI!$A$4:$B$15000,2),0)</f>
        <v>0</v>
      </c>
      <c r="E27" s="5">
        <f t="shared" ca="1" si="20"/>
        <v>0</v>
      </c>
      <c r="F27" s="20">
        <f t="shared" si="7"/>
        <v>1.23</v>
      </c>
      <c r="G27" s="6">
        <f t="shared" ca="1" si="1"/>
        <v>1</v>
      </c>
      <c r="H27" s="5">
        <f ca="1">TRUNC(PRODUCT(G$10:G26),15)</f>
        <v>1.00323267598822</v>
      </c>
      <c r="I27" s="5">
        <f t="shared" si="8"/>
        <v>1</v>
      </c>
      <c r="J27" s="5">
        <f t="shared" ca="1" si="2"/>
        <v>1.00323268</v>
      </c>
      <c r="K27" s="5">
        <f t="shared" ca="1" si="3"/>
        <v>323.26799999000002</v>
      </c>
      <c r="L27" s="21">
        <f>IF(VLOOKUP(A27,$U$12:$AD$125,8)=VLOOKUP(A26,$U$12:$AD$125,8),0,VLOOKUP(A27,U$12:$AD$125,8))</f>
        <v>0</v>
      </c>
      <c r="M27" s="8">
        <f>IF(L27&gt;0,VLOOKUP(L27,T$12:$AC$125,7),0)</f>
        <v>0</v>
      </c>
      <c r="N27" s="3">
        <f t="shared" si="9"/>
        <v>0</v>
      </c>
      <c r="O27" s="3">
        <f t="shared" ca="1" si="4"/>
        <v>323.26799999000002</v>
      </c>
      <c r="P27" s="22" t="str">
        <f t="shared" si="10"/>
        <v>J=</v>
      </c>
      <c r="Q27" s="2">
        <f t="shared" si="11"/>
        <v>42531</v>
      </c>
      <c r="R27" s="10"/>
      <c r="S27" s="11"/>
      <c r="T27" s="25"/>
      <c r="U27" s="26"/>
      <c r="V27" s="27"/>
      <c r="W27" s="28"/>
      <c r="X27" s="27"/>
      <c r="Y27" s="27"/>
      <c r="Z27" s="30"/>
      <c r="AA27" s="28"/>
      <c r="AB27" s="25"/>
      <c r="AC27" s="29"/>
      <c r="AD27" s="26"/>
      <c r="AE27" s="10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</row>
    <row r="28" spans="1:181" ht="12.75" x14ac:dyDescent="0.15">
      <c r="A28" s="90">
        <f t="shared" si="5"/>
        <v>42366</v>
      </c>
      <c r="B28" s="95">
        <f t="shared" ca="1" si="12"/>
        <v>100323.26799999</v>
      </c>
      <c r="C28" s="3">
        <f t="shared" si="6"/>
        <v>100000</v>
      </c>
      <c r="D28" s="4">
        <f ca="1">IF(A28&lt;$B$1,VLOOKUP(A28,[1]DI!$A$4:$B$15000,2),0)</f>
        <v>0.1414</v>
      </c>
      <c r="E28" s="5">
        <f t="shared" ca="1" si="20"/>
        <v>5.2495999999999999E-4</v>
      </c>
      <c r="F28" s="20">
        <f t="shared" si="7"/>
        <v>1.23</v>
      </c>
      <c r="G28" s="6">
        <f t="shared" ca="1" si="1"/>
        <v>1.0006457008</v>
      </c>
      <c r="H28" s="5">
        <f ca="1">TRUNC(PRODUCT(G$10:G27),15)</f>
        <v>1.00323267598822</v>
      </c>
      <c r="I28" s="5">
        <f t="shared" si="8"/>
        <v>1</v>
      </c>
      <c r="J28" s="5">
        <f t="shared" ca="1" si="2"/>
        <v>1.00323268</v>
      </c>
      <c r="K28" s="5">
        <f t="shared" ca="1" si="3"/>
        <v>323.26799999000002</v>
      </c>
      <c r="L28" s="21">
        <f>IF(VLOOKUP(A28,$U$12:$AD$125,8)=VLOOKUP(A27,$U$12:$AD$125,8),0,VLOOKUP(A28,U$12:$AD$125,8))</f>
        <v>0</v>
      </c>
      <c r="M28" s="8">
        <f>IF(L28&gt;0,VLOOKUP(L28,T$12:$AC$125,7),0)</f>
        <v>0</v>
      </c>
      <c r="N28" s="3">
        <f t="shared" si="9"/>
        <v>0</v>
      </c>
      <c r="O28" s="3">
        <f t="shared" ca="1" si="4"/>
        <v>323.26799999000002</v>
      </c>
      <c r="P28" s="22" t="str">
        <f t="shared" si="10"/>
        <v>J=</v>
      </c>
      <c r="Q28" s="2">
        <f t="shared" si="11"/>
        <v>42531</v>
      </c>
      <c r="R28" s="10"/>
      <c r="S28" s="11"/>
      <c r="T28" s="25"/>
      <c r="U28" s="26"/>
      <c r="V28" s="27"/>
      <c r="W28" s="28"/>
      <c r="X28" s="27"/>
      <c r="Y28" s="27"/>
      <c r="Z28" s="30"/>
      <c r="AA28" s="28"/>
      <c r="AB28" s="25"/>
      <c r="AC28" s="29"/>
      <c r="AD28" s="26"/>
      <c r="AE28" s="10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</row>
    <row r="29" spans="1:181" ht="12.75" x14ac:dyDescent="0.15">
      <c r="A29" s="90">
        <f t="shared" si="5"/>
        <v>42367</v>
      </c>
      <c r="B29" s="95">
        <f t="shared" ca="1" si="12"/>
        <v>100388.04599999</v>
      </c>
      <c r="C29" s="3">
        <f t="shared" si="6"/>
        <v>100000</v>
      </c>
      <c r="D29" s="4">
        <f ca="1">IF(A29&lt;$B$1,VLOOKUP(A29,[1]DI!$A$4:$B$15000,2),0)</f>
        <v>0.1414</v>
      </c>
      <c r="E29" s="5">
        <f t="shared" ca="1" si="20"/>
        <v>5.2495999999999999E-4</v>
      </c>
      <c r="F29" s="20">
        <f t="shared" si="7"/>
        <v>1.23</v>
      </c>
      <c r="G29" s="6">
        <f t="shared" ca="1" si="1"/>
        <v>1.0006457008</v>
      </c>
      <c r="H29" s="5">
        <f ca="1">TRUNC(PRODUCT(G$10:G28),15)</f>
        <v>1.0038804641296899</v>
      </c>
      <c r="I29" s="5">
        <f t="shared" si="8"/>
        <v>1</v>
      </c>
      <c r="J29" s="5">
        <f t="shared" ca="1" si="2"/>
        <v>1.00388046</v>
      </c>
      <c r="K29" s="5">
        <f t="shared" ca="1" si="3"/>
        <v>388.04599998999998</v>
      </c>
      <c r="L29" s="21">
        <f>IF(VLOOKUP(A29,$U$12:$AD$125,8)=VLOOKUP(A28,$U$12:$AD$125,8),0,VLOOKUP(A29,U$12:$AD$125,8))</f>
        <v>0</v>
      </c>
      <c r="M29" s="8">
        <f>IF(L29&gt;0,VLOOKUP(L29,T$12:$AC$125,7),0)</f>
        <v>0</v>
      </c>
      <c r="N29" s="3">
        <f t="shared" si="9"/>
        <v>0</v>
      </c>
      <c r="O29" s="3">
        <f t="shared" ca="1" si="4"/>
        <v>388.04599998999998</v>
      </c>
      <c r="P29" s="22" t="str">
        <f t="shared" si="10"/>
        <v>J=</v>
      </c>
      <c r="Q29" s="2">
        <f t="shared" si="11"/>
        <v>42531</v>
      </c>
      <c r="R29" s="10"/>
      <c r="S29" s="11"/>
      <c r="T29" s="25"/>
      <c r="U29" s="26"/>
      <c r="V29" s="27"/>
      <c r="W29" s="28"/>
      <c r="X29" s="27"/>
      <c r="Y29" s="27"/>
      <c r="Z29" s="30"/>
      <c r="AA29" s="28"/>
      <c r="AB29" s="25"/>
      <c r="AC29" s="29"/>
      <c r="AD29" s="26"/>
      <c r="AE29" s="10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</row>
    <row r="30" spans="1:181" ht="12.75" x14ac:dyDescent="0.15">
      <c r="A30" s="90">
        <f t="shared" si="5"/>
        <v>42368</v>
      </c>
      <c r="B30" s="95">
        <f t="shared" ca="1" si="12"/>
        <v>100452.867</v>
      </c>
      <c r="C30" s="3">
        <f t="shared" si="6"/>
        <v>100000</v>
      </c>
      <c r="D30" s="4">
        <f ca="1">IF(A30&lt;$B$1,VLOOKUP(A30,[1]DI!$A$4:$B$15000,2),0)</f>
        <v>0.1414</v>
      </c>
      <c r="E30" s="5">
        <f t="shared" ca="1" si="20"/>
        <v>5.2495999999999999E-4</v>
      </c>
      <c r="F30" s="20">
        <f t="shared" si="7"/>
        <v>1.23</v>
      </c>
      <c r="G30" s="6">
        <f t="shared" ca="1" si="1"/>
        <v>1.0006457008</v>
      </c>
      <c r="H30" s="5">
        <f ca="1">TRUNC(PRODUCT(G$10:G29),15)</f>
        <v>1.0045286705484799</v>
      </c>
      <c r="I30" s="5">
        <f t="shared" si="8"/>
        <v>1</v>
      </c>
      <c r="J30" s="5">
        <f t="shared" ca="1" si="2"/>
        <v>1.00452867</v>
      </c>
      <c r="K30" s="5">
        <f t="shared" ca="1" si="3"/>
        <v>452.86700000000002</v>
      </c>
      <c r="L30" s="21">
        <f>IF(VLOOKUP(A30,$U$12:$AD$125,8)=VLOOKUP(A29,$U$12:$AD$125,8),0,VLOOKUP(A30,U$12:$AD$125,8))</f>
        <v>0</v>
      </c>
      <c r="M30" s="8">
        <f>IF(L30&gt;0,VLOOKUP(L30,T$12:$AC$125,7),0)</f>
        <v>0</v>
      </c>
      <c r="N30" s="3">
        <f t="shared" si="9"/>
        <v>0</v>
      </c>
      <c r="O30" s="3">
        <f t="shared" ca="1" si="4"/>
        <v>452.86700000000002</v>
      </c>
      <c r="P30" s="22" t="str">
        <f t="shared" si="10"/>
        <v>J=</v>
      </c>
      <c r="Q30" s="2">
        <f t="shared" si="11"/>
        <v>42531</v>
      </c>
      <c r="R30" s="10"/>
      <c r="S30" s="11"/>
      <c r="T30" s="25"/>
      <c r="U30" s="26"/>
      <c r="V30" s="27"/>
      <c r="W30" s="28"/>
      <c r="X30" s="27"/>
      <c r="Y30" s="27"/>
      <c r="Z30" s="30"/>
      <c r="AA30" s="28"/>
      <c r="AB30" s="25"/>
      <c r="AC30" s="29"/>
      <c r="AD30" s="26"/>
      <c r="AE30" s="10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</row>
    <row r="31" spans="1:181" ht="12.75" x14ac:dyDescent="0.15">
      <c r="A31" s="90">
        <f t="shared" si="5"/>
        <v>42369</v>
      </c>
      <c r="B31" s="95">
        <f t="shared" ca="1" si="12"/>
        <v>100517.72999999</v>
      </c>
      <c r="C31" s="3">
        <f t="shared" si="6"/>
        <v>100000</v>
      </c>
      <c r="D31" s="4">
        <f ca="1">IF(A31&lt;$B$1,VLOOKUP(A31,[1]DI!$A$4:$B$15000,2),0)</f>
        <v>0.1414</v>
      </c>
      <c r="E31" s="5">
        <f t="shared" ca="1" si="20"/>
        <v>5.2495999999999999E-4</v>
      </c>
      <c r="F31" s="20">
        <f t="shared" si="7"/>
        <v>1.23</v>
      </c>
      <c r="G31" s="6">
        <f t="shared" ca="1" si="1"/>
        <v>1.0006457008</v>
      </c>
      <c r="H31" s="5">
        <f ca="1">TRUNC(PRODUCT(G$10:G30),15)</f>
        <v>1.00517729551468</v>
      </c>
      <c r="I31" s="5">
        <f t="shared" si="8"/>
        <v>1</v>
      </c>
      <c r="J31" s="5">
        <f t="shared" ca="1" si="2"/>
        <v>1.0051772999999999</v>
      </c>
      <c r="K31" s="5">
        <f t="shared" ca="1" si="3"/>
        <v>517.72999999000001</v>
      </c>
      <c r="L31" s="21">
        <f>IF(VLOOKUP(A31,$U$12:$AD$125,8)=VLOOKUP(A30,$U$12:$AD$125,8),0,VLOOKUP(A31,U$12:$AD$125,8))</f>
        <v>0</v>
      </c>
      <c r="M31" s="8">
        <f>IF(L31&gt;0,VLOOKUP(L31,T$12:$AC$125,7),0)</f>
        <v>0</v>
      </c>
      <c r="N31" s="3">
        <f t="shared" si="9"/>
        <v>0</v>
      </c>
      <c r="O31" s="3">
        <f t="shared" ca="1" si="4"/>
        <v>517.72999999000001</v>
      </c>
      <c r="P31" s="22" t="str">
        <f t="shared" si="10"/>
        <v>J=</v>
      </c>
      <c r="Q31" s="2">
        <f t="shared" si="11"/>
        <v>42531</v>
      </c>
      <c r="R31" s="10"/>
      <c r="S31" s="11"/>
      <c r="T31" s="25"/>
      <c r="U31" s="26"/>
      <c r="V31" s="27"/>
      <c r="W31" s="28"/>
      <c r="X31" s="27"/>
      <c r="Y31" s="27"/>
      <c r="Z31" s="30"/>
      <c r="AA31" s="28"/>
      <c r="AB31" s="25"/>
      <c r="AC31" s="29"/>
      <c r="AD31" s="26"/>
      <c r="AE31" s="10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</row>
    <row r="32" spans="1:181" ht="12.75" x14ac:dyDescent="0.15">
      <c r="A32" s="90">
        <f t="shared" si="5"/>
        <v>42370</v>
      </c>
      <c r="B32" s="95">
        <f t="shared" ca="1" si="12"/>
        <v>100582.63400000001</v>
      </c>
      <c r="C32" s="3">
        <f t="shared" si="6"/>
        <v>100000</v>
      </c>
      <c r="D32" s="4">
        <f ca="1">IF(A32&lt;$B$1,VLOOKUP(A32,[1]DI!$A$4:$B$15000,2),0)</f>
        <v>0</v>
      </c>
      <c r="E32" s="5">
        <f t="shared" ca="1" si="20"/>
        <v>0</v>
      </c>
      <c r="F32" s="20">
        <f t="shared" si="7"/>
        <v>1.23</v>
      </c>
      <c r="G32" s="6">
        <f t="shared" ca="1" si="1"/>
        <v>1</v>
      </c>
      <c r="H32" s="5">
        <f ca="1">TRUNC(PRODUCT(G$10:G31),15)</f>
        <v>1.00582633929853</v>
      </c>
      <c r="I32" s="5">
        <f t="shared" si="8"/>
        <v>1</v>
      </c>
      <c r="J32" s="5">
        <f t="shared" ca="1" si="2"/>
        <v>1.00582634</v>
      </c>
      <c r="K32" s="5">
        <f t="shared" ca="1" si="3"/>
        <v>582.63400000000001</v>
      </c>
      <c r="L32" s="21">
        <f>IF(VLOOKUP(A32,$U$12:$AD$125,8)=VLOOKUP(A31,$U$12:$AD$125,8),0,VLOOKUP(A32,U$12:$AD$125,8))</f>
        <v>0</v>
      </c>
      <c r="M32" s="8">
        <f>IF(L32&gt;0,VLOOKUP(L32,T$12:$AC$125,7),0)</f>
        <v>0</v>
      </c>
      <c r="N32" s="3">
        <f t="shared" si="9"/>
        <v>0</v>
      </c>
      <c r="O32" s="3">
        <f t="shared" ca="1" si="4"/>
        <v>582.63400000000001</v>
      </c>
      <c r="P32" s="22" t="str">
        <f t="shared" si="10"/>
        <v>J=</v>
      </c>
      <c r="Q32" s="2">
        <f t="shared" si="11"/>
        <v>42531</v>
      </c>
      <c r="R32" s="10"/>
      <c r="S32" s="11"/>
      <c r="T32" s="25"/>
      <c r="U32" s="26"/>
      <c r="V32" s="27"/>
      <c r="W32" s="28"/>
      <c r="X32" s="27"/>
      <c r="Y32" s="27"/>
      <c r="Z32" s="30"/>
      <c r="AA32" s="28"/>
      <c r="AB32" s="25"/>
      <c r="AC32" s="29"/>
      <c r="AD32" s="26"/>
      <c r="AE32" s="10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</row>
    <row r="33" spans="1:178" ht="12.75" x14ac:dyDescent="0.15">
      <c r="A33" s="90">
        <f t="shared" si="5"/>
        <v>42371</v>
      </c>
      <c r="B33" s="95">
        <f t="shared" ca="1" si="12"/>
        <v>100582.63400000001</v>
      </c>
      <c r="C33" s="3">
        <f t="shared" si="6"/>
        <v>100000</v>
      </c>
      <c r="D33" s="4">
        <f ca="1">IF(A33&lt;$B$1,VLOOKUP(A33,[1]DI!$A$4:$B$15000,2),0)</f>
        <v>0</v>
      </c>
      <c r="E33" s="5">
        <f t="shared" ca="1" si="20"/>
        <v>0</v>
      </c>
      <c r="F33" s="20">
        <f t="shared" si="7"/>
        <v>1.23</v>
      </c>
      <c r="G33" s="6">
        <f t="shared" ca="1" si="1"/>
        <v>1</v>
      </c>
      <c r="H33" s="5">
        <f ca="1">TRUNC(PRODUCT(G$10:G32),15)</f>
        <v>1.00582633929853</v>
      </c>
      <c r="I33" s="5">
        <f t="shared" si="8"/>
        <v>1</v>
      </c>
      <c r="J33" s="5">
        <f t="shared" ca="1" si="2"/>
        <v>1.00582634</v>
      </c>
      <c r="K33" s="5">
        <f t="shared" ca="1" si="3"/>
        <v>582.63400000000001</v>
      </c>
      <c r="L33" s="21">
        <f>IF(VLOOKUP(A33,$U$12:$AD$125,8)=VLOOKUP(A32,$U$12:$AD$125,8),0,VLOOKUP(A33,U$12:$AD$125,8))</f>
        <v>0</v>
      </c>
      <c r="M33" s="8">
        <f>IF(L33&gt;0,VLOOKUP(L33,T$12:$AC$125,7),0)</f>
        <v>0</v>
      </c>
      <c r="N33" s="3">
        <f t="shared" si="9"/>
        <v>0</v>
      </c>
      <c r="O33" s="3">
        <f t="shared" ca="1" si="4"/>
        <v>582.63400000000001</v>
      </c>
      <c r="P33" s="22" t="str">
        <f t="shared" si="10"/>
        <v>J=</v>
      </c>
      <c r="Q33" s="2">
        <f t="shared" si="11"/>
        <v>42531</v>
      </c>
      <c r="R33" s="10"/>
      <c r="S33" s="11"/>
      <c r="T33" s="25"/>
      <c r="U33" s="26"/>
      <c r="V33" s="27"/>
      <c r="W33" s="28"/>
      <c r="X33" s="27"/>
      <c r="Y33" s="27"/>
      <c r="Z33" s="30"/>
      <c r="AA33" s="28"/>
      <c r="AB33" s="25"/>
      <c r="AC33" s="29"/>
      <c r="AD33" s="26"/>
      <c r="AE33" s="10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</row>
    <row r="34" spans="1:178" ht="12.75" x14ac:dyDescent="0.15">
      <c r="A34" s="90">
        <f t="shared" si="5"/>
        <v>42372</v>
      </c>
      <c r="B34" s="95">
        <f t="shared" ca="1" si="12"/>
        <v>100582.63400000001</v>
      </c>
      <c r="C34" s="3">
        <f t="shared" si="6"/>
        <v>100000</v>
      </c>
      <c r="D34" s="4">
        <f ca="1">IF(A34&lt;$B$1,VLOOKUP(A34,[1]DI!$A$4:$B$15000,2),0)</f>
        <v>0</v>
      </c>
      <c r="E34" s="5">
        <f t="shared" ca="1" si="20"/>
        <v>0</v>
      </c>
      <c r="F34" s="20">
        <f t="shared" si="7"/>
        <v>1.23</v>
      </c>
      <c r="G34" s="6">
        <f t="shared" ca="1" si="1"/>
        <v>1</v>
      </c>
      <c r="H34" s="5">
        <f ca="1">TRUNC(PRODUCT(G$10:G33),15)</f>
        <v>1.00582633929853</v>
      </c>
      <c r="I34" s="5">
        <f t="shared" si="8"/>
        <v>1</v>
      </c>
      <c r="J34" s="5">
        <f t="shared" ca="1" si="2"/>
        <v>1.00582634</v>
      </c>
      <c r="K34" s="5">
        <f t="shared" ca="1" si="3"/>
        <v>582.63400000000001</v>
      </c>
      <c r="L34" s="21">
        <f>IF(VLOOKUP(A34,$U$12:$AD$125,8)=VLOOKUP(A33,$U$12:$AD$125,8),0,VLOOKUP(A34,U$12:$AD$125,8))</f>
        <v>0</v>
      </c>
      <c r="M34" s="8">
        <f>IF(L34&gt;0,VLOOKUP(L34,T$12:$AC$125,7),0)</f>
        <v>0</v>
      </c>
      <c r="N34" s="3">
        <f t="shared" si="9"/>
        <v>0</v>
      </c>
      <c r="O34" s="3">
        <f t="shared" ca="1" si="4"/>
        <v>582.63400000000001</v>
      </c>
      <c r="P34" s="22" t="str">
        <f t="shared" si="10"/>
        <v>J=</v>
      </c>
      <c r="Q34" s="2">
        <f t="shared" si="11"/>
        <v>42531</v>
      </c>
      <c r="R34" s="10"/>
      <c r="S34" s="11"/>
      <c r="T34" s="25"/>
      <c r="U34" s="26"/>
      <c r="V34" s="27"/>
      <c r="W34" s="28"/>
      <c r="X34" s="27"/>
      <c r="Y34" s="27"/>
      <c r="Z34" s="30"/>
      <c r="AA34" s="28"/>
      <c r="AB34" s="25"/>
      <c r="AC34" s="29"/>
      <c r="AD34" s="26"/>
      <c r="AE34" s="10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</row>
    <row r="35" spans="1:178" ht="12.75" x14ac:dyDescent="0.15">
      <c r="A35" s="90">
        <f t="shared" si="5"/>
        <v>42373</v>
      </c>
      <c r="B35" s="95">
        <f t="shared" ca="1" si="12"/>
        <v>100582.63400000001</v>
      </c>
      <c r="C35" s="3">
        <f t="shared" si="6"/>
        <v>100000</v>
      </c>
      <c r="D35" s="4">
        <f ca="1">IF(A35&lt;$B$1,VLOOKUP(A35,[1]DI!$A$4:$B$15000,2),0)</f>
        <v>0.1414</v>
      </c>
      <c r="E35" s="5">
        <f t="shared" ca="1" si="20"/>
        <v>5.2495999999999999E-4</v>
      </c>
      <c r="F35" s="20">
        <f t="shared" si="7"/>
        <v>1.23</v>
      </c>
      <c r="G35" s="6">
        <f t="shared" ca="1" si="1"/>
        <v>1.0006457008</v>
      </c>
      <c r="H35" s="5">
        <f ca="1">TRUNC(PRODUCT(G$10:G34),15)</f>
        <v>1.00582633929853</v>
      </c>
      <c r="I35" s="5">
        <f t="shared" si="8"/>
        <v>1</v>
      </c>
      <c r="J35" s="5">
        <f t="shared" ca="1" si="2"/>
        <v>1.00582634</v>
      </c>
      <c r="K35" s="5">
        <f t="shared" ca="1" si="3"/>
        <v>582.63400000000001</v>
      </c>
      <c r="L35" s="21">
        <f>IF(VLOOKUP(A35,$U$12:$AD$125,8)=VLOOKUP(A34,$U$12:$AD$125,8),0,VLOOKUP(A35,U$12:$AD$125,8))</f>
        <v>0</v>
      </c>
      <c r="M35" s="8">
        <f>IF(L35&gt;0,VLOOKUP(L35,T$12:$AC$125,7),0)</f>
        <v>0</v>
      </c>
      <c r="N35" s="3">
        <f t="shared" si="9"/>
        <v>0</v>
      </c>
      <c r="O35" s="3">
        <f t="shared" ca="1" si="4"/>
        <v>582.63400000000001</v>
      </c>
      <c r="P35" s="22" t="str">
        <f t="shared" si="10"/>
        <v>J=</v>
      </c>
      <c r="Q35" s="2">
        <f t="shared" si="11"/>
        <v>42531</v>
      </c>
      <c r="R35" s="10"/>
      <c r="S35" s="11"/>
      <c r="T35" s="25"/>
      <c r="U35" s="26"/>
      <c r="V35" s="27"/>
      <c r="W35" s="28"/>
      <c r="X35" s="27"/>
      <c r="Y35" s="27"/>
      <c r="Z35" s="30"/>
      <c r="AA35" s="28"/>
      <c r="AB35" s="25"/>
      <c r="AC35" s="29"/>
      <c r="AD35" s="26"/>
      <c r="AE35" s="10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</row>
    <row r="36" spans="1:178" ht="12.75" x14ac:dyDescent="0.15">
      <c r="A36" s="90">
        <f t="shared" si="5"/>
        <v>42374</v>
      </c>
      <c r="B36" s="95">
        <f t="shared" ca="1" si="12"/>
        <v>100647.58</v>
      </c>
      <c r="C36" s="3">
        <f t="shared" si="6"/>
        <v>100000</v>
      </c>
      <c r="D36" s="4">
        <f ca="1">IF(A36&lt;$B$1,VLOOKUP(A36,[1]DI!$A$4:$B$15000,2),0)</f>
        <v>0.1414</v>
      </c>
      <c r="E36" s="5">
        <f t="shared" ca="1" si="20"/>
        <v>5.2495999999999999E-4</v>
      </c>
      <c r="F36" s="20">
        <f t="shared" si="7"/>
        <v>1.23</v>
      </c>
      <c r="G36" s="6">
        <f t="shared" ca="1" si="1"/>
        <v>1.0006457008</v>
      </c>
      <c r="H36" s="5">
        <f ca="1">TRUNC(PRODUCT(G$10:G35),15)</f>
        <v>1.00647580217048</v>
      </c>
      <c r="I36" s="5">
        <f t="shared" si="8"/>
        <v>1</v>
      </c>
      <c r="J36" s="5">
        <f t="shared" ca="1" si="2"/>
        <v>1.0064758</v>
      </c>
      <c r="K36" s="5">
        <f t="shared" ca="1" si="3"/>
        <v>647.58000000000004</v>
      </c>
      <c r="L36" s="21">
        <f>IF(VLOOKUP(A36,$U$12:$AD$125,8)=VLOOKUP(A35,$U$12:$AD$125,8),0,VLOOKUP(A36,U$12:$AD$125,8))</f>
        <v>0</v>
      </c>
      <c r="M36" s="8">
        <f>IF(L36&gt;0,VLOOKUP(L36,T$12:$AC$125,7),0)</f>
        <v>0</v>
      </c>
      <c r="N36" s="3">
        <f t="shared" si="9"/>
        <v>0</v>
      </c>
      <c r="O36" s="3">
        <f t="shared" ca="1" si="4"/>
        <v>647.58000000000004</v>
      </c>
      <c r="P36" s="22" t="str">
        <f t="shared" si="10"/>
        <v>J=</v>
      </c>
      <c r="Q36" s="2">
        <f t="shared" si="11"/>
        <v>42531</v>
      </c>
      <c r="R36" s="10"/>
      <c r="S36" s="11"/>
      <c r="T36" s="25"/>
      <c r="U36" s="26"/>
      <c r="V36" s="27"/>
      <c r="W36" s="28"/>
      <c r="X36" s="27"/>
      <c r="Y36" s="27"/>
      <c r="Z36" s="30"/>
      <c r="AA36" s="28"/>
      <c r="AB36" s="25"/>
      <c r="AC36" s="29"/>
      <c r="AD36" s="26"/>
      <c r="AE36" s="10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</row>
    <row r="37" spans="1:178" ht="12.75" x14ac:dyDescent="0.15">
      <c r="A37" s="90">
        <f t="shared" si="5"/>
        <v>42375</v>
      </c>
      <c r="B37" s="95">
        <f t="shared" ca="1" si="12"/>
        <v>100712.56799999</v>
      </c>
      <c r="C37" s="3">
        <f t="shared" si="6"/>
        <v>100000</v>
      </c>
      <c r="D37" s="4">
        <f ca="1">IF(A37&lt;$B$1,VLOOKUP(A37,[1]DI!$A$4:$B$15000,2),0)</f>
        <v>0.1414</v>
      </c>
      <c r="E37" s="5">
        <f t="shared" ca="1" si="20"/>
        <v>5.2495999999999999E-4</v>
      </c>
      <c r="F37" s="20">
        <f t="shared" si="7"/>
        <v>1.23</v>
      </c>
      <c r="G37" s="6">
        <f t="shared" ca="1" si="1"/>
        <v>1.0006457008</v>
      </c>
      <c r="H37" s="5">
        <f ca="1">TRUNC(PRODUCT(G$10:G36),15)</f>
        <v>1.00712568440112</v>
      </c>
      <c r="I37" s="5">
        <f t="shared" si="8"/>
        <v>1</v>
      </c>
      <c r="J37" s="5">
        <f t="shared" ca="1" si="2"/>
        <v>1.0071256799999999</v>
      </c>
      <c r="K37" s="5">
        <f t="shared" ca="1" si="3"/>
        <v>712.56799998999998</v>
      </c>
      <c r="L37" s="21">
        <f>IF(VLOOKUP(A37,$U$12:$AD$125,8)=VLOOKUP(A36,$U$12:$AD$125,8),0,VLOOKUP(A37,U$12:$AD$125,8))</f>
        <v>0</v>
      </c>
      <c r="M37" s="8">
        <f>IF(L37&gt;0,VLOOKUP(L37,T$12:$AC$125,7),0)</f>
        <v>0</v>
      </c>
      <c r="N37" s="3">
        <f t="shared" si="9"/>
        <v>0</v>
      </c>
      <c r="O37" s="3">
        <f t="shared" ca="1" si="4"/>
        <v>712.56799998999998</v>
      </c>
      <c r="P37" s="22" t="str">
        <f t="shared" si="10"/>
        <v>J=</v>
      </c>
      <c r="Q37" s="2">
        <f t="shared" si="11"/>
        <v>42531</v>
      </c>
      <c r="R37" s="10"/>
      <c r="S37" s="10"/>
      <c r="T37" s="25"/>
      <c r="U37" s="26"/>
      <c r="V37" s="27"/>
      <c r="W37" s="28"/>
      <c r="X37" s="27"/>
      <c r="Y37" s="27"/>
      <c r="Z37" s="30"/>
      <c r="AA37" s="28"/>
      <c r="AB37" s="25"/>
      <c r="AC37" s="29"/>
      <c r="AD37" s="26"/>
      <c r="AE37" s="10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</row>
    <row r="38" spans="1:178" ht="12.75" x14ac:dyDescent="0.15">
      <c r="A38" s="90">
        <f t="shared" si="5"/>
        <v>42376</v>
      </c>
      <c r="B38" s="95">
        <f t="shared" ca="1" si="12"/>
        <v>100777.599</v>
      </c>
      <c r="C38" s="3">
        <f t="shared" si="6"/>
        <v>100000</v>
      </c>
      <c r="D38" s="4">
        <f ca="1">IF(A38&lt;$B$1,VLOOKUP(A38,[1]DI!$A$4:$B$15000,2),0)</f>
        <v>0.1414</v>
      </c>
      <c r="E38" s="5">
        <f t="shared" ca="1" si="20"/>
        <v>5.2495999999999999E-4</v>
      </c>
      <c r="F38" s="20">
        <f t="shared" si="7"/>
        <v>1.23</v>
      </c>
      <c r="G38" s="6">
        <f t="shared" ca="1" si="1"/>
        <v>1.0006457008</v>
      </c>
      <c r="H38" s="5">
        <f ca="1">TRUNC(PRODUCT(G$10:G37),15)</f>
        <v>1.0077759862612401</v>
      </c>
      <c r="I38" s="5">
        <f t="shared" si="8"/>
        <v>1</v>
      </c>
      <c r="J38" s="5">
        <f t="shared" ca="1" si="2"/>
        <v>1.0077759900000001</v>
      </c>
      <c r="K38" s="5">
        <f t="shared" ca="1" si="3"/>
        <v>777.59900000000005</v>
      </c>
      <c r="L38" s="21">
        <f>IF(VLOOKUP(A38,$U$12:$AD$125,8)=VLOOKUP(A37,$U$12:$AD$125,8),0,VLOOKUP(A38,U$12:$AD$125,8))</f>
        <v>0</v>
      </c>
      <c r="M38" s="8">
        <f>IF(L38&gt;0,VLOOKUP(L38,T$12:$AC$125,7),0)</f>
        <v>0</v>
      </c>
      <c r="N38" s="3">
        <f t="shared" si="9"/>
        <v>0</v>
      </c>
      <c r="O38" s="3">
        <f t="shared" ca="1" si="4"/>
        <v>777.59900000000005</v>
      </c>
      <c r="P38" s="22" t="str">
        <f t="shared" si="10"/>
        <v>J=</v>
      </c>
      <c r="Q38" s="2">
        <f t="shared" si="11"/>
        <v>42531</v>
      </c>
      <c r="R38" s="10"/>
      <c r="S38" s="10"/>
      <c r="T38" s="25"/>
      <c r="U38" s="26"/>
      <c r="V38" s="27"/>
      <c r="W38" s="28"/>
      <c r="X38" s="27"/>
      <c r="Y38" s="27"/>
      <c r="Z38" s="30"/>
      <c r="AA38" s="28"/>
      <c r="AB38" s="25"/>
      <c r="AC38" s="29"/>
      <c r="AD38" s="26"/>
      <c r="AE38" s="10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</row>
    <row r="39" spans="1:178" ht="12.75" x14ac:dyDescent="0.15">
      <c r="A39" s="90">
        <f t="shared" si="5"/>
        <v>42377</v>
      </c>
      <c r="B39" s="95">
        <f t="shared" ca="1" si="12"/>
        <v>100842.67099999</v>
      </c>
      <c r="C39" s="3">
        <f t="shared" si="6"/>
        <v>100000</v>
      </c>
      <c r="D39" s="4">
        <f ca="1">IF(A39&lt;$B$1,VLOOKUP(A39,[1]DI!$A$4:$B$15000,2),0)</f>
        <v>0.1414</v>
      </c>
      <c r="E39" s="5">
        <f t="shared" ca="1" si="20"/>
        <v>5.2495999999999999E-4</v>
      </c>
      <c r="F39" s="20">
        <f t="shared" si="7"/>
        <v>1.23</v>
      </c>
      <c r="G39" s="6">
        <f t="shared" ca="1" si="1"/>
        <v>1.0006457008</v>
      </c>
      <c r="H39" s="5">
        <f ca="1">TRUNC(PRODUCT(G$10:G38),15)</f>
        <v>1.0084267080217899</v>
      </c>
      <c r="I39" s="5">
        <f t="shared" si="8"/>
        <v>1</v>
      </c>
      <c r="J39" s="5">
        <f t="shared" ca="1" si="2"/>
        <v>1.0084267099999999</v>
      </c>
      <c r="K39" s="5">
        <f t="shared" ca="1" si="3"/>
        <v>842.67099999000004</v>
      </c>
      <c r="L39" s="21">
        <f>IF(VLOOKUP(A39,$U$12:$AD$125,8)=VLOOKUP(A38,$U$12:$AD$125,8),0,VLOOKUP(A39,U$12:$AD$125,8))</f>
        <v>0</v>
      </c>
      <c r="M39" s="8">
        <f>IF(L39&gt;0,VLOOKUP(L39,T$12:$AC$125,7),0)</f>
        <v>0</v>
      </c>
      <c r="N39" s="3">
        <f t="shared" si="9"/>
        <v>0</v>
      </c>
      <c r="O39" s="3">
        <f t="shared" ca="1" si="4"/>
        <v>842.67099999000004</v>
      </c>
      <c r="P39" s="22" t="str">
        <f t="shared" si="10"/>
        <v>J=</v>
      </c>
      <c r="Q39" s="2">
        <f t="shared" si="11"/>
        <v>42531</v>
      </c>
      <c r="R39" s="10"/>
      <c r="S39" s="10"/>
      <c r="T39" s="25"/>
      <c r="U39" s="26"/>
      <c r="V39" s="27"/>
      <c r="W39" s="28"/>
      <c r="X39" s="27"/>
      <c r="Y39" s="27"/>
      <c r="Z39" s="30"/>
      <c r="AA39" s="28"/>
      <c r="AB39" s="25"/>
      <c r="AC39" s="29"/>
      <c r="AD39" s="26"/>
      <c r="AE39" s="10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</row>
    <row r="40" spans="1:178" ht="12.75" x14ac:dyDescent="0.15">
      <c r="A40" s="90">
        <f t="shared" si="5"/>
        <v>42378</v>
      </c>
      <c r="B40" s="95">
        <f t="shared" ca="1" si="12"/>
        <v>100907.78499999001</v>
      </c>
      <c r="C40" s="3">
        <f t="shared" si="6"/>
        <v>100000</v>
      </c>
      <c r="D40" s="4">
        <f ca="1">IF(A40&lt;$B$1,VLOOKUP(A40,[1]DI!$A$4:$B$15000,2),0)</f>
        <v>0</v>
      </c>
      <c r="E40" s="5">
        <f t="shared" ca="1" si="20"/>
        <v>0</v>
      </c>
      <c r="F40" s="20">
        <f t="shared" si="7"/>
        <v>1.23</v>
      </c>
      <c r="G40" s="6">
        <f t="shared" ca="1" si="1"/>
        <v>1</v>
      </c>
      <c r="H40" s="5">
        <f ca="1">TRUNC(PRODUCT(G$10:G39),15)</f>
        <v>1.0090778499538999</v>
      </c>
      <c r="I40" s="5">
        <f t="shared" si="8"/>
        <v>1</v>
      </c>
      <c r="J40" s="5">
        <f t="shared" ca="1" si="2"/>
        <v>1.0090778499999999</v>
      </c>
      <c r="K40" s="5">
        <f t="shared" ca="1" si="3"/>
        <v>907.78499998999996</v>
      </c>
      <c r="L40" s="21">
        <f>IF(VLOOKUP(A40,$U$12:$AD$125,8)=VLOOKUP(A39,$U$12:$AD$125,8),0,VLOOKUP(A40,U$12:$AD$125,8))</f>
        <v>0</v>
      </c>
      <c r="M40" s="8">
        <f>IF(L40&gt;0,VLOOKUP(L40,T$12:$AC$125,7),0)</f>
        <v>0</v>
      </c>
      <c r="N40" s="3">
        <f t="shared" si="9"/>
        <v>0</v>
      </c>
      <c r="O40" s="3">
        <f t="shared" ca="1" si="4"/>
        <v>907.78499998999996</v>
      </c>
      <c r="P40" s="22" t="str">
        <f t="shared" si="10"/>
        <v>J=</v>
      </c>
      <c r="Q40" s="2">
        <f t="shared" si="11"/>
        <v>42531</v>
      </c>
      <c r="R40" s="10"/>
      <c r="S40" s="10"/>
      <c r="T40" s="25"/>
      <c r="U40" s="26"/>
      <c r="V40" s="27"/>
      <c r="W40" s="28"/>
      <c r="X40" s="27"/>
      <c r="Y40" s="27"/>
      <c r="Z40" s="30"/>
      <c r="AA40" s="28"/>
      <c r="AB40" s="25"/>
      <c r="AC40" s="29"/>
      <c r="AD40" s="26"/>
      <c r="AE40" s="10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</row>
    <row r="41" spans="1:178" ht="12.75" x14ac:dyDescent="0.15">
      <c r="A41" s="90">
        <f t="shared" si="5"/>
        <v>42379</v>
      </c>
      <c r="B41" s="95">
        <f t="shared" ca="1" si="12"/>
        <v>100907.78499999001</v>
      </c>
      <c r="C41" s="3">
        <f t="shared" si="6"/>
        <v>100000</v>
      </c>
      <c r="D41" s="4">
        <f ca="1">IF(A41&lt;$B$1,VLOOKUP(A41,[1]DI!$A$4:$B$15000,2),0)</f>
        <v>0</v>
      </c>
      <c r="E41" s="5">
        <f t="shared" ca="1" si="20"/>
        <v>0</v>
      </c>
      <c r="F41" s="20">
        <f t="shared" si="7"/>
        <v>1.23</v>
      </c>
      <c r="G41" s="6">
        <f t="shared" ca="1" si="1"/>
        <v>1</v>
      </c>
      <c r="H41" s="5">
        <f ca="1">TRUNC(PRODUCT(G$10:G40),15)</f>
        <v>1.0090778499538999</v>
      </c>
      <c r="I41" s="5">
        <f t="shared" si="8"/>
        <v>1</v>
      </c>
      <c r="J41" s="5">
        <f t="shared" ca="1" si="2"/>
        <v>1.0090778499999999</v>
      </c>
      <c r="K41" s="5">
        <f t="shared" ca="1" si="3"/>
        <v>907.78499998999996</v>
      </c>
      <c r="L41" s="21">
        <f>IF(VLOOKUP(A41,$U$12:$AD$125,8)=VLOOKUP(A40,$U$12:$AD$125,8),0,VLOOKUP(A41,U$12:$AD$125,8))</f>
        <v>0</v>
      </c>
      <c r="M41" s="8">
        <f>IF(L41&gt;0,VLOOKUP(L41,T$12:$AC$125,7),0)</f>
        <v>0</v>
      </c>
      <c r="N41" s="3">
        <f t="shared" si="9"/>
        <v>0</v>
      </c>
      <c r="O41" s="3">
        <f t="shared" ca="1" si="4"/>
        <v>907.78499998999996</v>
      </c>
      <c r="P41" s="22" t="str">
        <f t="shared" si="10"/>
        <v>J=</v>
      </c>
      <c r="Q41" s="2">
        <f t="shared" si="11"/>
        <v>42531</v>
      </c>
      <c r="R41" s="10"/>
      <c r="S41" s="10"/>
      <c r="T41" s="25"/>
      <c r="U41" s="26"/>
      <c r="V41" s="27"/>
      <c r="W41" s="28"/>
      <c r="X41" s="27"/>
      <c r="Y41" s="27"/>
      <c r="Z41" s="30"/>
      <c r="AA41" s="28"/>
      <c r="AB41" s="25"/>
      <c r="AC41" s="29"/>
      <c r="AD41" s="26"/>
      <c r="AE41" s="10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</row>
    <row r="42" spans="1:178" ht="12.75" x14ac:dyDescent="0.15">
      <c r="A42" s="90">
        <f t="shared" si="5"/>
        <v>42380</v>
      </c>
      <c r="B42" s="95">
        <f t="shared" ca="1" si="12"/>
        <v>100907.78499999001</v>
      </c>
      <c r="C42" s="3">
        <f t="shared" si="6"/>
        <v>100000</v>
      </c>
      <c r="D42" s="4">
        <f ca="1">IF(A42&lt;$B$1,VLOOKUP(A42,[1]DI!$A$4:$B$15000,2),0)</f>
        <v>0.1414</v>
      </c>
      <c r="E42" s="5">
        <f t="shared" ca="1" si="20"/>
        <v>5.2495999999999999E-4</v>
      </c>
      <c r="F42" s="20">
        <f t="shared" si="7"/>
        <v>1.23</v>
      </c>
      <c r="G42" s="6">
        <f t="shared" ca="1" si="1"/>
        <v>1.0006457008</v>
      </c>
      <c r="H42" s="5">
        <f ca="1">TRUNC(PRODUCT(G$10:G41),15)</f>
        <v>1.0090778499538999</v>
      </c>
      <c r="I42" s="5">
        <f t="shared" si="8"/>
        <v>1</v>
      </c>
      <c r="J42" s="5">
        <f t="shared" ca="1" si="2"/>
        <v>1.0090778499999999</v>
      </c>
      <c r="K42" s="5">
        <f t="shared" ca="1" si="3"/>
        <v>907.78499998999996</v>
      </c>
      <c r="L42" s="21">
        <f>IF(VLOOKUP(A42,$U$12:$AD$125,8)=VLOOKUP(A41,$U$12:$AD$125,8),0,VLOOKUP(A42,U$12:$AD$125,8))</f>
        <v>0</v>
      </c>
      <c r="M42" s="8">
        <f>IF(L42&gt;0,VLOOKUP(L42,T$12:$AC$125,7),0)</f>
        <v>0</v>
      </c>
      <c r="N42" s="3">
        <f t="shared" si="9"/>
        <v>0</v>
      </c>
      <c r="O42" s="3">
        <f t="shared" ca="1" si="4"/>
        <v>907.78499998999996</v>
      </c>
      <c r="P42" s="22" t="str">
        <f t="shared" si="10"/>
        <v>J=</v>
      </c>
      <c r="Q42" s="2">
        <f t="shared" si="11"/>
        <v>42531</v>
      </c>
      <c r="R42" s="10"/>
      <c r="S42" s="10"/>
      <c r="T42" s="25"/>
      <c r="U42" s="26"/>
      <c r="V42" s="27"/>
      <c r="W42" s="28"/>
      <c r="X42" s="27"/>
      <c r="Y42" s="27"/>
      <c r="Z42" s="30"/>
      <c r="AA42" s="28"/>
      <c r="AB42" s="25"/>
      <c r="AC42" s="29"/>
      <c r="AD42" s="26"/>
      <c r="AE42" s="10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</row>
    <row r="43" spans="1:178" ht="12.75" x14ac:dyDescent="0.15">
      <c r="A43" s="90">
        <f t="shared" si="5"/>
        <v>42381</v>
      </c>
      <c r="B43" s="95">
        <f t="shared" ca="1" si="12"/>
        <v>100972.94100000001</v>
      </c>
      <c r="C43" s="3">
        <f t="shared" si="6"/>
        <v>100000</v>
      </c>
      <c r="D43" s="4">
        <f ca="1">IF(A43&lt;$B$1,VLOOKUP(A43,[1]DI!$A$4:$B$15000,2),0)</f>
        <v>0.1414</v>
      </c>
      <c r="E43" s="5">
        <f t="shared" ca="1" si="20"/>
        <v>5.2495999999999999E-4</v>
      </c>
      <c r="F43" s="20">
        <f t="shared" si="7"/>
        <v>1.23</v>
      </c>
      <c r="G43" s="6">
        <f t="shared" ca="1" si="1"/>
        <v>1.0006457008</v>
      </c>
      <c r="H43" s="5">
        <f ca="1">TRUNC(PRODUCT(G$10:G42),15)</f>
        <v>1.00972941232888</v>
      </c>
      <c r="I43" s="5">
        <f t="shared" si="8"/>
        <v>1</v>
      </c>
      <c r="J43" s="5">
        <f t="shared" ca="1" si="2"/>
        <v>1.00972941</v>
      </c>
      <c r="K43" s="5">
        <f t="shared" ca="1" si="3"/>
        <v>972.94100000000003</v>
      </c>
      <c r="L43" s="21">
        <f>IF(VLOOKUP(A43,$U$12:$AD$125,8)=VLOOKUP(A42,$U$12:$AD$125,8),0,VLOOKUP(A43,U$12:$AD$125,8))</f>
        <v>0</v>
      </c>
      <c r="M43" s="8">
        <f>IF(L43&gt;0,VLOOKUP(L43,T$12:$AC$125,7),0)</f>
        <v>0</v>
      </c>
      <c r="N43" s="3">
        <f t="shared" si="9"/>
        <v>0</v>
      </c>
      <c r="O43" s="3">
        <f t="shared" ca="1" si="4"/>
        <v>972.94100000000003</v>
      </c>
      <c r="P43" s="22" t="str">
        <f t="shared" si="10"/>
        <v>J=</v>
      </c>
      <c r="Q43" s="2">
        <f t="shared" si="11"/>
        <v>42531</v>
      </c>
      <c r="R43" s="10"/>
      <c r="S43" s="10"/>
      <c r="T43" s="25"/>
      <c r="U43" s="26"/>
      <c r="V43" s="27"/>
      <c r="W43" s="28"/>
      <c r="X43" s="27"/>
      <c r="Y43" s="27"/>
      <c r="Z43" s="30"/>
      <c r="AA43" s="28"/>
      <c r="AB43" s="25"/>
      <c r="AC43" s="29"/>
      <c r="AD43" s="26"/>
      <c r="AE43" s="10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</row>
    <row r="44" spans="1:178" ht="12.75" x14ac:dyDescent="0.15">
      <c r="A44" s="90">
        <f t="shared" si="5"/>
        <v>42382</v>
      </c>
      <c r="B44" s="95">
        <f t="shared" ca="1" si="12"/>
        <v>101038.14</v>
      </c>
      <c r="C44" s="3">
        <f t="shared" si="6"/>
        <v>100000</v>
      </c>
      <c r="D44" s="4">
        <f ca="1">IF(A44&lt;$B$1,VLOOKUP(A44,[1]DI!$A$4:$B$15000,2),0)</f>
        <v>0.1414</v>
      </c>
      <c r="E44" s="5">
        <f t="shared" ca="1" si="20"/>
        <v>5.2495999999999999E-4</v>
      </c>
      <c r="F44" s="20">
        <f t="shared" si="7"/>
        <v>1.23</v>
      </c>
      <c r="G44" s="6">
        <f t="shared" ca="1" si="1"/>
        <v>1.0006457008</v>
      </c>
      <c r="H44" s="5">
        <f ca="1">TRUNC(PRODUCT(G$10:G43),15)</f>
        <v>1.0103813954181999</v>
      </c>
      <c r="I44" s="5">
        <f t="shared" si="8"/>
        <v>1</v>
      </c>
      <c r="J44" s="5">
        <f t="shared" ca="1" si="2"/>
        <v>1.0103814</v>
      </c>
      <c r="K44" s="5">
        <f t="shared" ca="1" si="3"/>
        <v>1038.1400000000001</v>
      </c>
      <c r="L44" s="21">
        <f>IF(VLOOKUP(A44,$U$12:$AD$125,8)=VLOOKUP(A43,$U$12:$AD$125,8),0,VLOOKUP(A44,U$12:$AD$125,8))</f>
        <v>0</v>
      </c>
      <c r="M44" s="8">
        <f>IF(L44&gt;0,VLOOKUP(L44,T$12:$AC$125,7),0)</f>
        <v>0</v>
      </c>
      <c r="N44" s="3">
        <f t="shared" si="9"/>
        <v>0</v>
      </c>
      <c r="O44" s="3">
        <f t="shared" ca="1" si="4"/>
        <v>1038.1400000000001</v>
      </c>
      <c r="P44" s="22" t="str">
        <f t="shared" si="10"/>
        <v>J=</v>
      </c>
      <c r="Q44" s="2">
        <f t="shared" si="11"/>
        <v>42531</v>
      </c>
      <c r="R44" s="10"/>
      <c r="S44" s="10"/>
      <c r="T44" s="25"/>
      <c r="U44" s="26"/>
      <c r="V44" s="27"/>
      <c r="W44" s="28"/>
      <c r="X44" s="27"/>
      <c r="Y44" s="27"/>
      <c r="Z44" s="30"/>
      <c r="AA44" s="28"/>
      <c r="AB44" s="25"/>
      <c r="AC44" s="29"/>
      <c r="AD44" s="26"/>
      <c r="AE44" s="10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</row>
    <row r="45" spans="1:178" ht="12.75" x14ac:dyDescent="0.15">
      <c r="A45" s="90">
        <f t="shared" si="5"/>
        <v>42383</v>
      </c>
      <c r="B45" s="95">
        <f t="shared" ca="1" si="12"/>
        <v>101103.38</v>
      </c>
      <c r="C45" s="3">
        <f t="shared" si="6"/>
        <v>100000</v>
      </c>
      <c r="D45" s="4">
        <f ca="1">IF(A45&lt;$B$1,VLOOKUP(A45,[1]DI!$A$4:$B$15000,2),0)</f>
        <v>0.1414</v>
      </c>
      <c r="E45" s="5">
        <f t="shared" ca="1" si="20"/>
        <v>5.2495999999999999E-4</v>
      </c>
      <c r="F45" s="20">
        <f t="shared" si="7"/>
        <v>1.23</v>
      </c>
      <c r="G45" s="6">
        <f t="shared" ca="1" si="1"/>
        <v>1.0006457008</v>
      </c>
      <c r="H45" s="5">
        <f ca="1">TRUNC(PRODUCT(G$10:G44),15)</f>
        <v>1.0110337994935299</v>
      </c>
      <c r="I45" s="5">
        <f t="shared" si="8"/>
        <v>1</v>
      </c>
      <c r="J45" s="5">
        <f t="shared" ca="1" si="2"/>
        <v>1.0110338000000001</v>
      </c>
      <c r="K45" s="5">
        <f t="shared" ca="1" si="3"/>
        <v>1103.3800000000001</v>
      </c>
      <c r="L45" s="21">
        <f>IF(VLOOKUP(A45,$U$12:$AD$125,8)=VLOOKUP(A44,$U$12:$AD$125,8),0,VLOOKUP(A45,U$12:$AD$125,8))</f>
        <v>0</v>
      </c>
      <c r="M45" s="8">
        <f>IF(L45&gt;0,VLOOKUP(L45,T$12:$AC$125,7),0)</f>
        <v>0</v>
      </c>
      <c r="N45" s="3">
        <f t="shared" si="9"/>
        <v>0</v>
      </c>
      <c r="O45" s="3">
        <f t="shared" ca="1" si="4"/>
        <v>1103.3800000000001</v>
      </c>
      <c r="P45" s="22" t="str">
        <f t="shared" si="10"/>
        <v>J=</v>
      </c>
      <c r="Q45" s="2">
        <f t="shared" si="11"/>
        <v>42531</v>
      </c>
      <c r="R45" s="10"/>
      <c r="S45" s="10"/>
      <c r="T45" s="25"/>
      <c r="U45" s="26"/>
      <c r="V45" s="27"/>
      <c r="W45" s="28"/>
      <c r="X45" s="27"/>
      <c r="Y45" s="27"/>
      <c r="Z45" s="30"/>
      <c r="AA45" s="28"/>
      <c r="AB45" s="25"/>
      <c r="AC45" s="29"/>
      <c r="AD45" s="26"/>
      <c r="AE45" s="10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</row>
    <row r="46" spans="1:178" ht="12.75" x14ac:dyDescent="0.15">
      <c r="A46" s="90">
        <f t="shared" si="5"/>
        <v>42384</v>
      </c>
      <c r="B46" s="95">
        <f t="shared" ca="1" si="12"/>
        <v>101168.662</v>
      </c>
      <c r="C46" s="3">
        <f t="shared" si="6"/>
        <v>100000</v>
      </c>
      <c r="D46" s="4">
        <f ca="1">IF(A46&lt;$B$1,VLOOKUP(A46,[1]DI!$A$4:$B$15000,2),0)</f>
        <v>0.1414</v>
      </c>
      <c r="E46" s="5">
        <f t="shared" ca="1" si="20"/>
        <v>5.2495999999999999E-4</v>
      </c>
      <c r="F46" s="20">
        <f t="shared" si="7"/>
        <v>1.23</v>
      </c>
      <c r="G46" s="6">
        <f t="shared" ca="1" si="1"/>
        <v>1.0006457008</v>
      </c>
      <c r="H46" s="5">
        <f ca="1">TRUNC(PRODUCT(G$10:G45),15)</f>
        <v>1.01168662482669</v>
      </c>
      <c r="I46" s="5">
        <f t="shared" si="8"/>
        <v>1</v>
      </c>
      <c r="J46" s="5">
        <f t="shared" ca="1" si="2"/>
        <v>1.0116866200000001</v>
      </c>
      <c r="K46" s="5">
        <f t="shared" ca="1" si="3"/>
        <v>1168.662</v>
      </c>
      <c r="L46" s="21">
        <f>IF(VLOOKUP(A46,$U$12:$AD$125,8)=VLOOKUP(A45,$U$12:$AD$125,8),0,VLOOKUP(A46,U$12:$AD$125,8))</f>
        <v>0</v>
      </c>
      <c r="M46" s="8">
        <f>IF(L46&gt;0,VLOOKUP(L46,T$12:$AC$125,7),0)</f>
        <v>0</v>
      </c>
      <c r="N46" s="3">
        <f t="shared" si="9"/>
        <v>0</v>
      </c>
      <c r="O46" s="3">
        <f t="shared" ca="1" si="4"/>
        <v>1168.662</v>
      </c>
      <c r="P46" s="22" t="str">
        <f t="shared" si="10"/>
        <v>J=</v>
      </c>
      <c r="Q46" s="2">
        <f t="shared" si="11"/>
        <v>42531</v>
      </c>
      <c r="R46" s="10"/>
      <c r="S46" s="10"/>
      <c r="T46" s="25"/>
      <c r="U46" s="26"/>
      <c r="V46" s="27"/>
      <c r="W46" s="28"/>
      <c r="X46" s="27"/>
      <c r="Y46" s="27"/>
      <c r="Z46" s="30"/>
      <c r="AA46" s="28"/>
      <c r="AB46" s="25"/>
      <c r="AC46" s="29"/>
      <c r="AD46" s="26"/>
      <c r="AE46" s="10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</row>
    <row r="47" spans="1:178" ht="12.75" x14ac:dyDescent="0.15">
      <c r="A47" s="90">
        <f t="shared" si="5"/>
        <v>42385</v>
      </c>
      <c r="B47" s="95">
        <f t="shared" ca="1" si="12"/>
        <v>101233.98699999</v>
      </c>
      <c r="C47" s="3">
        <f t="shared" si="6"/>
        <v>100000</v>
      </c>
      <c r="D47" s="4">
        <f ca="1">IF(A47&lt;$B$1,VLOOKUP(A47,[1]DI!$A$4:$B$15000,2),0)</f>
        <v>0</v>
      </c>
      <c r="E47" s="5">
        <f t="shared" ca="1" si="20"/>
        <v>0</v>
      </c>
      <c r="F47" s="20">
        <f t="shared" si="7"/>
        <v>1.23</v>
      </c>
      <c r="G47" s="6">
        <f t="shared" ca="1" si="1"/>
        <v>1</v>
      </c>
      <c r="H47" s="5">
        <f ca="1">TRUNC(PRODUCT(G$10:G46),15)</f>
        <v>1.0123398716896901</v>
      </c>
      <c r="I47" s="5">
        <f t="shared" si="8"/>
        <v>1</v>
      </c>
      <c r="J47" s="5">
        <f t="shared" ca="1" si="2"/>
        <v>1.0123398699999999</v>
      </c>
      <c r="K47" s="5">
        <f t="shared" ca="1" si="3"/>
        <v>1233.98699999</v>
      </c>
      <c r="L47" s="21">
        <f>IF(VLOOKUP(A47,$U$12:$AD$125,8)=VLOOKUP(A46,$U$12:$AD$125,8),0,VLOOKUP(A47,U$12:$AD$125,8))</f>
        <v>0</v>
      </c>
      <c r="M47" s="8">
        <f>IF(L47&gt;0,VLOOKUP(L47,T$12:$AC$125,7),0)</f>
        <v>0</v>
      </c>
      <c r="N47" s="3">
        <f t="shared" si="9"/>
        <v>0</v>
      </c>
      <c r="O47" s="3">
        <f t="shared" ca="1" si="4"/>
        <v>1233.98699999</v>
      </c>
      <c r="P47" s="22" t="str">
        <f t="shared" si="10"/>
        <v>J=</v>
      </c>
      <c r="Q47" s="2">
        <f t="shared" si="11"/>
        <v>42531</v>
      </c>
      <c r="R47" s="10"/>
      <c r="S47" s="10"/>
      <c r="T47" s="25"/>
      <c r="U47" s="26"/>
      <c r="V47" s="27"/>
      <c r="W47" s="28"/>
      <c r="X47" s="27"/>
      <c r="Y47" s="27"/>
      <c r="Z47" s="30"/>
      <c r="AA47" s="28"/>
      <c r="AB47" s="25"/>
      <c r="AC47" s="29"/>
      <c r="AD47" s="26"/>
      <c r="AE47" s="10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</row>
    <row r="48" spans="1:178" ht="12.75" x14ac:dyDescent="0.15">
      <c r="A48" s="90">
        <f t="shared" si="5"/>
        <v>42386</v>
      </c>
      <c r="B48" s="95">
        <f t="shared" ca="1" si="12"/>
        <v>101233.98699999</v>
      </c>
      <c r="C48" s="3">
        <f t="shared" si="6"/>
        <v>100000</v>
      </c>
      <c r="D48" s="4">
        <f ca="1">IF(A48&lt;$B$1,VLOOKUP(A48,[1]DI!$A$4:$B$15000,2),0)</f>
        <v>0</v>
      </c>
      <c r="E48" s="5">
        <f t="shared" ca="1" si="20"/>
        <v>0</v>
      </c>
      <c r="F48" s="20">
        <f t="shared" si="7"/>
        <v>1.23</v>
      </c>
      <c r="G48" s="6">
        <f t="shared" ca="1" si="1"/>
        <v>1</v>
      </c>
      <c r="H48" s="5">
        <f ca="1">TRUNC(PRODUCT(G$10:G47),15)</f>
        <v>1.0123398716896901</v>
      </c>
      <c r="I48" s="5">
        <f t="shared" si="8"/>
        <v>1</v>
      </c>
      <c r="J48" s="5">
        <f t="shared" ca="1" si="2"/>
        <v>1.0123398699999999</v>
      </c>
      <c r="K48" s="5">
        <f t="shared" ca="1" si="3"/>
        <v>1233.98699999</v>
      </c>
      <c r="L48" s="21">
        <f>IF(VLOOKUP(A48,$U$12:$AD$125,8)=VLOOKUP(A47,$U$12:$AD$125,8),0,VLOOKUP(A48,U$12:$AD$125,8))</f>
        <v>0</v>
      </c>
      <c r="M48" s="8">
        <f>IF(L48&gt;0,VLOOKUP(L48,T$12:$AC$125,7),0)</f>
        <v>0</v>
      </c>
      <c r="N48" s="3">
        <f t="shared" si="9"/>
        <v>0</v>
      </c>
      <c r="O48" s="3">
        <f t="shared" ca="1" si="4"/>
        <v>1233.98699999</v>
      </c>
      <c r="P48" s="22" t="str">
        <f t="shared" si="10"/>
        <v>J=</v>
      </c>
      <c r="Q48" s="2">
        <f t="shared" si="11"/>
        <v>42531</v>
      </c>
      <c r="R48" s="10"/>
      <c r="S48" s="10"/>
      <c r="T48" s="25"/>
      <c r="U48" s="26"/>
      <c r="V48" s="27"/>
      <c r="W48" s="28"/>
      <c r="X48" s="27"/>
      <c r="Y48" s="27"/>
      <c r="Z48" s="30"/>
      <c r="AA48" s="28"/>
      <c r="AB48" s="25"/>
      <c r="AC48" s="29"/>
      <c r="AD48" s="26"/>
      <c r="AE48" s="10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</row>
    <row r="49" spans="1:178" ht="12.75" x14ac:dyDescent="0.15">
      <c r="A49" s="90">
        <f t="shared" si="5"/>
        <v>42387</v>
      </c>
      <c r="B49" s="95">
        <f t="shared" ca="1" si="12"/>
        <v>101233.98699999</v>
      </c>
      <c r="C49" s="3">
        <f t="shared" si="6"/>
        <v>100000</v>
      </c>
      <c r="D49" s="4">
        <f ca="1">IF(A49&lt;$B$1,VLOOKUP(A49,[1]DI!$A$4:$B$15000,2),0)</f>
        <v>0.1414</v>
      </c>
      <c r="E49" s="5">
        <f t="shared" ca="1" si="20"/>
        <v>5.2495999999999999E-4</v>
      </c>
      <c r="F49" s="20">
        <f t="shared" si="7"/>
        <v>1.23</v>
      </c>
      <c r="G49" s="6">
        <f t="shared" ca="1" si="1"/>
        <v>1.0006457008</v>
      </c>
      <c r="H49" s="5">
        <f ca="1">TRUNC(PRODUCT(G$10:G48),15)</f>
        <v>1.0123398716896901</v>
      </c>
      <c r="I49" s="5">
        <f t="shared" si="8"/>
        <v>1</v>
      </c>
      <c r="J49" s="5">
        <f t="shared" ca="1" si="2"/>
        <v>1.0123398699999999</v>
      </c>
      <c r="K49" s="5">
        <f t="shared" ca="1" si="3"/>
        <v>1233.98699999</v>
      </c>
      <c r="L49" s="21">
        <f>IF(VLOOKUP(A49,$U$12:$AD$125,8)=VLOOKUP(A48,$U$12:$AD$125,8),0,VLOOKUP(A49,U$12:$AD$125,8))</f>
        <v>0</v>
      </c>
      <c r="M49" s="8">
        <f>IF(L49&gt;0,VLOOKUP(L49,T$12:$AC$125,7),0)</f>
        <v>0</v>
      </c>
      <c r="N49" s="3">
        <f t="shared" si="9"/>
        <v>0</v>
      </c>
      <c r="O49" s="3">
        <f t="shared" ca="1" si="4"/>
        <v>1233.98699999</v>
      </c>
      <c r="P49" s="22" t="str">
        <f t="shared" si="10"/>
        <v>J=</v>
      </c>
      <c r="Q49" s="2">
        <f t="shared" si="11"/>
        <v>42531</v>
      </c>
      <c r="R49" s="10"/>
      <c r="S49" s="10"/>
      <c r="T49" s="25"/>
      <c r="U49" s="26"/>
      <c r="V49" s="27"/>
      <c r="W49" s="28"/>
      <c r="X49" s="27"/>
      <c r="Y49" s="27"/>
      <c r="Z49" s="30"/>
      <c r="AA49" s="28"/>
      <c r="AB49" s="25"/>
      <c r="AC49" s="29"/>
      <c r="AD49" s="26"/>
      <c r="AE49" s="10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</row>
    <row r="50" spans="1:178" ht="12.75" x14ac:dyDescent="0.15">
      <c r="A50" s="90">
        <f t="shared" si="5"/>
        <v>42388</v>
      </c>
      <c r="B50" s="95">
        <f t="shared" ca="1" si="12"/>
        <v>101299.35400000001</v>
      </c>
      <c r="C50" s="3">
        <f t="shared" si="6"/>
        <v>100000</v>
      </c>
      <c r="D50" s="4">
        <f ca="1">IF(A50&lt;$B$1,VLOOKUP(A50,[1]DI!$A$4:$B$15000,2),0)</f>
        <v>0.1414</v>
      </c>
      <c r="E50" s="5">
        <f t="shared" ca="1" si="20"/>
        <v>5.2495999999999999E-4</v>
      </c>
      <c r="F50" s="20">
        <f t="shared" si="7"/>
        <v>1.23</v>
      </c>
      <c r="G50" s="6">
        <f t="shared" ca="1" si="1"/>
        <v>1.0006457008</v>
      </c>
      <c r="H50" s="5">
        <f ca="1">TRUNC(PRODUCT(G$10:G49),15)</f>
        <v>1.0129935403547099</v>
      </c>
      <c r="I50" s="5">
        <f t="shared" si="8"/>
        <v>1</v>
      </c>
      <c r="J50" s="5">
        <f t="shared" ca="1" si="2"/>
        <v>1.0129935400000001</v>
      </c>
      <c r="K50" s="5">
        <f t="shared" ca="1" si="3"/>
        <v>1299.354</v>
      </c>
      <c r="L50" s="21">
        <f>IF(VLOOKUP(A50,$U$12:$AD$125,8)=VLOOKUP(A49,$U$12:$AD$125,8),0,VLOOKUP(A50,U$12:$AD$125,8))</f>
        <v>0</v>
      </c>
      <c r="M50" s="8">
        <f>IF(L50&gt;0,VLOOKUP(L50,T$12:$AC$125,7),0)</f>
        <v>0</v>
      </c>
      <c r="N50" s="3">
        <f t="shared" si="9"/>
        <v>0</v>
      </c>
      <c r="O50" s="3">
        <f t="shared" ca="1" si="4"/>
        <v>1299.354</v>
      </c>
      <c r="P50" s="22" t="str">
        <f t="shared" si="10"/>
        <v>J=</v>
      </c>
      <c r="Q50" s="2">
        <f t="shared" si="11"/>
        <v>42531</v>
      </c>
      <c r="R50" s="10"/>
      <c r="S50" s="10"/>
      <c r="T50" s="25"/>
      <c r="U50" s="26"/>
      <c r="V50" s="27"/>
      <c r="W50" s="28"/>
      <c r="X50" s="27"/>
      <c r="Y50" s="27"/>
      <c r="Z50" s="30"/>
      <c r="AA50" s="28"/>
      <c r="AB50" s="25"/>
      <c r="AC50" s="29"/>
      <c r="AD50" s="26"/>
      <c r="AE50" s="10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</row>
    <row r="51" spans="1:178" ht="12.75" x14ac:dyDescent="0.15">
      <c r="A51" s="90">
        <f t="shared" si="5"/>
        <v>42389</v>
      </c>
      <c r="B51" s="95">
        <f t="shared" ca="1" si="12"/>
        <v>101364.76299998999</v>
      </c>
      <c r="C51" s="3">
        <f t="shared" si="6"/>
        <v>100000</v>
      </c>
      <c r="D51" s="4">
        <f ca="1">IF(A51&lt;$B$1,VLOOKUP(A51,[1]DI!$A$4:$B$15000,2),0)</f>
        <v>0.1414</v>
      </c>
      <c r="E51" s="5">
        <f t="shared" ca="1" si="20"/>
        <v>5.2495999999999999E-4</v>
      </c>
      <c r="F51" s="20">
        <f t="shared" si="7"/>
        <v>1.23</v>
      </c>
      <c r="G51" s="6">
        <f t="shared" ca="1" si="1"/>
        <v>1.0006457008</v>
      </c>
      <c r="H51" s="5">
        <f ca="1">TRUNC(PRODUCT(G$10:G50),15)</f>
        <v>1.01364763109411</v>
      </c>
      <c r="I51" s="5">
        <f t="shared" si="8"/>
        <v>1</v>
      </c>
      <c r="J51" s="5">
        <f t="shared" ca="1" si="2"/>
        <v>1.0136476299999999</v>
      </c>
      <c r="K51" s="5">
        <f t="shared" ca="1" si="3"/>
        <v>1364.76299999</v>
      </c>
      <c r="L51" s="21">
        <f>IF(VLOOKUP(A51,$U$12:$AD$125,8)=VLOOKUP(A50,$U$12:$AD$125,8),0,VLOOKUP(A51,U$12:$AD$125,8))</f>
        <v>0</v>
      </c>
      <c r="M51" s="8">
        <f>IF(L51&gt;0,VLOOKUP(L51,T$12:$AC$125,7),0)</f>
        <v>0</v>
      </c>
      <c r="N51" s="3">
        <f t="shared" si="9"/>
        <v>0</v>
      </c>
      <c r="O51" s="3">
        <f t="shared" ca="1" si="4"/>
        <v>1364.76299999</v>
      </c>
      <c r="P51" s="22" t="str">
        <f t="shared" si="10"/>
        <v>J=</v>
      </c>
      <c r="Q51" s="2">
        <f t="shared" si="11"/>
        <v>42531</v>
      </c>
      <c r="R51" s="10"/>
      <c r="S51" s="10"/>
      <c r="T51" s="25"/>
      <c r="U51" s="26"/>
      <c r="V51" s="27"/>
      <c r="W51" s="28"/>
      <c r="X51" s="27"/>
      <c r="Y51" s="27"/>
      <c r="Z51" s="30"/>
      <c r="AA51" s="28"/>
      <c r="AB51" s="25"/>
      <c r="AC51" s="29"/>
      <c r="AD51" s="26"/>
      <c r="AE51" s="10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</row>
    <row r="52" spans="1:178" ht="12.75" x14ac:dyDescent="0.15">
      <c r="A52" s="90">
        <f t="shared" si="5"/>
        <v>42390</v>
      </c>
      <c r="B52" s="95">
        <f t="shared" ca="1" si="12"/>
        <v>101430.21400000001</v>
      </c>
      <c r="C52" s="3">
        <f t="shared" si="6"/>
        <v>100000</v>
      </c>
      <c r="D52" s="4">
        <f ca="1">IF(A52&lt;$B$1,VLOOKUP(A52,[1]DI!$A$4:$B$15000,2),0)</f>
        <v>0.14130000000000001</v>
      </c>
      <c r="E52" s="5">
        <f t="shared" ca="1" si="20"/>
        <v>5.2461000000000001E-4</v>
      </c>
      <c r="F52" s="20">
        <f t="shared" si="7"/>
        <v>1.23</v>
      </c>
      <c r="G52" s="6">
        <f t="shared" ca="1" si="1"/>
        <v>1.0006452702999999</v>
      </c>
      <c r="H52" s="5">
        <f ca="1">TRUNC(PRODUCT(G$10:G51),15)</f>
        <v>1.0143021441804301</v>
      </c>
      <c r="I52" s="5">
        <f t="shared" si="8"/>
        <v>1</v>
      </c>
      <c r="J52" s="5">
        <f t="shared" ca="1" si="2"/>
        <v>1.0143021400000001</v>
      </c>
      <c r="K52" s="5">
        <f t="shared" ca="1" si="3"/>
        <v>1430.2139999999999</v>
      </c>
      <c r="L52" s="21">
        <f>IF(VLOOKUP(A52,$U$12:$AD$125,8)=VLOOKUP(A51,$U$12:$AD$125,8),0,VLOOKUP(A52,U$12:$AD$125,8))</f>
        <v>0</v>
      </c>
      <c r="M52" s="8">
        <f>IF(L52&gt;0,VLOOKUP(L52,T$12:$AC$125,7),0)</f>
        <v>0</v>
      </c>
      <c r="N52" s="3">
        <f t="shared" si="9"/>
        <v>0</v>
      </c>
      <c r="O52" s="3">
        <f t="shared" ca="1" si="4"/>
        <v>1430.2139999999999</v>
      </c>
      <c r="P52" s="22" t="str">
        <f t="shared" si="10"/>
        <v>J=</v>
      </c>
      <c r="Q52" s="2">
        <f t="shared" si="11"/>
        <v>42531</v>
      </c>
      <c r="R52" s="10"/>
      <c r="S52" s="10"/>
      <c r="T52" s="25"/>
      <c r="U52" s="26"/>
      <c r="V52" s="27"/>
      <c r="W52" s="28"/>
      <c r="X52" s="27"/>
      <c r="Y52" s="27"/>
      <c r="Z52" s="30"/>
      <c r="AA52" s="28"/>
      <c r="AB52" s="25"/>
      <c r="AC52" s="29"/>
      <c r="AD52" s="26"/>
      <c r="AE52" s="10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</row>
    <row r="53" spans="1:178" ht="12.75" x14ac:dyDescent="0.15">
      <c r="A53" s="90">
        <f t="shared" si="5"/>
        <v>42391</v>
      </c>
      <c r="B53" s="95">
        <f t="shared" ca="1" si="12"/>
        <v>101495.664</v>
      </c>
      <c r="C53" s="3">
        <f t="shared" si="6"/>
        <v>100000</v>
      </c>
      <c r="D53" s="4">
        <f ca="1">IF(A53&lt;$B$1,VLOOKUP(A53,[1]DI!$A$4:$B$15000,2),0)</f>
        <v>0.14130000000000001</v>
      </c>
      <c r="E53" s="5">
        <f t="shared" ca="1" si="20"/>
        <v>5.2461000000000001E-4</v>
      </c>
      <c r="F53" s="20">
        <f t="shared" si="7"/>
        <v>1.23</v>
      </c>
      <c r="G53" s="6">
        <f t="shared" ca="1" si="1"/>
        <v>1.0006452702999999</v>
      </c>
      <c r="H53" s="5">
        <f ca="1">TRUNC(PRODUCT(G$10:G52),15)</f>
        <v>1.0149566432293</v>
      </c>
      <c r="I53" s="5">
        <f t="shared" si="8"/>
        <v>1</v>
      </c>
      <c r="J53" s="5">
        <f t="shared" ca="1" si="2"/>
        <v>1.0149566400000001</v>
      </c>
      <c r="K53" s="5">
        <f t="shared" ca="1" si="3"/>
        <v>1495.664</v>
      </c>
      <c r="L53" s="21">
        <f>IF(VLOOKUP(A53,$U$12:$AD$125,8)=VLOOKUP(A52,$U$12:$AD$125,8),0,VLOOKUP(A53,U$12:$AD$125,8))</f>
        <v>0</v>
      </c>
      <c r="M53" s="8">
        <f>IF(L53&gt;0,VLOOKUP(L53,T$12:$AC$125,7),0)</f>
        <v>0</v>
      </c>
      <c r="N53" s="3">
        <f t="shared" si="9"/>
        <v>0</v>
      </c>
      <c r="O53" s="3">
        <f t="shared" ca="1" si="4"/>
        <v>1495.664</v>
      </c>
      <c r="P53" s="22" t="str">
        <f t="shared" si="10"/>
        <v>J=</v>
      </c>
      <c r="Q53" s="2">
        <f t="shared" si="11"/>
        <v>42531</v>
      </c>
      <c r="R53" s="10"/>
      <c r="S53" s="10"/>
      <c r="T53" s="25"/>
      <c r="U53" s="26"/>
      <c r="V53" s="27"/>
      <c r="W53" s="28"/>
      <c r="X53" s="27"/>
      <c r="Y53" s="27"/>
      <c r="Z53" s="30"/>
      <c r="AA53" s="28"/>
      <c r="AB53" s="25"/>
      <c r="AC53" s="29"/>
      <c r="AD53" s="26"/>
      <c r="AE53" s="10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</row>
    <row r="54" spans="1:178" ht="12.75" x14ac:dyDescent="0.15">
      <c r="A54" s="90">
        <f t="shared" si="5"/>
        <v>42392</v>
      </c>
      <c r="B54" s="95">
        <f t="shared" ca="1" si="12"/>
        <v>101561.156</v>
      </c>
      <c r="C54" s="3">
        <f t="shared" si="6"/>
        <v>100000</v>
      </c>
      <c r="D54" s="4">
        <f ca="1">IF(A54&lt;$B$1,VLOOKUP(A54,[1]DI!$A$4:$B$15000,2),0)</f>
        <v>0</v>
      </c>
      <c r="E54" s="5">
        <f t="shared" ca="1" si="20"/>
        <v>0</v>
      </c>
      <c r="F54" s="20">
        <f t="shared" si="7"/>
        <v>1.23</v>
      </c>
      <c r="G54" s="6">
        <f t="shared" ca="1" si="1"/>
        <v>1</v>
      </c>
      <c r="H54" s="5">
        <f ca="1">TRUNC(PRODUCT(G$10:G53),15)</f>
        <v>1.0156115646069599</v>
      </c>
      <c r="I54" s="5">
        <f t="shared" si="8"/>
        <v>1</v>
      </c>
      <c r="J54" s="5">
        <f t="shared" ca="1" si="2"/>
        <v>1.01561156</v>
      </c>
      <c r="K54" s="5">
        <f t="shared" ca="1" si="3"/>
        <v>1561.1559999999999</v>
      </c>
      <c r="L54" s="21">
        <f>IF(VLOOKUP(A54,$U$12:$AD$125,8)=VLOOKUP(A53,$U$12:$AD$125,8),0,VLOOKUP(A54,U$12:$AD$125,8))</f>
        <v>0</v>
      </c>
      <c r="M54" s="8">
        <f>IF(L54&gt;0,VLOOKUP(L54,T$12:$AC$125,7),0)</f>
        <v>0</v>
      </c>
      <c r="N54" s="3">
        <f t="shared" si="9"/>
        <v>0</v>
      </c>
      <c r="O54" s="3">
        <f t="shared" ca="1" si="4"/>
        <v>1561.1559999999999</v>
      </c>
      <c r="P54" s="22" t="str">
        <f t="shared" si="10"/>
        <v>J=</v>
      </c>
      <c r="Q54" s="2">
        <f t="shared" si="11"/>
        <v>42531</v>
      </c>
      <c r="R54" s="10"/>
      <c r="S54" s="10"/>
      <c r="T54" s="25"/>
      <c r="U54" s="26"/>
      <c r="V54" s="27"/>
      <c r="W54" s="28"/>
      <c r="X54" s="27"/>
      <c r="Y54" s="27"/>
      <c r="Z54" s="30"/>
      <c r="AA54" s="28"/>
      <c r="AB54" s="25"/>
      <c r="AC54" s="29"/>
      <c r="AD54" s="26"/>
      <c r="AE54" s="10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</row>
    <row r="55" spans="1:178" ht="12.75" x14ac:dyDescent="0.15">
      <c r="A55" s="90">
        <f t="shared" si="5"/>
        <v>42393</v>
      </c>
      <c r="B55" s="95">
        <f t="shared" ca="1" si="12"/>
        <v>101561.156</v>
      </c>
      <c r="C55" s="3">
        <f t="shared" si="6"/>
        <v>100000</v>
      </c>
      <c r="D55" s="4">
        <f ca="1">IF(A55&lt;$B$1,VLOOKUP(A55,[1]DI!$A$4:$B$15000,2),0)</f>
        <v>0</v>
      </c>
      <c r="E55" s="5">
        <f t="shared" ca="1" si="20"/>
        <v>0</v>
      </c>
      <c r="F55" s="20">
        <f t="shared" si="7"/>
        <v>1.23</v>
      </c>
      <c r="G55" s="6">
        <f t="shared" ca="1" si="1"/>
        <v>1</v>
      </c>
      <c r="H55" s="5">
        <f ca="1">TRUNC(PRODUCT(G$10:G54),15)</f>
        <v>1.0156115646069599</v>
      </c>
      <c r="I55" s="5">
        <f t="shared" si="8"/>
        <v>1</v>
      </c>
      <c r="J55" s="5">
        <f t="shared" ca="1" si="2"/>
        <v>1.01561156</v>
      </c>
      <c r="K55" s="5">
        <f t="shared" ca="1" si="3"/>
        <v>1561.1559999999999</v>
      </c>
      <c r="L55" s="21">
        <f>IF(VLOOKUP(A55,$U$12:$AD$125,8)=VLOOKUP(A54,$U$12:$AD$125,8),0,VLOOKUP(A55,U$12:$AD$125,8))</f>
        <v>0</v>
      </c>
      <c r="M55" s="8">
        <f>IF(L55&gt;0,VLOOKUP(L55,T$12:$AC$125,7),0)</f>
        <v>0</v>
      </c>
      <c r="N55" s="3">
        <f t="shared" si="9"/>
        <v>0</v>
      </c>
      <c r="O55" s="3">
        <f t="shared" ca="1" si="4"/>
        <v>1561.1559999999999</v>
      </c>
      <c r="P55" s="22" t="str">
        <f t="shared" si="10"/>
        <v>J=</v>
      </c>
      <c r="Q55" s="2">
        <f t="shared" si="11"/>
        <v>42531</v>
      </c>
      <c r="R55" s="10"/>
      <c r="S55" s="10"/>
      <c r="T55" s="25"/>
      <c r="U55" s="26"/>
      <c r="V55" s="27"/>
      <c r="W55" s="28"/>
      <c r="X55" s="27"/>
      <c r="Y55" s="27"/>
      <c r="Z55" s="30"/>
      <c r="AA55" s="28"/>
      <c r="AB55" s="25"/>
      <c r="AC55" s="29"/>
      <c r="AD55" s="26"/>
      <c r="AE55" s="10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</row>
    <row r="56" spans="1:178" ht="12.75" x14ac:dyDescent="0.15">
      <c r="A56" s="90">
        <f t="shared" si="5"/>
        <v>42394</v>
      </c>
      <c r="B56" s="95">
        <f t="shared" ca="1" si="12"/>
        <v>101561.156</v>
      </c>
      <c r="C56" s="3">
        <f t="shared" si="6"/>
        <v>100000</v>
      </c>
      <c r="D56" s="4">
        <f ca="1">IF(A56&lt;$B$1,VLOOKUP(A56,[1]DI!$A$4:$B$15000,2),0)</f>
        <v>0.14130000000000001</v>
      </c>
      <c r="E56" s="5">
        <f t="shared" ca="1" si="20"/>
        <v>5.2461000000000001E-4</v>
      </c>
      <c r="F56" s="20">
        <f t="shared" si="7"/>
        <v>1.23</v>
      </c>
      <c r="G56" s="6">
        <f t="shared" ca="1" si="1"/>
        <v>1.0006452702999999</v>
      </c>
      <c r="H56" s="5">
        <f ca="1">TRUNC(PRODUCT(G$10:G55),15)</f>
        <v>1.0156115646069599</v>
      </c>
      <c r="I56" s="5">
        <f t="shared" si="8"/>
        <v>1</v>
      </c>
      <c r="J56" s="5">
        <f t="shared" ca="1" si="2"/>
        <v>1.01561156</v>
      </c>
      <c r="K56" s="5">
        <f t="shared" ca="1" si="3"/>
        <v>1561.1559999999999</v>
      </c>
      <c r="L56" s="21">
        <f>IF(VLOOKUP(A56,$U$12:$AD$125,8)=VLOOKUP(A55,$U$12:$AD$125,8),0,VLOOKUP(A56,U$12:$AD$125,8))</f>
        <v>0</v>
      </c>
      <c r="M56" s="8">
        <f>IF(L56&gt;0,VLOOKUP(L56,T$12:$AC$125,7),0)</f>
        <v>0</v>
      </c>
      <c r="N56" s="3">
        <f t="shared" si="9"/>
        <v>0</v>
      </c>
      <c r="O56" s="3">
        <f t="shared" ca="1" si="4"/>
        <v>1561.1559999999999</v>
      </c>
      <c r="P56" s="22" t="str">
        <f t="shared" si="10"/>
        <v>J=</v>
      </c>
      <c r="Q56" s="2">
        <f t="shared" si="11"/>
        <v>42531</v>
      </c>
      <c r="R56" s="10"/>
      <c r="S56" s="10"/>
      <c r="T56" s="25"/>
      <c r="U56" s="26"/>
      <c r="V56" s="27"/>
      <c r="W56" s="28"/>
      <c r="X56" s="27"/>
      <c r="Y56" s="27"/>
      <c r="Z56" s="30"/>
      <c r="AA56" s="28"/>
      <c r="AB56" s="25"/>
      <c r="AC56" s="29"/>
      <c r="AD56" s="26"/>
      <c r="AE56" s="10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</row>
    <row r="57" spans="1:178" ht="12.75" x14ac:dyDescent="0.15">
      <c r="A57" s="90">
        <f t="shared" si="5"/>
        <v>42395</v>
      </c>
      <c r="B57" s="95">
        <f t="shared" ca="1" si="12"/>
        <v>101626.69099998999</v>
      </c>
      <c r="C57" s="3">
        <f t="shared" si="6"/>
        <v>100000</v>
      </c>
      <c r="D57" s="4">
        <f ca="1">IF(A57&lt;$B$1,VLOOKUP(A57,[1]DI!$A$4:$B$15000,2),0)</f>
        <v>0.14130000000000001</v>
      </c>
      <c r="E57" s="5">
        <f t="shared" ca="1" si="20"/>
        <v>5.2461000000000001E-4</v>
      </c>
      <c r="F57" s="20">
        <f t="shared" si="7"/>
        <v>1.23</v>
      </c>
      <c r="G57" s="6">
        <f t="shared" ca="1" si="1"/>
        <v>1.0006452702999999</v>
      </c>
      <c r="H57" s="5">
        <f ca="1">TRUNC(PRODUCT(G$10:G56),15)</f>
        <v>1.0162669085859399</v>
      </c>
      <c r="I57" s="5">
        <f t="shared" si="8"/>
        <v>1</v>
      </c>
      <c r="J57" s="5">
        <f t="shared" ca="1" si="2"/>
        <v>1.0162669099999999</v>
      </c>
      <c r="K57" s="5">
        <f t="shared" ca="1" si="3"/>
        <v>1626.6909999899999</v>
      </c>
      <c r="L57" s="21">
        <f>IF(VLOOKUP(A57,$U$12:$AD$125,8)=VLOOKUP(A56,$U$12:$AD$125,8),0,VLOOKUP(A57,U$12:$AD$125,8))</f>
        <v>0</v>
      </c>
      <c r="M57" s="8">
        <f>IF(L57&gt;0,VLOOKUP(L57,T$12:$AC$125,7),0)</f>
        <v>0</v>
      </c>
      <c r="N57" s="3">
        <f t="shared" si="9"/>
        <v>0</v>
      </c>
      <c r="O57" s="3">
        <f t="shared" ca="1" si="4"/>
        <v>1626.6909999899999</v>
      </c>
      <c r="P57" s="22" t="str">
        <f t="shared" si="10"/>
        <v>J=</v>
      </c>
      <c r="Q57" s="2">
        <f t="shared" si="11"/>
        <v>42531</v>
      </c>
      <c r="R57" s="10"/>
      <c r="S57" s="10"/>
      <c r="T57" s="25"/>
      <c r="U57" s="26"/>
      <c r="V57" s="27"/>
      <c r="W57" s="28"/>
      <c r="X57" s="27"/>
      <c r="Y57" s="27"/>
      <c r="Z57" s="30"/>
      <c r="AA57" s="28"/>
      <c r="AB57" s="25"/>
      <c r="AC57" s="29"/>
      <c r="AD57" s="26"/>
      <c r="AE57" s="10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</row>
    <row r="58" spans="1:178" ht="12.75" x14ac:dyDescent="0.15">
      <c r="A58" s="90">
        <f t="shared" si="5"/>
        <v>42396</v>
      </c>
      <c r="B58" s="95">
        <f t="shared" ca="1" si="12"/>
        <v>101692.268</v>
      </c>
      <c r="C58" s="3">
        <f t="shared" si="6"/>
        <v>100000</v>
      </c>
      <c r="D58" s="4">
        <f ca="1">IF(A58&lt;$B$1,VLOOKUP(A58,[1]DI!$A$4:$B$15000,2),0)</f>
        <v>0.14130000000000001</v>
      </c>
      <c r="E58" s="5">
        <f t="shared" ca="1" si="20"/>
        <v>5.2461000000000001E-4</v>
      </c>
      <c r="F58" s="20">
        <f t="shared" si="7"/>
        <v>1.23</v>
      </c>
      <c r="G58" s="6">
        <f t="shared" ca="1" si="1"/>
        <v>1.0006452702999999</v>
      </c>
      <c r="H58" s="5">
        <f ca="1">TRUNC(PRODUCT(G$10:G57),15)</f>
        <v>1.01692267543892</v>
      </c>
      <c r="I58" s="5">
        <f t="shared" si="8"/>
        <v>1</v>
      </c>
      <c r="J58" s="5">
        <f t="shared" ca="1" si="2"/>
        <v>1.01692268</v>
      </c>
      <c r="K58" s="5">
        <f t="shared" ca="1" si="3"/>
        <v>1692.268</v>
      </c>
      <c r="L58" s="21">
        <f>IF(VLOOKUP(A58,$U$12:$AD$125,8)=VLOOKUP(A57,$U$12:$AD$125,8),0,VLOOKUP(A58,U$12:$AD$125,8))</f>
        <v>0</v>
      </c>
      <c r="M58" s="8">
        <f>IF(L58&gt;0,VLOOKUP(L58,T$12:$AC$125,7),0)</f>
        <v>0</v>
      </c>
      <c r="N58" s="3">
        <f t="shared" si="9"/>
        <v>0</v>
      </c>
      <c r="O58" s="3">
        <f t="shared" ca="1" si="4"/>
        <v>1692.268</v>
      </c>
      <c r="P58" s="22" t="str">
        <f t="shared" si="10"/>
        <v>J=</v>
      </c>
      <c r="Q58" s="2">
        <f t="shared" si="11"/>
        <v>42531</v>
      </c>
      <c r="R58" s="10"/>
      <c r="S58" s="10"/>
      <c r="T58" s="25"/>
      <c r="U58" s="26"/>
      <c r="V58" s="27"/>
      <c r="W58" s="28"/>
      <c r="X58" s="27"/>
      <c r="Y58" s="27"/>
      <c r="Z58" s="30"/>
      <c r="AA58" s="28"/>
      <c r="AB58" s="25"/>
      <c r="AC58" s="29"/>
      <c r="AD58" s="26"/>
      <c r="AE58" s="10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</row>
    <row r="59" spans="1:178" ht="12.75" x14ac:dyDescent="0.15">
      <c r="A59" s="90">
        <f t="shared" si="5"/>
        <v>42397</v>
      </c>
      <c r="B59" s="95">
        <f t="shared" ca="1" si="12"/>
        <v>101757.88699999001</v>
      </c>
      <c r="C59" s="3">
        <f t="shared" si="6"/>
        <v>100000</v>
      </c>
      <c r="D59" s="4">
        <f ca="1">IF(A59&lt;$B$1,VLOOKUP(A59,[1]DI!$A$4:$B$15000,2),0)</f>
        <v>0.14130000000000001</v>
      </c>
      <c r="E59" s="5">
        <f t="shared" ca="1" si="20"/>
        <v>5.2461000000000001E-4</v>
      </c>
      <c r="F59" s="20">
        <f t="shared" si="7"/>
        <v>1.23</v>
      </c>
      <c r="G59" s="6">
        <f t="shared" ca="1" si="1"/>
        <v>1.0006452702999999</v>
      </c>
      <c r="H59" s="5">
        <f ca="1">TRUNC(PRODUCT(G$10:G58),15)</f>
        <v>1.0175788654387801</v>
      </c>
      <c r="I59" s="5">
        <f t="shared" si="8"/>
        <v>1</v>
      </c>
      <c r="J59" s="5">
        <f t="shared" ca="1" si="2"/>
        <v>1.0175788699999999</v>
      </c>
      <c r="K59" s="5">
        <f t="shared" ca="1" si="3"/>
        <v>1757.88699999</v>
      </c>
      <c r="L59" s="21">
        <f>IF(VLOOKUP(A59,$U$12:$AD$125,8)=VLOOKUP(A58,$U$12:$AD$125,8),0,VLOOKUP(A59,U$12:$AD$125,8))</f>
        <v>0</v>
      </c>
      <c r="M59" s="8">
        <f>IF(L59&gt;0,VLOOKUP(L59,T$12:$AC$125,7),0)</f>
        <v>0</v>
      </c>
      <c r="N59" s="3">
        <f t="shared" si="9"/>
        <v>0</v>
      </c>
      <c r="O59" s="3">
        <f t="shared" ca="1" si="4"/>
        <v>1757.88699999</v>
      </c>
      <c r="P59" s="22" t="str">
        <f t="shared" si="10"/>
        <v>J=</v>
      </c>
      <c r="Q59" s="2">
        <f t="shared" si="11"/>
        <v>42531</v>
      </c>
      <c r="R59" s="10"/>
      <c r="S59" s="10"/>
      <c r="T59" s="25"/>
      <c r="U59" s="26"/>
      <c r="V59" s="27"/>
      <c r="W59" s="28"/>
      <c r="X59" s="27"/>
      <c r="Y59" s="27"/>
      <c r="Z59" s="30"/>
      <c r="AA59" s="28"/>
      <c r="AB59" s="25"/>
      <c r="AC59" s="29"/>
      <c r="AD59" s="26"/>
      <c r="AE59" s="10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</row>
    <row r="60" spans="1:178" ht="12.75" x14ac:dyDescent="0.15">
      <c r="A60" s="90">
        <f t="shared" si="5"/>
        <v>42398</v>
      </c>
      <c r="B60" s="95">
        <f t="shared" ca="1" si="12"/>
        <v>101823.548</v>
      </c>
      <c r="C60" s="3">
        <f t="shared" si="6"/>
        <v>100000</v>
      </c>
      <c r="D60" s="4">
        <f ca="1">IF(A60&lt;$B$1,VLOOKUP(A60,[1]DI!$A$4:$B$15000,2),0)</f>
        <v>0.14130000000000001</v>
      </c>
      <c r="E60" s="5">
        <f t="shared" ca="1" si="20"/>
        <v>5.2461000000000001E-4</v>
      </c>
      <c r="F60" s="20">
        <f t="shared" si="7"/>
        <v>1.23</v>
      </c>
      <c r="G60" s="6">
        <f t="shared" ca="1" si="1"/>
        <v>1.0006452702999999</v>
      </c>
      <c r="H60" s="5">
        <f ca="1">TRUNC(PRODUCT(G$10:G59),15)</f>
        <v>1.0182354788585499</v>
      </c>
      <c r="I60" s="5">
        <f t="shared" si="8"/>
        <v>1</v>
      </c>
      <c r="J60" s="5">
        <f t="shared" ca="1" si="2"/>
        <v>1.01823548</v>
      </c>
      <c r="K60" s="5">
        <f t="shared" ca="1" si="3"/>
        <v>1823.548</v>
      </c>
      <c r="L60" s="21">
        <f>IF(VLOOKUP(A60,$U$12:$AD$125,8)=VLOOKUP(A59,$U$12:$AD$125,8),0,VLOOKUP(A60,U$12:$AD$125,8))</f>
        <v>0</v>
      </c>
      <c r="M60" s="8">
        <f>IF(L60&gt;0,VLOOKUP(L60,T$12:$AC$125,7),0)</f>
        <v>0</v>
      </c>
      <c r="N60" s="3">
        <f t="shared" si="9"/>
        <v>0</v>
      </c>
      <c r="O60" s="3">
        <f t="shared" ca="1" si="4"/>
        <v>1823.548</v>
      </c>
      <c r="P60" s="22" t="str">
        <f t="shared" si="10"/>
        <v>J=</v>
      </c>
      <c r="Q60" s="2">
        <f t="shared" si="11"/>
        <v>42531</v>
      </c>
      <c r="R60" s="10"/>
      <c r="S60" s="10"/>
      <c r="T60" s="25"/>
      <c r="U60" s="26"/>
      <c r="V60" s="27"/>
      <c r="W60" s="28"/>
      <c r="X60" s="27"/>
      <c r="Y60" s="27"/>
      <c r="Z60" s="30"/>
      <c r="AA60" s="28"/>
      <c r="AB60" s="25"/>
      <c r="AC60" s="29"/>
      <c r="AD60" s="26"/>
      <c r="AE60" s="10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</row>
    <row r="61" spans="1:178" ht="12.75" x14ac:dyDescent="0.15">
      <c r="A61" s="90">
        <f t="shared" si="5"/>
        <v>42399</v>
      </c>
      <c r="B61" s="95">
        <f t="shared" ca="1" si="12"/>
        <v>101889.25199999999</v>
      </c>
      <c r="C61" s="3">
        <f t="shared" si="6"/>
        <v>100000</v>
      </c>
      <c r="D61" s="4">
        <f ca="1">IF(A61&lt;$B$1,VLOOKUP(A61,[1]DI!$A$4:$B$15000,2),0)</f>
        <v>0</v>
      </c>
      <c r="E61" s="5">
        <f t="shared" ca="1" si="20"/>
        <v>0</v>
      </c>
      <c r="F61" s="20">
        <f t="shared" si="7"/>
        <v>1.23</v>
      </c>
      <c r="G61" s="6">
        <f t="shared" ca="1" si="1"/>
        <v>1</v>
      </c>
      <c r="H61" s="5">
        <f ca="1">TRUNC(PRODUCT(G$10:G60),15)</f>
        <v>1.0188925159714699</v>
      </c>
      <c r="I61" s="5">
        <f t="shared" si="8"/>
        <v>1</v>
      </c>
      <c r="J61" s="5">
        <f t="shared" ca="1" si="2"/>
        <v>1.0188925200000001</v>
      </c>
      <c r="K61" s="5">
        <f t="shared" ca="1" si="3"/>
        <v>1889.252</v>
      </c>
      <c r="L61" s="21">
        <f>IF(VLOOKUP(A61,$U$12:$AD$125,8)=VLOOKUP(A60,$U$12:$AD$125,8),0,VLOOKUP(A61,U$12:$AD$125,8))</f>
        <v>0</v>
      </c>
      <c r="M61" s="8">
        <f>IF(L61&gt;0,VLOOKUP(L61,T$12:$AC$125,7),0)</f>
        <v>0</v>
      </c>
      <c r="N61" s="3">
        <f t="shared" si="9"/>
        <v>0</v>
      </c>
      <c r="O61" s="3">
        <f t="shared" ca="1" si="4"/>
        <v>1889.252</v>
      </c>
      <c r="P61" s="22" t="str">
        <f t="shared" si="10"/>
        <v>J=</v>
      </c>
      <c r="Q61" s="2">
        <f t="shared" si="11"/>
        <v>42531</v>
      </c>
      <c r="R61" s="10"/>
      <c r="S61" s="10"/>
      <c r="T61" s="25"/>
      <c r="U61" s="26"/>
      <c r="V61" s="27"/>
      <c r="W61" s="28"/>
      <c r="X61" s="27"/>
      <c r="Y61" s="27"/>
      <c r="Z61" s="30"/>
      <c r="AA61" s="28"/>
      <c r="AB61" s="25"/>
      <c r="AC61" s="29"/>
      <c r="AD61" s="26"/>
      <c r="AE61" s="10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</row>
    <row r="62" spans="1:178" ht="12.75" x14ac:dyDescent="0.15">
      <c r="A62" s="90">
        <f t="shared" si="5"/>
        <v>42400</v>
      </c>
      <c r="B62" s="95">
        <f t="shared" ca="1" si="12"/>
        <v>101889.25199999999</v>
      </c>
      <c r="C62" s="3">
        <f t="shared" si="6"/>
        <v>100000</v>
      </c>
      <c r="D62" s="4">
        <f ca="1">IF(A62&lt;$B$1,VLOOKUP(A62,[1]DI!$A$4:$B$15000,2),0)</f>
        <v>0</v>
      </c>
      <c r="E62" s="5">
        <f t="shared" ca="1" si="20"/>
        <v>0</v>
      </c>
      <c r="F62" s="20">
        <f t="shared" si="7"/>
        <v>1.23</v>
      </c>
      <c r="G62" s="6">
        <f t="shared" ca="1" si="1"/>
        <v>1</v>
      </c>
      <c r="H62" s="5">
        <f ca="1">TRUNC(PRODUCT(G$10:G61),15)</f>
        <v>1.0188925159714699</v>
      </c>
      <c r="I62" s="5">
        <f t="shared" si="8"/>
        <v>1</v>
      </c>
      <c r="J62" s="5">
        <f t="shared" ca="1" si="2"/>
        <v>1.0188925200000001</v>
      </c>
      <c r="K62" s="5">
        <f t="shared" ca="1" si="3"/>
        <v>1889.252</v>
      </c>
      <c r="L62" s="21">
        <f>IF(VLOOKUP(A62,$U$12:$AD$125,8)=VLOOKUP(A61,$U$12:$AD$125,8),0,VLOOKUP(A62,U$12:$AD$125,8))</f>
        <v>0</v>
      </c>
      <c r="M62" s="8">
        <f>IF(L62&gt;0,VLOOKUP(L62,T$12:$AC$125,7),0)</f>
        <v>0</v>
      </c>
      <c r="N62" s="3">
        <f t="shared" si="9"/>
        <v>0</v>
      </c>
      <c r="O62" s="3">
        <f t="shared" ca="1" si="4"/>
        <v>1889.252</v>
      </c>
      <c r="P62" s="22" t="str">
        <f t="shared" si="10"/>
        <v>J=</v>
      </c>
      <c r="Q62" s="2">
        <f t="shared" si="11"/>
        <v>42531</v>
      </c>
      <c r="R62" s="10"/>
      <c r="S62" s="10"/>
      <c r="T62" s="25"/>
      <c r="U62" s="26"/>
      <c r="V62" s="27"/>
      <c r="W62" s="28"/>
      <c r="X62" s="27"/>
      <c r="Y62" s="27"/>
      <c r="Z62" s="30"/>
      <c r="AA62" s="28"/>
      <c r="AB62" s="25"/>
      <c r="AC62" s="29"/>
      <c r="AD62" s="26"/>
      <c r="AE62" s="10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</row>
    <row r="63" spans="1:178" ht="12.75" x14ac:dyDescent="0.15">
      <c r="A63" s="90">
        <f t="shared" si="5"/>
        <v>42401</v>
      </c>
      <c r="B63" s="95">
        <f t="shared" ca="1" si="12"/>
        <v>101889.25199999999</v>
      </c>
      <c r="C63" s="3">
        <f t="shared" si="6"/>
        <v>100000</v>
      </c>
      <c r="D63" s="4">
        <f ca="1">IF(A63&lt;$B$1,VLOOKUP(A63,[1]DI!$A$4:$B$15000,2),0)</f>
        <v>0.14130000000000001</v>
      </c>
      <c r="E63" s="5">
        <f t="shared" ca="1" si="20"/>
        <v>5.2461000000000001E-4</v>
      </c>
      <c r="F63" s="20">
        <f t="shared" si="7"/>
        <v>1.23</v>
      </c>
      <c r="G63" s="6">
        <f t="shared" ca="1" si="1"/>
        <v>1.0006452702999999</v>
      </c>
      <c r="H63" s="5">
        <f ca="1">TRUNC(PRODUCT(G$10:G62),15)</f>
        <v>1.0188925159714699</v>
      </c>
      <c r="I63" s="5">
        <f t="shared" si="8"/>
        <v>1</v>
      </c>
      <c r="J63" s="5">
        <f t="shared" ca="1" si="2"/>
        <v>1.0188925200000001</v>
      </c>
      <c r="K63" s="5">
        <f t="shared" ca="1" si="3"/>
        <v>1889.252</v>
      </c>
      <c r="L63" s="21">
        <f>IF(VLOOKUP(A63,$U$12:$AD$125,8)=VLOOKUP(A62,$U$12:$AD$125,8),0,VLOOKUP(A63,U$12:$AD$125,8))</f>
        <v>0</v>
      </c>
      <c r="M63" s="8">
        <f>IF(L63&gt;0,VLOOKUP(L63,T$12:$AC$125,7),0)</f>
        <v>0</v>
      </c>
      <c r="N63" s="3">
        <f t="shared" si="9"/>
        <v>0</v>
      </c>
      <c r="O63" s="3">
        <f t="shared" ca="1" si="4"/>
        <v>1889.252</v>
      </c>
      <c r="P63" s="22" t="str">
        <f t="shared" si="10"/>
        <v>J=</v>
      </c>
      <c r="Q63" s="2">
        <f t="shared" si="11"/>
        <v>42531</v>
      </c>
      <c r="R63" s="10"/>
      <c r="S63" s="10"/>
      <c r="T63" s="25"/>
      <c r="U63" s="26"/>
      <c r="V63" s="27"/>
      <c r="W63" s="28"/>
      <c r="X63" s="27"/>
      <c r="Y63" s="27"/>
      <c r="Z63" s="30"/>
      <c r="AA63" s="28"/>
      <c r="AB63" s="25"/>
      <c r="AC63" s="29"/>
      <c r="AD63" s="26"/>
      <c r="AE63" s="10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</row>
    <row r="64" spans="1:178" ht="12.75" x14ac:dyDescent="0.15">
      <c r="A64" s="90">
        <f t="shared" si="5"/>
        <v>42402</v>
      </c>
      <c r="B64" s="95">
        <f t="shared" ca="1" si="12"/>
        <v>101954.99800000001</v>
      </c>
      <c r="C64" s="3">
        <f t="shared" si="6"/>
        <v>100000</v>
      </c>
      <c r="D64" s="4">
        <f ca="1">IF(A64&lt;$B$1,VLOOKUP(A64,[1]DI!$A$4:$B$15000,2),0)</f>
        <v>0.14130000000000001</v>
      </c>
      <c r="E64" s="5">
        <f t="shared" ca="1" si="20"/>
        <v>5.2461000000000001E-4</v>
      </c>
      <c r="F64" s="20">
        <f t="shared" si="7"/>
        <v>1.23</v>
      </c>
      <c r="G64" s="6">
        <f t="shared" ca="1" si="1"/>
        <v>1.0006452702999999</v>
      </c>
      <c r="H64" s="5">
        <f ca="1">TRUNC(PRODUCT(G$10:G63),15)</f>
        <v>1.01954997705091</v>
      </c>
      <c r="I64" s="5">
        <f t="shared" si="8"/>
        <v>1</v>
      </c>
      <c r="J64" s="5">
        <f t="shared" ca="1" si="2"/>
        <v>1.0195499800000001</v>
      </c>
      <c r="K64" s="5">
        <f t="shared" ca="1" si="3"/>
        <v>1954.998</v>
      </c>
      <c r="L64" s="21">
        <f>IF(VLOOKUP(A64,$U$12:$AD$125,8)=VLOOKUP(A63,$U$12:$AD$125,8),0,VLOOKUP(A64,U$12:$AD$125,8))</f>
        <v>0</v>
      </c>
      <c r="M64" s="8">
        <f>IF(L64&gt;0,VLOOKUP(L64,T$12:$AC$125,7),0)</f>
        <v>0</v>
      </c>
      <c r="N64" s="3">
        <f t="shared" si="9"/>
        <v>0</v>
      </c>
      <c r="O64" s="3">
        <f t="shared" ca="1" si="4"/>
        <v>1954.998</v>
      </c>
      <c r="P64" s="22" t="str">
        <f t="shared" si="10"/>
        <v>J=</v>
      </c>
      <c r="Q64" s="2">
        <f t="shared" si="11"/>
        <v>42531</v>
      </c>
      <c r="R64" s="10"/>
      <c r="S64" s="10"/>
      <c r="T64" s="25"/>
      <c r="U64" s="26"/>
      <c r="V64" s="27"/>
      <c r="W64" s="28"/>
      <c r="X64" s="27"/>
      <c r="Y64" s="27"/>
      <c r="Z64" s="30"/>
      <c r="AA64" s="28"/>
      <c r="AB64" s="25"/>
      <c r="AC64" s="29"/>
      <c r="AD64" s="26"/>
      <c r="AE64" s="10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</row>
    <row r="65" spans="1:181" ht="12.75" x14ac:dyDescent="0.15">
      <c r="A65" s="90">
        <f t="shared" si="5"/>
        <v>42403</v>
      </c>
      <c r="B65" s="95">
        <f t="shared" ca="1" si="12"/>
        <v>102020.78599999999</v>
      </c>
      <c r="C65" s="3">
        <f t="shared" si="6"/>
        <v>100000</v>
      </c>
      <c r="D65" s="4">
        <f ca="1">IF(A65&lt;$B$1,VLOOKUP(A65,[1]DI!$A$4:$B$15000,2),0)</f>
        <v>0.14130000000000001</v>
      </c>
      <c r="E65" s="5">
        <f t="shared" ca="1" si="20"/>
        <v>5.2461000000000001E-4</v>
      </c>
      <c r="F65" s="20">
        <f t="shared" si="7"/>
        <v>1.23</v>
      </c>
      <c r="G65" s="6">
        <f t="shared" ca="1" si="1"/>
        <v>1.0006452702999999</v>
      </c>
      <c r="H65" s="5">
        <f ca="1">TRUNC(PRODUCT(G$10:G64),15)</f>
        <v>1.02020786237047</v>
      </c>
      <c r="I65" s="5">
        <f t="shared" si="8"/>
        <v>1</v>
      </c>
      <c r="J65" s="5">
        <f t="shared" ca="1" si="2"/>
        <v>1.02020786</v>
      </c>
      <c r="K65" s="5">
        <f t="shared" ca="1" si="3"/>
        <v>2020.7860000000001</v>
      </c>
      <c r="L65" s="21">
        <f>IF(VLOOKUP(A65,$U$12:$AD$125,8)=VLOOKUP(A64,$U$12:$AD$125,8),0,VLOOKUP(A65,U$12:$AD$125,8))</f>
        <v>0</v>
      </c>
      <c r="M65" s="8">
        <f>IF(L65&gt;0,VLOOKUP(L65,T$12:$AC$125,7),0)</f>
        <v>0</v>
      </c>
      <c r="N65" s="3">
        <f t="shared" si="9"/>
        <v>0</v>
      </c>
      <c r="O65" s="3">
        <f t="shared" ca="1" si="4"/>
        <v>2020.7860000000001</v>
      </c>
      <c r="P65" s="22" t="str">
        <f t="shared" si="10"/>
        <v>J=</v>
      </c>
      <c r="Q65" s="2">
        <f t="shared" si="11"/>
        <v>42531</v>
      </c>
      <c r="R65" s="10"/>
      <c r="S65" s="32"/>
      <c r="T65" s="25"/>
      <c r="U65" s="26"/>
      <c r="V65" s="27"/>
      <c r="W65" s="28"/>
      <c r="X65" s="27"/>
      <c r="Y65" s="27"/>
      <c r="Z65" s="30"/>
      <c r="AA65" s="28"/>
      <c r="AB65" s="25"/>
      <c r="AC65" s="29"/>
      <c r="AD65" s="26"/>
      <c r="AE65" s="32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</row>
    <row r="66" spans="1:181" ht="12.75" x14ac:dyDescent="0.15">
      <c r="A66" s="90">
        <f t="shared" si="5"/>
        <v>42404</v>
      </c>
      <c r="B66" s="95">
        <f t="shared" ca="1" si="12"/>
        <v>102086.61699999</v>
      </c>
      <c r="C66" s="3">
        <f t="shared" si="6"/>
        <v>100000</v>
      </c>
      <c r="D66" s="4">
        <f ca="1">IF(A66&lt;$B$1,VLOOKUP(A66,[1]DI!$A$4:$B$15000,2),0)</f>
        <v>0.14130000000000001</v>
      </c>
      <c r="E66" s="5">
        <f t="shared" ca="1" si="20"/>
        <v>5.2461000000000001E-4</v>
      </c>
      <c r="F66" s="20">
        <f t="shared" si="7"/>
        <v>1.23</v>
      </c>
      <c r="G66" s="6">
        <f t="shared" ca="1" si="1"/>
        <v>1.0006452702999999</v>
      </c>
      <c r="H66" s="5">
        <f ca="1">TRUNC(PRODUCT(G$10:G65),15)</f>
        <v>1.0208661722038901</v>
      </c>
      <c r="I66" s="5">
        <f t="shared" si="8"/>
        <v>1</v>
      </c>
      <c r="J66" s="5">
        <f t="shared" ca="1" si="2"/>
        <v>1.0208661699999999</v>
      </c>
      <c r="K66" s="5">
        <f t="shared" ca="1" si="3"/>
        <v>2086.6169999899998</v>
      </c>
      <c r="L66" s="21">
        <f>IF(VLOOKUP(A66,$U$12:$AD$125,8)=VLOOKUP(A65,$U$12:$AD$125,8),0,VLOOKUP(A66,U$12:$AD$125,8))</f>
        <v>0</v>
      </c>
      <c r="M66" s="8">
        <f>IF(L66&gt;0,VLOOKUP(L66,T$12:$AC$125,7),0)</f>
        <v>0</v>
      </c>
      <c r="N66" s="3">
        <f t="shared" si="9"/>
        <v>0</v>
      </c>
      <c r="O66" s="3">
        <f t="shared" ca="1" si="4"/>
        <v>2086.6169999899998</v>
      </c>
      <c r="P66" s="22" t="str">
        <f t="shared" si="10"/>
        <v>J=</v>
      </c>
      <c r="Q66" s="2">
        <f t="shared" si="11"/>
        <v>42531</v>
      </c>
      <c r="R66" s="10"/>
      <c r="S66" s="10"/>
      <c r="T66" s="25"/>
      <c r="U66" s="26"/>
      <c r="V66" s="27"/>
      <c r="W66" s="28"/>
      <c r="X66" s="27"/>
      <c r="Y66" s="27"/>
      <c r="Z66" s="30"/>
      <c r="AA66" s="28"/>
      <c r="AB66" s="25"/>
      <c r="AC66" s="29"/>
      <c r="AD66" s="26"/>
      <c r="AE66" s="10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</row>
    <row r="67" spans="1:181" ht="12.75" x14ac:dyDescent="0.15">
      <c r="A67" s="90">
        <f t="shared" si="5"/>
        <v>42405</v>
      </c>
      <c r="B67" s="95">
        <f t="shared" ca="1" si="12"/>
        <v>102152.49099999</v>
      </c>
      <c r="C67" s="3">
        <f t="shared" si="6"/>
        <v>100000</v>
      </c>
      <c r="D67" s="4">
        <f ca="1">IF(A67&lt;$B$1,VLOOKUP(A67,[1]DI!$A$4:$B$15000,2),0)</f>
        <v>0.14130000000000001</v>
      </c>
      <c r="E67" s="5">
        <f t="shared" ca="1" si="20"/>
        <v>5.2461000000000001E-4</v>
      </c>
      <c r="F67" s="20">
        <f t="shared" si="7"/>
        <v>1.23</v>
      </c>
      <c r="G67" s="6">
        <f t="shared" ca="1" si="1"/>
        <v>1.0006452702999999</v>
      </c>
      <c r="H67" s="5">
        <f ca="1">TRUNC(PRODUCT(G$10:G66),15)</f>
        <v>1.02152490682508</v>
      </c>
      <c r="I67" s="5">
        <f t="shared" si="8"/>
        <v>1</v>
      </c>
      <c r="J67" s="5">
        <f t="shared" ca="1" si="2"/>
        <v>1.0215249099999999</v>
      </c>
      <c r="K67" s="5">
        <f t="shared" ca="1" si="3"/>
        <v>2152.4909999900001</v>
      </c>
      <c r="L67" s="21">
        <f>IF(VLOOKUP(A67,$U$12:$AD$125,8)=VLOOKUP(A66,$U$12:$AD$125,8),0,VLOOKUP(A67,U$12:$AD$125,8))</f>
        <v>0</v>
      </c>
      <c r="M67" s="8">
        <f>IF(L67&gt;0,VLOOKUP(L67,T$12:$AC$125,7),0)</f>
        <v>0</v>
      </c>
      <c r="N67" s="3">
        <f t="shared" si="9"/>
        <v>0</v>
      </c>
      <c r="O67" s="3">
        <f t="shared" ca="1" si="4"/>
        <v>2152.4909999900001</v>
      </c>
      <c r="P67" s="22" t="str">
        <f t="shared" si="10"/>
        <v>J=</v>
      </c>
      <c r="Q67" s="2">
        <f t="shared" si="11"/>
        <v>42531</v>
      </c>
      <c r="R67" s="10"/>
      <c r="S67" s="10"/>
      <c r="T67" s="25"/>
      <c r="U67" s="26"/>
      <c r="V67" s="27"/>
      <c r="W67" s="28"/>
      <c r="X67" s="27"/>
      <c r="Y67" s="27"/>
      <c r="Z67" s="30"/>
      <c r="AA67" s="28"/>
      <c r="AB67" s="25"/>
      <c r="AC67" s="29"/>
      <c r="AD67" s="26"/>
      <c r="AE67" s="10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</row>
    <row r="68" spans="1:181" ht="12.75" x14ac:dyDescent="0.15">
      <c r="A68" s="90">
        <f t="shared" si="5"/>
        <v>42406</v>
      </c>
      <c r="B68" s="95">
        <f t="shared" ca="1" si="12"/>
        <v>102218.40700000001</v>
      </c>
      <c r="C68" s="3">
        <f t="shared" si="6"/>
        <v>100000</v>
      </c>
      <c r="D68" s="4">
        <f ca="1">IF(A68&lt;$B$1,VLOOKUP(A68,[1]DI!$A$4:$B$15000,2),0)</f>
        <v>0</v>
      </c>
      <c r="E68" s="5">
        <f t="shared" ca="1" si="20"/>
        <v>0</v>
      </c>
      <c r="F68" s="20">
        <f t="shared" si="7"/>
        <v>1.23</v>
      </c>
      <c r="G68" s="6">
        <f t="shared" ca="1" si="1"/>
        <v>1</v>
      </c>
      <c r="H68" s="5">
        <f ca="1">TRUNC(PRODUCT(G$10:G67),15)</f>
        <v>1.0221840665081701</v>
      </c>
      <c r="I68" s="5">
        <f t="shared" si="8"/>
        <v>1</v>
      </c>
      <c r="J68" s="5">
        <f t="shared" ca="1" si="2"/>
        <v>1.02218407</v>
      </c>
      <c r="K68" s="5">
        <f t="shared" ca="1" si="3"/>
        <v>2218.4070000000002</v>
      </c>
      <c r="L68" s="21">
        <f>IF(VLOOKUP(A68,$U$12:$AD$125,8)=VLOOKUP(A67,$U$12:$AD$125,8),0,VLOOKUP(A68,U$12:$AD$125,8))</f>
        <v>0</v>
      </c>
      <c r="M68" s="8">
        <f>IF(L68&gt;0,VLOOKUP(L68,T$12:$AC$125,7),0)</f>
        <v>0</v>
      </c>
      <c r="N68" s="3">
        <f t="shared" si="9"/>
        <v>0</v>
      </c>
      <c r="O68" s="3">
        <f t="shared" ca="1" si="4"/>
        <v>2218.4070000000002</v>
      </c>
      <c r="P68" s="22" t="str">
        <f t="shared" si="10"/>
        <v>J=</v>
      </c>
      <c r="Q68" s="2">
        <f t="shared" si="11"/>
        <v>42531</v>
      </c>
      <c r="R68" s="10"/>
      <c r="S68" s="10"/>
      <c r="T68" s="25"/>
      <c r="U68" s="26"/>
      <c r="V68" s="27"/>
      <c r="W68" s="28"/>
      <c r="X68" s="27"/>
      <c r="Y68" s="27"/>
      <c r="Z68" s="30"/>
      <c r="AA68" s="28"/>
      <c r="AB68" s="25"/>
      <c r="AC68" s="29"/>
      <c r="AD68" s="26"/>
      <c r="AE68" s="10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</row>
    <row r="69" spans="1:181" ht="12.75" x14ac:dyDescent="0.15">
      <c r="A69" s="90">
        <f t="shared" si="5"/>
        <v>42407</v>
      </c>
      <c r="B69" s="95">
        <f t="shared" ca="1" si="12"/>
        <v>102218.40700000001</v>
      </c>
      <c r="C69" s="3">
        <f t="shared" si="6"/>
        <v>100000</v>
      </c>
      <c r="D69" s="4">
        <f ca="1">IF(A69&lt;$B$1,VLOOKUP(A69,[1]DI!$A$4:$B$15000,2),0)</f>
        <v>0</v>
      </c>
      <c r="E69" s="5">
        <f t="shared" ca="1" si="20"/>
        <v>0</v>
      </c>
      <c r="F69" s="20">
        <f t="shared" si="7"/>
        <v>1.23</v>
      </c>
      <c r="G69" s="6">
        <f t="shared" ca="1" si="1"/>
        <v>1</v>
      </c>
      <c r="H69" s="5">
        <f ca="1">TRUNC(PRODUCT(G$10:G68),15)</f>
        <v>1.0221840665081701</v>
      </c>
      <c r="I69" s="5">
        <f t="shared" si="8"/>
        <v>1</v>
      </c>
      <c r="J69" s="5">
        <f t="shared" ca="1" si="2"/>
        <v>1.02218407</v>
      </c>
      <c r="K69" s="5">
        <f t="shared" ca="1" si="3"/>
        <v>2218.4070000000002</v>
      </c>
      <c r="L69" s="21">
        <f>IF(VLOOKUP(A69,$U$12:$AD$125,8)=VLOOKUP(A68,$U$12:$AD$125,8),0,VLOOKUP(A69,U$12:$AD$125,8))</f>
        <v>0</v>
      </c>
      <c r="M69" s="8">
        <f>IF(L69&gt;0,VLOOKUP(L69,T$12:$AC$125,7),0)</f>
        <v>0</v>
      </c>
      <c r="N69" s="3">
        <f t="shared" si="9"/>
        <v>0</v>
      </c>
      <c r="O69" s="3">
        <f t="shared" ca="1" si="4"/>
        <v>2218.4070000000002</v>
      </c>
      <c r="P69" s="22" t="str">
        <f t="shared" si="10"/>
        <v>J=</v>
      </c>
      <c r="Q69" s="2">
        <f t="shared" si="11"/>
        <v>42531</v>
      </c>
      <c r="R69" s="10"/>
      <c r="S69" s="10"/>
      <c r="T69" s="25"/>
      <c r="U69" s="26"/>
      <c r="V69" s="27"/>
      <c r="W69" s="28"/>
      <c r="X69" s="27"/>
      <c r="Y69" s="27"/>
      <c r="Z69" s="30"/>
      <c r="AA69" s="28"/>
      <c r="AB69" s="25"/>
      <c r="AC69" s="29"/>
      <c r="AD69" s="26"/>
      <c r="AE69" s="10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</row>
    <row r="70" spans="1:181" ht="12.75" x14ac:dyDescent="0.15">
      <c r="A70" s="90">
        <f t="shared" si="5"/>
        <v>42408</v>
      </c>
      <c r="B70" s="95">
        <f t="shared" ca="1" si="12"/>
        <v>102218.40700000001</v>
      </c>
      <c r="C70" s="3">
        <f t="shared" si="6"/>
        <v>100000</v>
      </c>
      <c r="D70" s="4">
        <f ca="1">IF(A70&lt;$B$1,VLOOKUP(A70,[1]DI!$A$4:$B$15000,2),0)</f>
        <v>0</v>
      </c>
      <c r="E70" s="5">
        <f t="shared" ca="1" si="20"/>
        <v>0</v>
      </c>
      <c r="F70" s="20">
        <f t="shared" si="7"/>
        <v>1.23</v>
      </c>
      <c r="G70" s="6">
        <f t="shared" ca="1" si="1"/>
        <v>1</v>
      </c>
      <c r="H70" s="5">
        <f ca="1">TRUNC(PRODUCT(G$10:G69),15)</f>
        <v>1.0221840665081701</v>
      </c>
      <c r="I70" s="5">
        <f t="shared" si="8"/>
        <v>1</v>
      </c>
      <c r="J70" s="5">
        <f t="shared" ca="1" si="2"/>
        <v>1.02218407</v>
      </c>
      <c r="K70" s="5">
        <f t="shared" ca="1" si="3"/>
        <v>2218.4070000000002</v>
      </c>
      <c r="L70" s="21">
        <f>IF(VLOOKUP(A70,$U$12:$AD$125,8)=VLOOKUP(A69,$U$12:$AD$125,8),0,VLOOKUP(A70,U$12:$AD$125,8))</f>
        <v>0</v>
      </c>
      <c r="M70" s="8">
        <f>IF(L70&gt;0,VLOOKUP(L70,T$12:$AC$125,7),0)</f>
        <v>0</v>
      </c>
      <c r="N70" s="3">
        <f t="shared" si="9"/>
        <v>0</v>
      </c>
      <c r="O70" s="3">
        <f t="shared" ca="1" si="4"/>
        <v>2218.4070000000002</v>
      </c>
      <c r="P70" s="22" t="str">
        <f t="shared" si="10"/>
        <v>J=</v>
      </c>
      <c r="Q70" s="2">
        <f t="shared" si="11"/>
        <v>42531</v>
      </c>
      <c r="R70" s="10"/>
      <c r="S70" s="10"/>
      <c r="T70" s="25"/>
      <c r="U70" s="26"/>
      <c r="V70" s="27"/>
      <c r="W70" s="28"/>
      <c r="X70" s="27"/>
      <c r="Y70" s="27"/>
      <c r="Z70" s="30"/>
      <c r="AA70" s="28"/>
      <c r="AB70" s="25"/>
      <c r="AC70" s="29"/>
      <c r="AD70" s="26"/>
      <c r="AE70" s="10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</row>
    <row r="71" spans="1:181" ht="12.75" x14ac:dyDescent="0.15">
      <c r="A71" s="90">
        <f t="shared" si="5"/>
        <v>42409</v>
      </c>
      <c r="B71" s="95">
        <f t="shared" ca="1" si="12"/>
        <v>102218.40700000001</v>
      </c>
      <c r="C71" s="3">
        <f t="shared" si="6"/>
        <v>100000</v>
      </c>
      <c r="D71" s="4">
        <f ca="1">IF(A71&lt;$B$1,VLOOKUP(A71,[1]DI!$A$4:$B$15000,2),0)</f>
        <v>0</v>
      </c>
      <c r="E71" s="5">
        <f t="shared" ca="1" si="20"/>
        <v>0</v>
      </c>
      <c r="F71" s="20">
        <f t="shared" si="7"/>
        <v>1.23</v>
      </c>
      <c r="G71" s="6">
        <f t="shared" ca="1" si="1"/>
        <v>1</v>
      </c>
      <c r="H71" s="5">
        <f ca="1">TRUNC(PRODUCT(G$10:G70),15)</f>
        <v>1.0221840665081701</v>
      </c>
      <c r="I71" s="5">
        <f t="shared" si="8"/>
        <v>1</v>
      </c>
      <c r="J71" s="5">
        <f t="shared" ca="1" si="2"/>
        <v>1.02218407</v>
      </c>
      <c r="K71" s="5">
        <f t="shared" ca="1" si="3"/>
        <v>2218.4070000000002</v>
      </c>
      <c r="L71" s="21">
        <f>IF(VLOOKUP(A71,$U$12:$AD$125,8)=VLOOKUP(A70,$U$12:$AD$125,8),0,VLOOKUP(A71,U$12:$AD$125,8))</f>
        <v>0</v>
      </c>
      <c r="M71" s="8">
        <f>IF(L71&gt;0,VLOOKUP(L71,T$12:$AC$125,7),0)</f>
        <v>0</v>
      </c>
      <c r="N71" s="3">
        <f t="shared" si="9"/>
        <v>0</v>
      </c>
      <c r="O71" s="3">
        <f t="shared" ca="1" si="4"/>
        <v>2218.4070000000002</v>
      </c>
      <c r="P71" s="22" t="str">
        <f t="shared" si="10"/>
        <v>J=</v>
      </c>
      <c r="Q71" s="2">
        <f t="shared" si="11"/>
        <v>42531</v>
      </c>
      <c r="R71" s="10"/>
      <c r="S71" s="10"/>
      <c r="T71" s="25"/>
      <c r="U71" s="26"/>
      <c r="V71" s="27"/>
      <c r="W71" s="28"/>
      <c r="X71" s="27"/>
      <c r="Y71" s="27"/>
      <c r="Z71" s="30"/>
      <c r="AA71" s="28"/>
      <c r="AB71" s="25"/>
      <c r="AC71" s="29"/>
      <c r="AD71" s="26"/>
      <c r="AE71" s="10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</row>
    <row r="72" spans="1:181" ht="12.75" x14ac:dyDescent="0.15">
      <c r="A72" s="90">
        <f t="shared" si="5"/>
        <v>42410</v>
      </c>
      <c r="B72" s="95">
        <f t="shared" ca="1" si="12"/>
        <v>102218.40700000001</v>
      </c>
      <c r="C72" s="3">
        <f t="shared" si="6"/>
        <v>100000</v>
      </c>
      <c r="D72" s="4">
        <f ca="1">IF(A72&lt;$B$1,VLOOKUP(A72,[1]DI!$A$4:$B$15000,2),0)</f>
        <v>0.14130000000000001</v>
      </c>
      <c r="E72" s="5">
        <f t="shared" ca="1" si="20"/>
        <v>5.2461000000000001E-4</v>
      </c>
      <c r="F72" s="20">
        <f t="shared" si="7"/>
        <v>1.23</v>
      </c>
      <c r="G72" s="6">
        <f t="shared" ca="1" si="1"/>
        <v>1.0006452702999999</v>
      </c>
      <c r="H72" s="5">
        <f ca="1">TRUNC(PRODUCT(G$10:G71),15)</f>
        <v>1.0221840665081701</v>
      </c>
      <c r="I72" s="5">
        <f t="shared" si="8"/>
        <v>1</v>
      </c>
      <c r="J72" s="5">
        <f t="shared" ca="1" si="2"/>
        <v>1.02218407</v>
      </c>
      <c r="K72" s="5">
        <f t="shared" ca="1" si="3"/>
        <v>2218.4070000000002</v>
      </c>
      <c r="L72" s="21">
        <f>IF(VLOOKUP(A72,$U$12:$AD$125,8)=VLOOKUP(A71,$U$12:$AD$125,8),0,VLOOKUP(A72,U$12:$AD$125,8))</f>
        <v>0</v>
      </c>
      <c r="M72" s="8">
        <f>IF(L72&gt;0,VLOOKUP(L72,T$12:$AC$125,7),0)</f>
        <v>0</v>
      </c>
      <c r="N72" s="3">
        <f t="shared" si="9"/>
        <v>0</v>
      </c>
      <c r="O72" s="3">
        <f t="shared" ca="1" si="4"/>
        <v>2218.4070000000002</v>
      </c>
      <c r="P72" s="22" t="str">
        <f t="shared" si="10"/>
        <v>J=</v>
      </c>
      <c r="Q72" s="2">
        <f t="shared" si="11"/>
        <v>42531</v>
      </c>
      <c r="R72" s="10"/>
      <c r="S72" s="10"/>
      <c r="T72" s="25"/>
      <c r="U72" s="26"/>
      <c r="V72" s="27"/>
      <c r="W72" s="28"/>
      <c r="X72" s="27"/>
      <c r="Y72" s="27"/>
      <c r="Z72" s="30"/>
      <c r="AA72" s="28"/>
      <c r="AB72" s="25"/>
      <c r="AC72" s="29"/>
      <c r="AD72" s="26"/>
      <c r="AE72" s="10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</row>
    <row r="73" spans="1:181" ht="12.75" x14ac:dyDescent="0.15">
      <c r="A73" s="90">
        <f t="shared" si="5"/>
        <v>42411</v>
      </c>
      <c r="B73" s="95">
        <f t="shared" ca="1" si="12"/>
        <v>102284.36500000001</v>
      </c>
      <c r="C73" s="3">
        <f t="shared" si="6"/>
        <v>100000</v>
      </c>
      <c r="D73" s="4">
        <f ca="1">IF(A73&lt;$B$1,VLOOKUP(A73,[1]DI!$A$4:$B$15000,2),0)</f>
        <v>0.14130000000000001</v>
      </c>
      <c r="E73" s="5">
        <f t="shared" ca="1" si="20"/>
        <v>5.2461000000000001E-4</v>
      </c>
      <c r="F73" s="20">
        <f t="shared" si="7"/>
        <v>1.23</v>
      </c>
      <c r="G73" s="6">
        <f t="shared" ca="1" si="1"/>
        <v>1.0006452702999999</v>
      </c>
      <c r="H73" s="5">
        <f ca="1">TRUNC(PRODUCT(G$10:G72),15)</f>
        <v>1.02284365152742</v>
      </c>
      <c r="I73" s="5">
        <f t="shared" si="8"/>
        <v>1</v>
      </c>
      <c r="J73" s="5">
        <f t="shared" ca="1" si="2"/>
        <v>1.02284365</v>
      </c>
      <c r="K73" s="5">
        <f t="shared" ca="1" si="3"/>
        <v>2284.3649999999998</v>
      </c>
      <c r="L73" s="21">
        <f>IF(VLOOKUP(A73,$U$12:$AD$125,8)=VLOOKUP(A72,$U$12:$AD$125,8),0,VLOOKUP(A73,U$12:$AD$125,8))</f>
        <v>0</v>
      </c>
      <c r="M73" s="8">
        <f>IF(L73&gt;0,VLOOKUP(L73,T$12:$AC$125,7),0)</f>
        <v>0</v>
      </c>
      <c r="N73" s="3">
        <f t="shared" si="9"/>
        <v>0</v>
      </c>
      <c r="O73" s="3">
        <f t="shared" ca="1" si="4"/>
        <v>2284.3649999999998</v>
      </c>
      <c r="P73" s="22" t="str">
        <f t="shared" si="10"/>
        <v>J=</v>
      </c>
      <c r="Q73" s="2">
        <f t="shared" si="11"/>
        <v>42531</v>
      </c>
      <c r="R73" s="10"/>
      <c r="S73" s="10"/>
      <c r="T73" s="25"/>
      <c r="U73" s="26"/>
      <c r="V73" s="27"/>
      <c r="W73" s="28"/>
      <c r="X73" s="27"/>
      <c r="Y73" s="27"/>
      <c r="Z73" s="30"/>
      <c r="AA73" s="28"/>
      <c r="AB73" s="25"/>
      <c r="AC73" s="29"/>
      <c r="AD73" s="26"/>
      <c r="AE73" s="10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</row>
    <row r="74" spans="1:181" ht="12.75" x14ac:dyDescent="0.15">
      <c r="A74" s="90">
        <f t="shared" si="5"/>
        <v>42412</v>
      </c>
      <c r="B74" s="95">
        <f t="shared" ca="1" si="12"/>
        <v>102350.36599999999</v>
      </c>
      <c r="C74" s="3">
        <f t="shared" si="6"/>
        <v>100000</v>
      </c>
      <c r="D74" s="4">
        <f ca="1">IF(A74&lt;$B$1,VLOOKUP(A74,[1]DI!$A$4:$B$15000,2),0)</f>
        <v>0.14130000000000001</v>
      </c>
      <c r="E74" s="5">
        <f t="shared" ca="1" si="20"/>
        <v>5.2461000000000001E-4</v>
      </c>
      <c r="F74" s="20">
        <f t="shared" si="7"/>
        <v>1.23</v>
      </c>
      <c r="G74" s="6">
        <f t="shared" ref="G74:G137" ca="1" si="32">TRUNC((1+(E74*F74)),15)</f>
        <v>1.0006452702999999</v>
      </c>
      <c r="H74" s="5">
        <f ca="1">TRUNC(PRODUCT(G$10:G73),15)</f>
        <v>1.0235036621572899</v>
      </c>
      <c r="I74" s="5">
        <f t="shared" si="8"/>
        <v>1</v>
      </c>
      <c r="J74" s="5">
        <f t="shared" ref="J74:J137" ca="1" si="33">ROUND(TRUNC(H74/I74,15),8)</f>
        <v>1.02350366</v>
      </c>
      <c r="K74" s="5">
        <f t="shared" ref="K74:K137" ca="1" si="34">TRUNC((C74*(J74-1)),8)</f>
        <v>2350.366</v>
      </c>
      <c r="L74" s="21">
        <f>IF(VLOOKUP(A74,$U$12:$AD$125,8)=VLOOKUP(A73,$U$12:$AD$125,8),0,VLOOKUP(A74,U$12:$AD$125,8))</f>
        <v>0</v>
      </c>
      <c r="M74" s="8">
        <f>IF(L74&gt;0,VLOOKUP(L74,T$12:$AC$125,7),0)</f>
        <v>0</v>
      </c>
      <c r="N74" s="3">
        <f t="shared" si="9"/>
        <v>0</v>
      </c>
      <c r="O74" s="3">
        <f t="shared" ref="O74:O137" ca="1" si="35">(K74+N74)</f>
        <v>2350.366</v>
      </c>
      <c r="P74" s="22" t="str">
        <f t="shared" si="10"/>
        <v>J=</v>
      </c>
      <c r="Q74" s="2">
        <f t="shared" si="11"/>
        <v>42531</v>
      </c>
      <c r="R74" s="10"/>
      <c r="S74" s="10"/>
      <c r="T74" s="25"/>
      <c r="U74" s="26"/>
      <c r="V74" s="27"/>
      <c r="W74" s="28"/>
      <c r="X74" s="27"/>
      <c r="Y74" s="27"/>
      <c r="Z74" s="30"/>
      <c r="AA74" s="28"/>
      <c r="AB74" s="25"/>
      <c r="AC74" s="29"/>
      <c r="AD74" s="26"/>
      <c r="AE74" s="10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</row>
    <row r="75" spans="1:181" ht="12.75" x14ac:dyDescent="0.15">
      <c r="A75" s="90">
        <f t="shared" ref="A75:A138" si="36">(A74+1)</f>
        <v>42413</v>
      </c>
      <c r="B75" s="95">
        <f t="shared" ca="1" si="12"/>
        <v>102416.40999999001</v>
      </c>
      <c r="C75" s="3">
        <f t="shared" ref="C75:C138" si="37">TRUNC(C74-N74,6)</f>
        <v>100000</v>
      </c>
      <c r="D75" s="4">
        <f ca="1">IF(A75&lt;$B$1,VLOOKUP(A75,[1]DI!$A$4:$B$15000,2),0)</f>
        <v>0</v>
      </c>
      <c r="E75" s="5">
        <f t="shared" ca="1" si="20"/>
        <v>0</v>
      </c>
      <c r="F75" s="20">
        <f t="shared" ref="F75:F138" si="38">F74</f>
        <v>1.23</v>
      </c>
      <c r="G75" s="6">
        <f t="shared" ca="1" si="32"/>
        <v>1</v>
      </c>
      <c r="H75" s="5">
        <f ca="1">TRUNC(PRODUCT(G$10:G74),15)</f>
        <v>1.0241640986724201</v>
      </c>
      <c r="I75" s="5">
        <f t="shared" ref="I75:I138" si="39">IF(OR(L74&gt;0,L74="E"),H74,I74)</f>
        <v>1</v>
      </c>
      <c r="J75" s="5">
        <f t="shared" ca="1" si="33"/>
        <v>1.0241640999999999</v>
      </c>
      <c r="K75" s="5">
        <f t="shared" ca="1" si="34"/>
        <v>2416.40999999</v>
      </c>
      <c r="L75" s="21">
        <f>IF(VLOOKUP(A75,$U$12:$AD$125,8)=VLOOKUP(A74,$U$12:$AD$125,8),0,VLOOKUP(A75,U$12:$AD$125,8))</f>
        <v>0</v>
      </c>
      <c r="M75" s="8">
        <f>IF(L75&gt;0,VLOOKUP(L75,T$12:$AC$125,7),0)</f>
        <v>0</v>
      </c>
      <c r="N75" s="3">
        <f t="shared" ref="N75:N138" si="40">IF(M75&gt;0,(C$10*M75),0)</f>
        <v>0</v>
      </c>
      <c r="O75" s="3">
        <f t="shared" ca="1" si="35"/>
        <v>2416.40999999</v>
      </c>
      <c r="P75" s="22" t="str">
        <f t="shared" ref="P75:P138" si="41">IF(L74&gt;0,VLOOKUP(A74,$U$12:$AD$125,9),P74)</f>
        <v>J=</v>
      </c>
      <c r="Q75" s="2">
        <f t="shared" ref="Q75:Q138" si="42">IF(L74&gt;0,VLOOKUP(A74,$U$12:$AD$125,10),Q74)</f>
        <v>42531</v>
      </c>
      <c r="R75" s="10"/>
      <c r="S75" s="10"/>
      <c r="T75" s="25"/>
      <c r="U75" s="26"/>
      <c r="V75" s="27"/>
      <c r="W75" s="28"/>
      <c r="X75" s="27"/>
      <c r="Y75" s="27"/>
      <c r="Z75" s="30"/>
      <c r="AA75" s="28"/>
      <c r="AB75" s="25"/>
      <c r="AC75" s="29"/>
      <c r="AD75" s="26"/>
      <c r="AE75" s="10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</row>
    <row r="76" spans="1:181" ht="12.75" x14ac:dyDescent="0.15">
      <c r="A76" s="90">
        <f t="shared" si="36"/>
        <v>42414</v>
      </c>
      <c r="B76" s="95">
        <f t="shared" ref="B76:B139" ca="1" si="43">IF(A76&lt;=TODAY(),C76+K76,IF(AND(A76&gt;TODAY(),A76&lt;=$B$1),IF(VLOOKUP(TODAY(),$A$10:$D$10000,4,FALSE)=0,"n.d",C76+K76),"n.d"))</f>
        <v>102416.40999999001</v>
      </c>
      <c r="C76" s="3">
        <f t="shared" si="37"/>
        <v>100000</v>
      </c>
      <c r="D76" s="4">
        <f ca="1">IF(A76&lt;$B$1,VLOOKUP(A76,[1]DI!$A$4:$B$15000,2),0)</f>
        <v>0</v>
      </c>
      <c r="E76" s="5">
        <f t="shared" ca="1" si="20"/>
        <v>0</v>
      </c>
      <c r="F76" s="20">
        <f t="shared" si="38"/>
        <v>1.23</v>
      </c>
      <c r="G76" s="6">
        <f t="shared" ca="1" si="32"/>
        <v>1</v>
      </c>
      <c r="H76" s="5">
        <f ca="1">TRUNC(PRODUCT(G$10:G75),15)</f>
        <v>1.0241640986724201</v>
      </c>
      <c r="I76" s="5">
        <f t="shared" si="39"/>
        <v>1</v>
      </c>
      <c r="J76" s="5">
        <f t="shared" ca="1" si="33"/>
        <v>1.0241640999999999</v>
      </c>
      <c r="K76" s="5">
        <f t="shared" ca="1" si="34"/>
        <v>2416.40999999</v>
      </c>
      <c r="L76" s="21">
        <f>IF(VLOOKUP(A76,$U$12:$AD$125,8)=VLOOKUP(A75,$U$12:$AD$125,8),0,VLOOKUP(A76,U$12:$AD$125,8))</f>
        <v>0</v>
      </c>
      <c r="M76" s="8">
        <f>IF(L76&gt;0,VLOOKUP(L76,T$12:$AC$125,7),0)</f>
        <v>0</v>
      </c>
      <c r="N76" s="3">
        <f t="shared" si="40"/>
        <v>0</v>
      </c>
      <c r="O76" s="3">
        <f t="shared" ca="1" si="35"/>
        <v>2416.40999999</v>
      </c>
      <c r="P76" s="22" t="str">
        <f t="shared" si="41"/>
        <v>J=</v>
      </c>
      <c r="Q76" s="2">
        <f t="shared" si="42"/>
        <v>42531</v>
      </c>
      <c r="R76" s="10"/>
      <c r="S76" s="10"/>
      <c r="T76" s="25"/>
      <c r="U76" s="26"/>
      <c r="V76" s="27"/>
      <c r="W76" s="28"/>
      <c r="X76" s="27"/>
      <c r="Y76" s="27"/>
      <c r="Z76" s="30"/>
      <c r="AA76" s="28"/>
      <c r="AB76" s="25"/>
      <c r="AC76" s="29"/>
      <c r="AD76" s="26"/>
      <c r="AE76" s="10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</row>
    <row r="77" spans="1:181" ht="12.75" x14ac:dyDescent="0.15">
      <c r="A77" s="90">
        <f t="shared" si="36"/>
        <v>42415</v>
      </c>
      <c r="B77" s="95">
        <f t="shared" ca="1" si="43"/>
        <v>102416.40999999001</v>
      </c>
      <c r="C77" s="3">
        <f t="shared" si="37"/>
        <v>100000</v>
      </c>
      <c r="D77" s="4">
        <f ca="1">IF(A77&lt;$B$1,VLOOKUP(A77,[1]DI!$A$4:$B$15000,2),0)</f>
        <v>0.14130000000000001</v>
      </c>
      <c r="E77" s="5">
        <f t="shared" ca="1" si="20"/>
        <v>5.2461000000000001E-4</v>
      </c>
      <c r="F77" s="20">
        <f t="shared" si="38"/>
        <v>1.23</v>
      </c>
      <c r="G77" s="6">
        <f t="shared" ca="1" si="32"/>
        <v>1.0006452702999999</v>
      </c>
      <c r="H77" s="5">
        <f ca="1">TRUNC(PRODUCT(G$10:G76),15)</f>
        <v>1.0241640986724201</v>
      </c>
      <c r="I77" s="5">
        <f t="shared" si="39"/>
        <v>1</v>
      </c>
      <c r="J77" s="5">
        <f t="shared" ca="1" si="33"/>
        <v>1.0241640999999999</v>
      </c>
      <c r="K77" s="5">
        <f t="shared" ca="1" si="34"/>
        <v>2416.40999999</v>
      </c>
      <c r="L77" s="21">
        <f>IF(VLOOKUP(A77,$U$12:$AD$125,8)=VLOOKUP(A76,$U$12:$AD$125,8),0,VLOOKUP(A77,U$12:$AD$125,8))</f>
        <v>0</v>
      </c>
      <c r="M77" s="8">
        <f>IF(L77&gt;0,VLOOKUP(L77,T$12:$AC$125,7),0)</f>
        <v>0</v>
      </c>
      <c r="N77" s="3">
        <f t="shared" si="40"/>
        <v>0</v>
      </c>
      <c r="O77" s="3">
        <f t="shared" ca="1" si="35"/>
        <v>2416.40999999</v>
      </c>
      <c r="P77" s="22" t="str">
        <f t="shared" si="41"/>
        <v>J=</v>
      </c>
      <c r="Q77" s="2">
        <f t="shared" si="42"/>
        <v>42531</v>
      </c>
      <c r="R77" s="10"/>
      <c r="S77" s="10"/>
      <c r="T77" s="25"/>
      <c r="U77" s="26"/>
      <c r="V77" s="27"/>
      <c r="W77" s="28"/>
      <c r="X77" s="27"/>
      <c r="Y77" s="27"/>
      <c r="Z77" s="30"/>
      <c r="AA77" s="28"/>
      <c r="AB77" s="25"/>
      <c r="AC77" s="29"/>
      <c r="AD77" s="26"/>
      <c r="AE77" s="10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</row>
    <row r="78" spans="1:181" ht="12.75" x14ac:dyDescent="0.15">
      <c r="A78" s="90">
        <f t="shared" si="36"/>
        <v>42416</v>
      </c>
      <c r="B78" s="95">
        <f t="shared" ca="1" si="43"/>
        <v>102482.49599999</v>
      </c>
      <c r="C78" s="3">
        <f t="shared" si="37"/>
        <v>100000</v>
      </c>
      <c r="D78" s="4">
        <f ca="1">IF(A78&lt;$B$1,VLOOKUP(A78,[1]DI!$A$4:$B$15000,2),0)</f>
        <v>0.14130000000000001</v>
      </c>
      <c r="E78" s="5">
        <f t="shared" ca="1" si="20"/>
        <v>5.2461000000000001E-4</v>
      </c>
      <c r="F78" s="20">
        <f t="shared" si="38"/>
        <v>1.23</v>
      </c>
      <c r="G78" s="6">
        <f t="shared" ca="1" si="32"/>
        <v>1.0006452702999999</v>
      </c>
      <c r="H78" s="5">
        <f ca="1">TRUNC(PRODUCT(G$10:G77),15)</f>
        <v>1.0248249613476199</v>
      </c>
      <c r="I78" s="5">
        <f t="shared" si="39"/>
        <v>1</v>
      </c>
      <c r="J78" s="5">
        <f t="shared" ca="1" si="33"/>
        <v>1.0248249599999999</v>
      </c>
      <c r="K78" s="5">
        <f t="shared" ca="1" si="34"/>
        <v>2482.4959999900002</v>
      </c>
      <c r="L78" s="21">
        <f>IF(VLOOKUP(A78,$U$12:$AD$125,8)=VLOOKUP(A77,$U$12:$AD$125,8),0,VLOOKUP(A78,U$12:$AD$125,8))</f>
        <v>0</v>
      </c>
      <c r="M78" s="8">
        <f>IF(L78&gt;0,VLOOKUP(L78,T$12:$AC$125,7),0)</f>
        <v>0</v>
      </c>
      <c r="N78" s="3">
        <f t="shared" si="40"/>
        <v>0</v>
      </c>
      <c r="O78" s="3">
        <f t="shared" ca="1" si="35"/>
        <v>2482.4959999900002</v>
      </c>
      <c r="P78" s="22" t="str">
        <f t="shared" si="41"/>
        <v>J=</v>
      </c>
      <c r="Q78" s="2">
        <f t="shared" si="42"/>
        <v>42531</v>
      </c>
      <c r="R78" s="10"/>
      <c r="S78" s="10"/>
      <c r="T78" s="25"/>
      <c r="U78" s="26"/>
      <c r="V78" s="27"/>
      <c r="W78" s="28"/>
      <c r="X78" s="27"/>
      <c r="Y78" s="27"/>
      <c r="Z78" s="30"/>
      <c r="AA78" s="28"/>
      <c r="AB78" s="25"/>
      <c r="AC78" s="29"/>
      <c r="AD78" s="26"/>
      <c r="AE78" s="10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</row>
    <row r="79" spans="1:181" ht="12.75" x14ac:dyDescent="0.15">
      <c r="A79" s="90">
        <f t="shared" si="36"/>
        <v>42417</v>
      </c>
      <c r="B79" s="95">
        <f t="shared" ca="1" si="43"/>
        <v>102548.62499999</v>
      </c>
      <c r="C79" s="3">
        <f t="shared" si="37"/>
        <v>100000</v>
      </c>
      <c r="D79" s="4">
        <f ca="1">IF(A79&lt;$B$1,VLOOKUP(A79,[1]DI!$A$4:$B$15000,2),0)</f>
        <v>0.14130000000000001</v>
      </c>
      <c r="E79" s="5">
        <f t="shared" ca="1" si="20"/>
        <v>5.2461000000000001E-4</v>
      </c>
      <c r="F79" s="20">
        <f t="shared" si="38"/>
        <v>1.23</v>
      </c>
      <c r="G79" s="6">
        <f t="shared" ca="1" si="32"/>
        <v>1.0006452702999999</v>
      </c>
      <c r="H79" s="5">
        <f ca="1">TRUNC(PRODUCT(G$10:G78),15)</f>
        <v>1.0254862504578801</v>
      </c>
      <c r="I79" s="5">
        <f t="shared" si="39"/>
        <v>1</v>
      </c>
      <c r="J79" s="5">
        <f t="shared" ca="1" si="33"/>
        <v>1.0254862499999999</v>
      </c>
      <c r="K79" s="5">
        <f t="shared" ca="1" si="34"/>
        <v>2548.6249999900001</v>
      </c>
      <c r="L79" s="21">
        <f>IF(VLOOKUP(A79,$U$12:$AD$125,8)=VLOOKUP(A78,$U$12:$AD$125,8),0,VLOOKUP(A79,U$12:$AD$125,8))</f>
        <v>0</v>
      </c>
      <c r="M79" s="8">
        <f>IF(L79&gt;0,VLOOKUP(L79,T$12:$AC$125,7),0)</f>
        <v>0</v>
      </c>
      <c r="N79" s="3">
        <f t="shared" si="40"/>
        <v>0</v>
      </c>
      <c r="O79" s="3">
        <f t="shared" ca="1" si="35"/>
        <v>2548.6249999900001</v>
      </c>
      <c r="P79" s="22" t="str">
        <f t="shared" si="41"/>
        <v>J=</v>
      </c>
      <c r="Q79" s="2">
        <f t="shared" si="42"/>
        <v>42531</v>
      </c>
      <c r="R79" s="10"/>
      <c r="S79" s="10"/>
      <c r="T79" s="25"/>
      <c r="U79" s="26"/>
      <c r="V79" s="27"/>
      <c r="W79" s="28"/>
      <c r="X79" s="27"/>
      <c r="Y79" s="27"/>
      <c r="Z79" s="30"/>
      <c r="AA79" s="28"/>
      <c r="AB79" s="25"/>
      <c r="AC79" s="29"/>
      <c r="AD79" s="26"/>
      <c r="AE79" s="10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</row>
    <row r="80" spans="1:181" ht="12.75" x14ac:dyDescent="0.15">
      <c r="A80" s="90">
        <f t="shared" si="36"/>
        <v>42418</v>
      </c>
      <c r="B80" s="95">
        <f t="shared" ca="1" si="43"/>
        <v>102614.79700000001</v>
      </c>
      <c r="C80" s="3">
        <f t="shared" si="37"/>
        <v>100000</v>
      </c>
      <c r="D80" s="4">
        <f ca="1">IF(A80&lt;$B$1,VLOOKUP(A80,[1]DI!$A$4:$B$15000,2),0)</f>
        <v>0.14130000000000001</v>
      </c>
      <c r="E80" s="5">
        <f t="shared" ca="1" si="20"/>
        <v>5.2461000000000001E-4</v>
      </c>
      <c r="F80" s="20">
        <f t="shared" si="38"/>
        <v>1.23</v>
      </c>
      <c r="G80" s="6">
        <f t="shared" ca="1" si="32"/>
        <v>1.0006452702999999</v>
      </c>
      <c r="H80" s="5">
        <f ca="1">TRUNC(PRODUCT(G$10:G79),15)</f>
        <v>1.0261479662783599</v>
      </c>
      <c r="I80" s="5">
        <f t="shared" si="39"/>
        <v>1</v>
      </c>
      <c r="J80" s="5">
        <f t="shared" ca="1" si="33"/>
        <v>1.02614797</v>
      </c>
      <c r="K80" s="5">
        <f t="shared" ca="1" si="34"/>
        <v>2614.797</v>
      </c>
      <c r="L80" s="21">
        <f>IF(VLOOKUP(A80,$U$12:$AD$125,8)=VLOOKUP(A79,$U$12:$AD$125,8),0,VLOOKUP(A80,U$12:$AD$125,8))</f>
        <v>0</v>
      </c>
      <c r="M80" s="8">
        <f>IF(L80&gt;0,VLOOKUP(L80,T$12:$AC$125,7),0)</f>
        <v>0</v>
      </c>
      <c r="N80" s="3">
        <f t="shared" si="40"/>
        <v>0</v>
      </c>
      <c r="O80" s="3">
        <f t="shared" ca="1" si="35"/>
        <v>2614.797</v>
      </c>
      <c r="P80" s="22" t="str">
        <f t="shared" si="41"/>
        <v>J=</v>
      </c>
      <c r="Q80" s="2">
        <f t="shared" si="42"/>
        <v>42531</v>
      </c>
      <c r="R80" s="10"/>
      <c r="S80" s="10"/>
      <c r="T80" s="25"/>
      <c r="U80" s="26"/>
      <c r="V80" s="27"/>
      <c r="W80" s="28"/>
      <c r="X80" s="27"/>
      <c r="Y80" s="27"/>
      <c r="Z80" s="30"/>
      <c r="AA80" s="28"/>
      <c r="AB80" s="25"/>
      <c r="AC80" s="29"/>
      <c r="AD80" s="26"/>
      <c r="AE80" s="10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</row>
    <row r="81" spans="1:178" ht="12.75" x14ac:dyDescent="0.15">
      <c r="A81" s="90">
        <f t="shared" si="36"/>
        <v>42419</v>
      </c>
      <c r="B81" s="95">
        <f t="shared" ca="1" si="43"/>
        <v>102681.011</v>
      </c>
      <c r="C81" s="3">
        <f t="shared" si="37"/>
        <v>100000</v>
      </c>
      <c r="D81" s="4">
        <f ca="1">IF(A81&lt;$B$1,VLOOKUP(A81,[1]DI!$A$4:$B$15000,2),0)</f>
        <v>0.14130000000000001</v>
      </c>
      <c r="E81" s="5">
        <f t="shared" ca="1" si="20"/>
        <v>5.2461000000000001E-4</v>
      </c>
      <c r="F81" s="20">
        <f t="shared" si="38"/>
        <v>1.23</v>
      </c>
      <c r="G81" s="6">
        <f t="shared" ca="1" si="32"/>
        <v>1.0006452702999999</v>
      </c>
      <c r="H81" s="5">
        <f ca="1">TRUNC(PRODUCT(G$10:G80),15)</f>
        <v>1.0268101090844</v>
      </c>
      <c r="I81" s="5">
        <f t="shared" si="39"/>
        <v>1</v>
      </c>
      <c r="J81" s="5">
        <f t="shared" ca="1" si="33"/>
        <v>1.02681011</v>
      </c>
      <c r="K81" s="5">
        <f t="shared" ca="1" si="34"/>
        <v>2681.011</v>
      </c>
      <c r="L81" s="21">
        <f>IF(VLOOKUP(A81,$U$12:$AD$125,8)=VLOOKUP(A80,$U$12:$AD$125,8),0,VLOOKUP(A81,U$12:$AD$125,8))</f>
        <v>0</v>
      </c>
      <c r="M81" s="8">
        <f>IF(L81&gt;0,VLOOKUP(L81,T$12:$AC$125,7),0)</f>
        <v>0</v>
      </c>
      <c r="N81" s="3">
        <f t="shared" si="40"/>
        <v>0</v>
      </c>
      <c r="O81" s="3">
        <f t="shared" ca="1" si="35"/>
        <v>2681.011</v>
      </c>
      <c r="P81" s="22" t="str">
        <f t="shared" si="41"/>
        <v>J=</v>
      </c>
      <c r="Q81" s="2">
        <f t="shared" si="42"/>
        <v>42531</v>
      </c>
      <c r="R81" s="10"/>
      <c r="S81" s="10"/>
      <c r="T81" s="25"/>
      <c r="U81" s="26"/>
      <c r="V81" s="27"/>
      <c r="W81" s="28"/>
      <c r="X81" s="27"/>
      <c r="Y81" s="27"/>
      <c r="Z81" s="30"/>
      <c r="AA81" s="28"/>
      <c r="AB81" s="25"/>
      <c r="AC81" s="29"/>
      <c r="AD81" s="26"/>
      <c r="AE81" s="10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</row>
    <row r="82" spans="1:178" ht="12.75" x14ac:dyDescent="0.15">
      <c r="A82" s="90">
        <f t="shared" si="36"/>
        <v>42420</v>
      </c>
      <c r="B82" s="95">
        <f t="shared" ca="1" si="43"/>
        <v>102747.268</v>
      </c>
      <c r="C82" s="3">
        <f t="shared" si="37"/>
        <v>100000</v>
      </c>
      <c r="D82" s="4">
        <f ca="1">IF(A82&lt;$B$1,VLOOKUP(A82,[1]DI!$A$4:$B$15000,2),0)</f>
        <v>0</v>
      </c>
      <c r="E82" s="5">
        <f t="shared" ref="E82:E145" ca="1" si="44">ROUND((((1+D82)^(1/252)-1)),8)</f>
        <v>0</v>
      </c>
      <c r="F82" s="20">
        <f t="shared" si="38"/>
        <v>1.23</v>
      </c>
      <c r="G82" s="6">
        <f t="shared" ca="1" si="32"/>
        <v>1</v>
      </c>
      <c r="H82" s="5">
        <f ca="1">TRUNC(PRODUCT(G$10:G81),15)</f>
        <v>1.0274726791515401</v>
      </c>
      <c r="I82" s="5">
        <f t="shared" si="39"/>
        <v>1</v>
      </c>
      <c r="J82" s="5">
        <f t="shared" ca="1" si="33"/>
        <v>1.02747268</v>
      </c>
      <c r="K82" s="5">
        <f t="shared" ca="1" si="34"/>
        <v>2747.268</v>
      </c>
      <c r="L82" s="21">
        <f>IF(VLOOKUP(A82,$U$12:$AD$125,8)=VLOOKUP(A81,$U$12:$AD$125,8),0,VLOOKUP(A82,U$12:$AD$125,8))</f>
        <v>0</v>
      </c>
      <c r="M82" s="8">
        <f>IF(L82&gt;0,VLOOKUP(L82,T$12:$AC$125,7),0)</f>
        <v>0</v>
      </c>
      <c r="N82" s="3">
        <f t="shared" si="40"/>
        <v>0</v>
      </c>
      <c r="O82" s="3">
        <f t="shared" ca="1" si="35"/>
        <v>2747.268</v>
      </c>
      <c r="P82" s="22" t="str">
        <f t="shared" si="41"/>
        <v>J=</v>
      </c>
      <c r="Q82" s="2">
        <f t="shared" si="42"/>
        <v>42531</v>
      </c>
      <c r="R82" s="10"/>
      <c r="S82" s="10"/>
      <c r="T82" s="25"/>
      <c r="U82" s="26"/>
      <c r="V82" s="27"/>
      <c r="W82" s="28"/>
      <c r="X82" s="27"/>
      <c r="Y82" s="27"/>
      <c r="Z82" s="30"/>
      <c r="AA82" s="28"/>
      <c r="AB82" s="25"/>
      <c r="AC82" s="29"/>
      <c r="AD82" s="26"/>
      <c r="AE82" s="10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</row>
    <row r="83" spans="1:178" ht="12.75" x14ac:dyDescent="0.15">
      <c r="A83" s="90">
        <f t="shared" si="36"/>
        <v>42421</v>
      </c>
      <c r="B83" s="95">
        <f t="shared" ca="1" si="43"/>
        <v>102747.268</v>
      </c>
      <c r="C83" s="3">
        <f t="shared" si="37"/>
        <v>100000</v>
      </c>
      <c r="D83" s="4">
        <f ca="1">IF(A83&lt;$B$1,VLOOKUP(A83,[1]DI!$A$4:$B$15000,2),0)</f>
        <v>0</v>
      </c>
      <c r="E83" s="5">
        <f t="shared" ca="1" si="44"/>
        <v>0</v>
      </c>
      <c r="F83" s="20">
        <f t="shared" si="38"/>
        <v>1.23</v>
      </c>
      <c r="G83" s="6">
        <f t="shared" ca="1" si="32"/>
        <v>1</v>
      </c>
      <c r="H83" s="5">
        <f ca="1">TRUNC(PRODUCT(G$10:G82),15)</f>
        <v>1.0274726791515401</v>
      </c>
      <c r="I83" s="5">
        <f t="shared" si="39"/>
        <v>1</v>
      </c>
      <c r="J83" s="5">
        <f t="shared" ca="1" si="33"/>
        <v>1.02747268</v>
      </c>
      <c r="K83" s="5">
        <f t="shared" ca="1" si="34"/>
        <v>2747.268</v>
      </c>
      <c r="L83" s="21">
        <f>IF(VLOOKUP(A83,$U$12:$AD$125,8)=VLOOKUP(A82,$U$12:$AD$125,8),0,VLOOKUP(A83,U$12:$AD$125,8))</f>
        <v>0</v>
      </c>
      <c r="M83" s="8">
        <f>IF(L83&gt;0,VLOOKUP(L83,T$12:$AC$125,7),0)</f>
        <v>0</v>
      </c>
      <c r="N83" s="3">
        <f t="shared" si="40"/>
        <v>0</v>
      </c>
      <c r="O83" s="3">
        <f t="shared" ca="1" si="35"/>
        <v>2747.268</v>
      </c>
      <c r="P83" s="22" t="str">
        <f t="shared" si="41"/>
        <v>J=</v>
      </c>
      <c r="Q83" s="2">
        <f t="shared" si="42"/>
        <v>42531</v>
      </c>
      <c r="R83" s="10"/>
      <c r="S83" s="10"/>
      <c r="T83" s="25"/>
      <c r="U83" s="26"/>
      <c r="V83" s="27"/>
      <c r="W83" s="28"/>
      <c r="X83" s="27"/>
      <c r="Y83" s="27"/>
      <c r="Z83" s="30"/>
      <c r="AA83" s="28"/>
      <c r="AB83" s="25"/>
      <c r="AC83" s="29"/>
      <c r="AD83" s="26"/>
      <c r="AE83" s="10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</row>
    <row r="84" spans="1:178" ht="12.75" x14ac:dyDescent="0.15">
      <c r="A84" s="90">
        <f t="shared" si="36"/>
        <v>42422</v>
      </c>
      <c r="B84" s="95">
        <f t="shared" ca="1" si="43"/>
        <v>102747.268</v>
      </c>
      <c r="C84" s="3">
        <f t="shared" si="37"/>
        <v>100000</v>
      </c>
      <c r="D84" s="4">
        <f ca="1">IF(A84&lt;$B$1,VLOOKUP(A84,[1]DI!$A$4:$B$15000,2),0)</f>
        <v>0.14130000000000001</v>
      </c>
      <c r="E84" s="5">
        <f t="shared" ca="1" si="44"/>
        <v>5.2461000000000001E-4</v>
      </c>
      <c r="F84" s="20">
        <f t="shared" si="38"/>
        <v>1.23</v>
      </c>
      <c r="G84" s="6">
        <f t="shared" ca="1" si="32"/>
        <v>1.0006452702999999</v>
      </c>
      <c r="H84" s="5">
        <f ca="1">TRUNC(PRODUCT(G$10:G83),15)</f>
        <v>1.0274726791515401</v>
      </c>
      <c r="I84" s="5">
        <f t="shared" si="39"/>
        <v>1</v>
      </c>
      <c r="J84" s="5">
        <f t="shared" ca="1" si="33"/>
        <v>1.02747268</v>
      </c>
      <c r="K84" s="5">
        <f t="shared" ca="1" si="34"/>
        <v>2747.268</v>
      </c>
      <c r="L84" s="21">
        <f>IF(VLOOKUP(A84,$U$12:$AD$125,8)=VLOOKUP(A83,$U$12:$AD$125,8),0,VLOOKUP(A84,U$12:$AD$125,8))</f>
        <v>0</v>
      </c>
      <c r="M84" s="8">
        <f>IF(L84&gt;0,VLOOKUP(L84,T$12:$AC$125,7),0)</f>
        <v>0</v>
      </c>
      <c r="N84" s="3">
        <f t="shared" si="40"/>
        <v>0</v>
      </c>
      <c r="O84" s="3">
        <f t="shared" ca="1" si="35"/>
        <v>2747.268</v>
      </c>
      <c r="P84" s="22" t="str">
        <f t="shared" si="41"/>
        <v>J=</v>
      </c>
      <c r="Q84" s="2">
        <f t="shared" si="42"/>
        <v>42531</v>
      </c>
      <c r="R84" s="10"/>
      <c r="S84" s="10"/>
      <c r="T84" s="25"/>
      <c r="U84" s="26"/>
      <c r="V84" s="27"/>
      <c r="W84" s="28"/>
      <c r="X84" s="27"/>
      <c r="Y84" s="27"/>
      <c r="Z84" s="30"/>
      <c r="AA84" s="28"/>
      <c r="AB84" s="25"/>
      <c r="AC84" s="29"/>
      <c r="AD84" s="26"/>
      <c r="AE84" s="10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</row>
    <row r="85" spans="1:178" ht="12.75" x14ac:dyDescent="0.15">
      <c r="A85" s="90">
        <f t="shared" si="36"/>
        <v>42423</v>
      </c>
      <c r="B85" s="95">
        <f t="shared" ca="1" si="43"/>
        <v>102813.568</v>
      </c>
      <c r="C85" s="3">
        <f t="shared" si="37"/>
        <v>100000</v>
      </c>
      <c r="D85" s="4">
        <f ca="1">IF(A85&lt;$B$1,VLOOKUP(A85,[1]DI!$A$4:$B$15000,2),0)</f>
        <v>0.14130000000000001</v>
      </c>
      <c r="E85" s="5">
        <f t="shared" ca="1" si="44"/>
        <v>5.2461000000000001E-4</v>
      </c>
      <c r="F85" s="20">
        <f t="shared" si="38"/>
        <v>1.23</v>
      </c>
      <c r="G85" s="6">
        <f t="shared" ca="1" si="32"/>
        <v>1.0006452702999999</v>
      </c>
      <c r="H85" s="5">
        <f ca="1">TRUNC(PRODUCT(G$10:G84),15)</f>
        <v>1.0281356767554499</v>
      </c>
      <c r="I85" s="5">
        <f t="shared" si="39"/>
        <v>1</v>
      </c>
      <c r="J85" s="5">
        <f t="shared" ca="1" si="33"/>
        <v>1.0281356800000001</v>
      </c>
      <c r="K85" s="5">
        <f t="shared" ca="1" si="34"/>
        <v>2813.5680000000002</v>
      </c>
      <c r="L85" s="21">
        <f>IF(VLOOKUP(A85,$U$12:$AD$125,8)=VLOOKUP(A84,$U$12:$AD$125,8),0,VLOOKUP(A85,U$12:$AD$125,8))</f>
        <v>0</v>
      </c>
      <c r="M85" s="8">
        <f>IF(L85&gt;0,VLOOKUP(L85,T$12:$AC$125,7),0)</f>
        <v>0</v>
      </c>
      <c r="N85" s="3">
        <f t="shared" si="40"/>
        <v>0</v>
      </c>
      <c r="O85" s="3">
        <f t="shared" ca="1" si="35"/>
        <v>2813.5680000000002</v>
      </c>
      <c r="P85" s="22" t="str">
        <f t="shared" si="41"/>
        <v>J=</v>
      </c>
      <c r="Q85" s="2">
        <f t="shared" si="42"/>
        <v>42531</v>
      </c>
      <c r="R85" s="10"/>
      <c r="S85" s="10"/>
      <c r="T85" s="25"/>
      <c r="U85" s="26"/>
      <c r="V85" s="27"/>
      <c r="W85" s="28"/>
      <c r="X85" s="27"/>
      <c r="Y85" s="27"/>
      <c r="Z85" s="30"/>
      <c r="AA85" s="28"/>
      <c r="AB85" s="25"/>
      <c r="AC85" s="29"/>
      <c r="AD85" s="26"/>
      <c r="AE85" s="10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</row>
    <row r="86" spans="1:178" ht="12.75" x14ac:dyDescent="0.15">
      <c r="A86" s="90">
        <f t="shared" si="36"/>
        <v>42424</v>
      </c>
      <c r="B86" s="95">
        <f t="shared" ca="1" si="43"/>
        <v>102879.91</v>
      </c>
      <c r="C86" s="3">
        <f t="shared" si="37"/>
        <v>100000</v>
      </c>
      <c r="D86" s="4">
        <f ca="1">IF(A86&lt;$B$1,VLOOKUP(A86,[1]DI!$A$4:$B$15000,2),0)</f>
        <v>0.14130000000000001</v>
      </c>
      <c r="E86" s="5">
        <f t="shared" ca="1" si="44"/>
        <v>5.2461000000000001E-4</v>
      </c>
      <c r="F86" s="20">
        <f t="shared" si="38"/>
        <v>1.23</v>
      </c>
      <c r="G86" s="6">
        <f t="shared" ca="1" si="32"/>
        <v>1.0006452702999999</v>
      </c>
      <c r="H86" s="5">
        <f ca="1">TRUNC(PRODUCT(G$10:G85),15)</f>
        <v>1.02879910217203</v>
      </c>
      <c r="I86" s="5">
        <f t="shared" si="39"/>
        <v>1</v>
      </c>
      <c r="J86" s="5">
        <f t="shared" ca="1" si="33"/>
        <v>1.0287991000000001</v>
      </c>
      <c r="K86" s="5">
        <f t="shared" ca="1" si="34"/>
        <v>2879.91</v>
      </c>
      <c r="L86" s="21">
        <f>IF(VLOOKUP(A86,$U$12:$AD$125,8)=VLOOKUP(A85,$U$12:$AD$125,8),0,VLOOKUP(A86,U$12:$AD$125,8))</f>
        <v>0</v>
      </c>
      <c r="M86" s="8">
        <f>IF(L86&gt;0,VLOOKUP(L86,T$12:$AC$125,7),0)</f>
        <v>0</v>
      </c>
      <c r="N86" s="3">
        <f t="shared" si="40"/>
        <v>0</v>
      </c>
      <c r="O86" s="3">
        <f t="shared" ca="1" si="35"/>
        <v>2879.91</v>
      </c>
      <c r="P86" s="22" t="str">
        <f t="shared" si="41"/>
        <v>J=</v>
      </c>
      <c r="Q86" s="2">
        <f t="shared" si="42"/>
        <v>42531</v>
      </c>
      <c r="R86" s="10"/>
      <c r="S86" s="10"/>
      <c r="T86" s="25"/>
      <c r="U86" s="26"/>
      <c r="V86" s="27"/>
      <c r="W86" s="28"/>
      <c r="X86" s="27"/>
      <c r="Y86" s="27"/>
      <c r="Z86" s="30"/>
      <c r="AA86" s="28"/>
      <c r="AB86" s="25"/>
      <c r="AC86" s="29"/>
      <c r="AD86" s="26"/>
      <c r="AE86" s="10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</row>
    <row r="87" spans="1:178" ht="12.75" x14ac:dyDescent="0.15">
      <c r="A87" s="90">
        <f t="shared" si="36"/>
        <v>42425</v>
      </c>
      <c r="B87" s="95">
        <f t="shared" ca="1" si="43"/>
        <v>102946.296</v>
      </c>
      <c r="C87" s="3">
        <f t="shared" si="37"/>
        <v>100000</v>
      </c>
      <c r="D87" s="4">
        <f ca="1">IF(A87&lt;$B$1,VLOOKUP(A87,[1]DI!$A$4:$B$15000,2),0)</f>
        <v>0.14130000000000001</v>
      </c>
      <c r="E87" s="5">
        <f t="shared" ca="1" si="44"/>
        <v>5.2461000000000001E-4</v>
      </c>
      <c r="F87" s="20">
        <f t="shared" si="38"/>
        <v>1.23</v>
      </c>
      <c r="G87" s="6">
        <f t="shared" ca="1" si="32"/>
        <v>1.0006452702999999</v>
      </c>
      <c r="H87" s="5">
        <f ca="1">TRUNC(PRODUCT(G$10:G86),15)</f>
        <v>1.02946295567733</v>
      </c>
      <c r="I87" s="5">
        <f t="shared" si="39"/>
        <v>1</v>
      </c>
      <c r="J87" s="5">
        <f t="shared" ca="1" si="33"/>
        <v>1.02946296</v>
      </c>
      <c r="K87" s="5">
        <f t="shared" ca="1" si="34"/>
        <v>2946.2959999999998</v>
      </c>
      <c r="L87" s="21">
        <f>IF(VLOOKUP(A87,$U$12:$AD$125,8)=VLOOKUP(A86,$U$12:$AD$125,8),0,VLOOKUP(A87,U$12:$AD$125,8))</f>
        <v>0</v>
      </c>
      <c r="M87" s="8">
        <f>IF(L87&gt;0,VLOOKUP(L87,T$12:$AC$125,7),0)</f>
        <v>0</v>
      </c>
      <c r="N87" s="3">
        <f t="shared" si="40"/>
        <v>0</v>
      </c>
      <c r="O87" s="3">
        <f t="shared" ca="1" si="35"/>
        <v>2946.2959999999998</v>
      </c>
      <c r="P87" s="22" t="str">
        <f t="shared" si="41"/>
        <v>J=</v>
      </c>
      <c r="Q87" s="2">
        <f t="shared" si="42"/>
        <v>42531</v>
      </c>
      <c r="R87" s="10"/>
      <c r="S87" s="10"/>
      <c r="T87" s="25"/>
      <c r="U87" s="26"/>
      <c r="V87" s="27"/>
      <c r="W87" s="28"/>
      <c r="X87" s="27"/>
      <c r="Y87" s="27"/>
      <c r="Z87" s="30"/>
      <c r="AA87" s="28"/>
      <c r="AB87" s="25"/>
      <c r="AC87" s="29"/>
      <c r="AD87" s="26"/>
      <c r="AE87" s="10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</row>
    <row r="88" spans="1:178" ht="12.75" x14ac:dyDescent="0.15">
      <c r="A88" s="90">
        <f t="shared" si="36"/>
        <v>42426</v>
      </c>
      <c r="B88" s="95">
        <f t="shared" ca="1" si="43"/>
        <v>103012.724</v>
      </c>
      <c r="C88" s="3">
        <f t="shared" si="37"/>
        <v>100000</v>
      </c>
      <c r="D88" s="4">
        <f ca="1">IF(A88&lt;$B$1,VLOOKUP(A88,[1]DI!$A$4:$B$15000,2),0)</f>
        <v>0.14130000000000001</v>
      </c>
      <c r="E88" s="5">
        <f t="shared" ca="1" si="44"/>
        <v>5.2461000000000001E-4</v>
      </c>
      <c r="F88" s="20">
        <f t="shared" si="38"/>
        <v>1.23</v>
      </c>
      <c r="G88" s="6">
        <f t="shared" ca="1" si="32"/>
        <v>1.0006452702999999</v>
      </c>
      <c r="H88" s="5">
        <f ca="1">TRUNC(PRODUCT(G$10:G87),15)</f>
        <v>1.0301272375475801</v>
      </c>
      <c r="I88" s="5">
        <f t="shared" si="39"/>
        <v>1</v>
      </c>
      <c r="J88" s="5">
        <f t="shared" ca="1" si="33"/>
        <v>1.0301272400000001</v>
      </c>
      <c r="K88" s="5">
        <f t="shared" ca="1" si="34"/>
        <v>3012.7240000000002</v>
      </c>
      <c r="L88" s="21">
        <f>IF(VLOOKUP(A88,$U$12:$AD$125,8)=VLOOKUP(A87,$U$12:$AD$125,8),0,VLOOKUP(A88,U$12:$AD$125,8))</f>
        <v>0</v>
      </c>
      <c r="M88" s="8">
        <f>IF(L88&gt;0,VLOOKUP(L88,T$12:$AC$125,7),0)</f>
        <v>0</v>
      </c>
      <c r="N88" s="3">
        <f t="shared" si="40"/>
        <v>0</v>
      </c>
      <c r="O88" s="3">
        <f t="shared" ca="1" si="35"/>
        <v>3012.7240000000002</v>
      </c>
      <c r="P88" s="22" t="str">
        <f t="shared" si="41"/>
        <v>J=</v>
      </c>
      <c r="Q88" s="2">
        <f t="shared" si="42"/>
        <v>42531</v>
      </c>
      <c r="R88" s="10"/>
      <c r="S88" s="10"/>
      <c r="T88" s="25"/>
      <c r="U88" s="26"/>
      <c r="V88" s="27"/>
      <c r="W88" s="28"/>
      <c r="X88" s="27"/>
      <c r="Y88" s="27"/>
      <c r="Z88" s="30"/>
      <c r="AA88" s="28"/>
      <c r="AB88" s="25"/>
      <c r="AC88" s="29"/>
      <c r="AD88" s="26"/>
      <c r="AE88" s="10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</row>
    <row r="89" spans="1:178" ht="12.75" x14ac:dyDescent="0.15">
      <c r="A89" s="90">
        <f t="shared" si="36"/>
        <v>42427</v>
      </c>
      <c r="B89" s="95">
        <f t="shared" ca="1" si="43"/>
        <v>103079.19500000001</v>
      </c>
      <c r="C89" s="3">
        <f t="shared" si="37"/>
        <v>100000</v>
      </c>
      <c r="D89" s="4">
        <f ca="1">IF(A89&lt;$B$1,VLOOKUP(A89,[1]DI!$A$4:$B$15000,2),0)</f>
        <v>0</v>
      </c>
      <c r="E89" s="5">
        <f t="shared" ca="1" si="44"/>
        <v>0</v>
      </c>
      <c r="F89" s="20">
        <f t="shared" si="38"/>
        <v>1.23</v>
      </c>
      <c r="G89" s="6">
        <f t="shared" ca="1" si="32"/>
        <v>1</v>
      </c>
      <c r="H89" s="5">
        <f ca="1">TRUNC(PRODUCT(G$10:G88),15)</f>
        <v>1.0307919480591901</v>
      </c>
      <c r="I89" s="5">
        <f t="shared" si="39"/>
        <v>1</v>
      </c>
      <c r="J89" s="5">
        <f t="shared" ca="1" si="33"/>
        <v>1.03079195</v>
      </c>
      <c r="K89" s="5">
        <f t="shared" ca="1" si="34"/>
        <v>3079.1950000000002</v>
      </c>
      <c r="L89" s="21">
        <f>IF(VLOOKUP(A89,$U$12:$AD$125,8)=VLOOKUP(A88,$U$12:$AD$125,8),0,VLOOKUP(A89,U$12:$AD$125,8))</f>
        <v>0</v>
      </c>
      <c r="M89" s="8">
        <f>IF(L89&gt;0,VLOOKUP(L89,T$12:$AC$125,7),0)</f>
        <v>0</v>
      </c>
      <c r="N89" s="3">
        <f t="shared" si="40"/>
        <v>0</v>
      </c>
      <c r="O89" s="3">
        <f t="shared" ca="1" si="35"/>
        <v>3079.1950000000002</v>
      </c>
      <c r="P89" s="22" t="str">
        <f t="shared" si="41"/>
        <v>J=</v>
      </c>
      <c r="Q89" s="2">
        <f t="shared" si="42"/>
        <v>42531</v>
      </c>
      <c r="R89" s="10"/>
      <c r="S89" s="10"/>
      <c r="T89" s="25"/>
      <c r="U89" s="26"/>
      <c r="V89" s="27"/>
      <c r="W89" s="28"/>
      <c r="X89" s="27"/>
      <c r="Y89" s="27"/>
      <c r="Z89" s="30"/>
      <c r="AA89" s="28"/>
      <c r="AB89" s="25"/>
      <c r="AC89" s="29"/>
      <c r="AD89" s="26"/>
      <c r="AE89" s="10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</row>
    <row r="90" spans="1:178" ht="12.75" x14ac:dyDescent="0.15">
      <c r="A90" s="90">
        <f t="shared" si="36"/>
        <v>42428</v>
      </c>
      <c r="B90" s="95">
        <f t="shared" ca="1" si="43"/>
        <v>103079.19500000001</v>
      </c>
      <c r="C90" s="3">
        <f t="shared" si="37"/>
        <v>100000</v>
      </c>
      <c r="D90" s="4">
        <f ca="1">IF(A90&lt;$B$1,VLOOKUP(A90,[1]DI!$A$4:$B$15000,2),0)</f>
        <v>0</v>
      </c>
      <c r="E90" s="5">
        <f t="shared" ca="1" si="44"/>
        <v>0</v>
      </c>
      <c r="F90" s="20">
        <f t="shared" si="38"/>
        <v>1.23</v>
      </c>
      <c r="G90" s="6">
        <f t="shared" ca="1" si="32"/>
        <v>1</v>
      </c>
      <c r="H90" s="5">
        <f ca="1">TRUNC(PRODUCT(G$10:G89),15)</f>
        <v>1.0307919480591901</v>
      </c>
      <c r="I90" s="5">
        <f t="shared" si="39"/>
        <v>1</v>
      </c>
      <c r="J90" s="5">
        <f t="shared" ca="1" si="33"/>
        <v>1.03079195</v>
      </c>
      <c r="K90" s="5">
        <f t="shared" ca="1" si="34"/>
        <v>3079.1950000000002</v>
      </c>
      <c r="L90" s="21">
        <f>IF(VLOOKUP(A90,$U$12:$AD$125,8)=VLOOKUP(A89,$U$12:$AD$125,8),0,VLOOKUP(A90,U$12:$AD$125,8))</f>
        <v>0</v>
      </c>
      <c r="M90" s="8">
        <f>IF(L90&gt;0,VLOOKUP(L90,T$12:$AC$125,7),0)</f>
        <v>0</v>
      </c>
      <c r="N90" s="3">
        <f t="shared" si="40"/>
        <v>0</v>
      </c>
      <c r="O90" s="3">
        <f t="shared" ca="1" si="35"/>
        <v>3079.1950000000002</v>
      </c>
      <c r="P90" s="22" t="str">
        <f t="shared" si="41"/>
        <v>J=</v>
      </c>
      <c r="Q90" s="2">
        <f t="shared" si="42"/>
        <v>42531</v>
      </c>
      <c r="R90" s="10"/>
      <c r="S90" s="10"/>
      <c r="T90" s="25"/>
      <c r="U90" s="26"/>
      <c r="V90" s="27"/>
      <c r="W90" s="28"/>
      <c r="X90" s="27"/>
      <c r="Y90" s="27"/>
      <c r="Z90" s="30"/>
      <c r="AA90" s="28"/>
      <c r="AB90" s="25"/>
      <c r="AC90" s="29"/>
      <c r="AD90" s="26"/>
      <c r="AE90" s="10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</row>
    <row r="91" spans="1:178" ht="12.75" x14ac:dyDescent="0.15">
      <c r="A91" s="90">
        <f t="shared" si="36"/>
        <v>42429</v>
      </c>
      <c r="B91" s="95">
        <f t="shared" ca="1" si="43"/>
        <v>103079.19500000001</v>
      </c>
      <c r="C91" s="3">
        <f t="shared" si="37"/>
        <v>100000</v>
      </c>
      <c r="D91" s="4">
        <f ca="1">IF(A91&lt;$B$1,VLOOKUP(A91,[1]DI!$A$4:$B$15000,2),0)</f>
        <v>0.14130000000000001</v>
      </c>
      <c r="E91" s="5">
        <f t="shared" ca="1" si="44"/>
        <v>5.2461000000000001E-4</v>
      </c>
      <c r="F91" s="20">
        <f t="shared" si="38"/>
        <v>1.23</v>
      </c>
      <c r="G91" s="6">
        <f t="shared" ca="1" si="32"/>
        <v>1.0006452702999999</v>
      </c>
      <c r="H91" s="5">
        <f ca="1">TRUNC(PRODUCT(G$10:G90),15)</f>
        <v>1.0307919480591901</v>
      </c>
      <c r="I91" s="5">
        <f t="shared" si="39"/>
        <v>1</v>
      </c>
      <c r="J91" s="5">
        <f t="shared" ca="1" si="33"/>
        <v>1.03079195</v>
      </c>
      <c r="K91" s="5">
        <f t="shared" ca="1" si="34"/>
        <v>3079.1950000000002</v>
      </c>
      <c r="L91" s="21">
        <f>IF(VLOOKUP(A91,$U$12:$AD$125,8)=VLOOKUP(A90,$U$12:$AD$125,8),0,VLOOKUP(A91,U$12:$AD$125,8))</f>
        <v>0</v>
      </c>
      <c r="M91" s="8">
        <f>IF(L91&gt;0,VLOOKUP(L91,T$12:$AC$125,7),0)</f>
        <v>0</v>
      </c>
      <c r="N91" s="3">
        <f t="shared" si="40"/>
        <v>0</v>
      </c>
      <c r="O91" s="3">
        <f t="shared" ca="1" si="35"/>
        <v>3079.1950000000002</v>
      </c>
      <c r="P91" s="22" t="str">
        <f t="shared" si="41"/>
        <v>J=</v>
      </c>
      <c r="Q91" s="2">
        <f t="shared" si="42"/>
        <v>42531</v>
      </c>
      <c r="R91" s="10"/>
      <c r="S91" s="10"/>
      <c r="T91" s="25"/>
      <c r="U91" s="26"/>
      <c r="V91" s="27"/>
      <c r="W91" s="28"/>
      <c r="X91" s="27"/>
      <c r="Y91" s="27"/>
      <c r="Z91" s="30"/>
      <c r="AA91" s="28"/>
      <c r="AB91" s="25"/>
      <c r="AC91" s="29"/>
      <c r="AD91" s="26"/>
      <c r="AE91" s="10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</row>
    <row r="92" spans="1:178" ht="12.75" x14ac:dyDescent="0.15">
      <c r="A92" s="90">
        <f t="shared" si="36"/>
        <v>42430</v>
      </c>
      <c r="B92" s="95">
        <f t="shared" ca="1" si="43"/>
        <v>103145.709</v>
      </c>
      <c r="C92" s="3">
        <f t="shared" si="37"/>
        <v>100000</v>
      </c>
      <c r="D92" s="4">
        <f ca="1">IF(A92&lt;$B$1,VLOOKUP(A92,[1]DI!$A$4:$B$15000,2),0)</f>
        <v>0.14130000000000001</v>
      </c>
      <c r="E92" s="5">
        <f t="shared" ca="1" si="44"/>
        <v>5.2461000000000001E-4</v>
      </c>
      <c r="F92" s="20">
        <f t="shared" si="38"/>
        <v>1.23</v>
      </c>
      <c r="G92" s="6">
        <f t="shared" ca="1" si="32"/>
        <v>1.0006452702999999</v>
      </c>
      <c r="H92" s="5">
        <f ca="1">TRUNC(PRODUCT(G$10:G91),15)</f>
        <v>1.0314570874887501</v>
      </c>
      <c r="I92" s="5">
        <f t="shared" si="39"/>
        <v>1</v>
      </c>
      <c r="J92" s="5">
        <f t="shared" ca="1" si="33"/>
        <v>1.03145709</v>
      </c>
      <c r="K92" s="5">
        <f t="shared" ca="1" si="34"/>
        <v>3145.7089999999998</v>
      </c>
      <c r="L92" s="21">
        <f>IF(VLOOKUP(A92,$U$12:$AD$125,8)=VLOOKUP(A91,$U$12:$AD$125,8),0,VLOOKUP(A92,U$12:$AD$125,8))</f>
        <v>0</v>
      </c>
      <c r="M92" s="8">
        <f>IF(L92&gt;0,VLOOKUP(L92,T$12:$AC$125,7),0)</f>
        <v>0</v>
      </c>
      <c r="N92" s="3">
        <f t="shared" si="40"/>
        <v>0</v>
      </c>
      <c r="O92" s="3">
        <f t="shared" ca="1" si="35"/>
        <v>3145.7089999999998</v>
      </c>
      <c r="P92" s="22" t="str">
        <f t="shared" si="41"/>
        <v>J=</v>
      </c>
      <c r="Q92" s="2">
        <f t="shared" si="42"/>
        <v>42531</v>
      </c>
      <c r="R92" s="10"/>
      <c r="S92" s="10"/>
      <c r="T92" s="25"/>
      <c r="U92" s="26"/>
      <c r="V92" s="27"/>
      <c r="W92" s="28"/>
      <c r="X92" s="27"/>
      <c r="Y92" s="27"/>
      <c r="Z92" s="30"/>
      <c r="AA92" s="28"/>
      <c r="AB92" s="25"/>
      <c r="AC92" s="29"/>
      <c r="AD92" s="26"/>
      <c r="AE92" s="10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</row>
    <row r="93" spans="1:178" ht="12.75" x14ac:dyDescent="0.15">
      <c r="A93" s="90">
        <f t="shared" si="36"/>
        <v>42431</v>
      </c>
      <c r="B93" s="95">
        <f t="shared" ca="1" si="43"/>
        <v>103212.266</v>
      </c>
      <c r="C93" s="3">
        <f t="shared" si="37"/>
        <v>100000</v>
      </c>
      <c r="D93" s="4">
        <f ca="1">IF(A93&lt;$B$1,VLOOKUP(A93,[1]DI!$A$4:$B$15000,2),0)</f>
        <v>0.14130000000000001</v>
      </c>
      <c r="E93" s="5">
        <f t="shared" ca="1" si="44"/>
        <v>5.2461000000000001E-4</v>
      </c>
      <c r="F93" s="20">
        <f t="shared" si="38"/>
        <v>1.23</v>
      </c>
      <c r="G93" s="6">
        <f t="shared" ca="1" si="32"/>
        <v>1.0006452702999999</v>
      </c>
      <c r="H93" s="5">
        <f ca="1">TRUNC(PRODUCT(G$10:G92),15)</f>
        <v>1.0321226561130299</v>
      </c>
      <c r="I93" s="5">
        <f t="shared" si="39"/>
        <v>1</v>
      </c>
      <c r="J93" s="5">
        <f t="shared" ca="1" si="33"/>
        <v>1.03212266</v>
      </c>
      <c r="K93" s="5">
        <f t="shared" ca="1" si="34"/>
        <v>3212.2660000000001</v>
      </c>
      <c r="L93" s="21">
        <f>IF(VLOOKUP(A93,$U$12:$AD$125,8)=VLOOKUP(A92,$U$12:$AD$125,8),0,VLOOKUP(A93,U$12:$AD$125,8))</f>
        <v>0</v>
      </c>
      <c r="M93" s="8">
        <f>IF(L93&gt;0,VLOOKUP(L93,T$12:$AC$125,7),0)</f>
        <v>0</v>
      </c>
      <c r="N93" s="3">
        <f t="shared" si="40"/>
        <v>0</v>
      </c>
      <c r="O93" s="3">
        <f t="shared" ca="1" si="35"/>
        <v>3212.2660000000001</v>
      </c>
      <c r="P93" s="22" t="str">
        <f t="shared" si="41"/>
        <v>J=</v>
      </c>
      <c r="Q93" s="2">
        <f t="shared" si="42"/>
        <v>42531</v>
      </c>
      <c r="R93" s="10"/>
      <c r="S93" s="10"/>
      <c r="T93" s="25"/>
      <c r="U93" s="26"/>
      <c r="V93" s="27"/>
      <c r="W93" s="28"/>
      <c r="X93" s="27"/>
      <c r="Y93" s="27"/>
      <c r="Z93" s="30"/>
      <c r="AA93" s="28"/>
      <c r="AB93" s="25"/>
      <c r="AC93" s="29"/>
      <c r="AD93" s="26"/>
      <c r="AE93" s="10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</row>
    <row r="94" spans="1:178" ht="12.75" x14ac:dyDescent="0.15">
      <c r="A94" s="90">
        <f t="shared" si="36"/>
        <v>42432</v>
      </c>
      <c r="B94" s="95">
        <f t="shared" ca="1" si="43"/>
        <v>103278.86500000001</v>
      </c>
      <c r="C94" s="3">
        <f t="shared" si="37"/>
        <v>100000</v>
      </c>
      <c r="D94" s="4">
        <f ca="1">IF(A94&lt;$B$1,VLOOKUP(A94,[1]DI!$A$4:$B$15000,2),0)</f>
        <v>0.14130000000000001</v>
      </c>
      <c r="E94" s="5">
        <f t="shared" ca="1" si="44"/>
        <v>5.2461000000000001E-4</v>
      </c>
      <c r="F94" s="20">
        <f t="shared" si="38"/>
        <v>1.23</v>
      </c>
      <c r="G94" s="6">
        <f t="shared" ca="1" si="32"/>
        <v>1.0006452702999999</v>
      </c>
      <c r="H94" s="5">
        <f ca="1">TRUNC(PRODUCT(G$10:G93),15)</f>
        <v>1.0327886542089799</v>
      </c>
      <c r="I94" s="5">
        <f t="shared" si="39"/>
        <v>1</v>
      </c>
      <c r="J94" s="5">
        <f t="shared" ca="1" si="33"/>
        <v>1.0327886500000001</v>
      </c>
      <c r="K94" s="5">
        <f t="shared" ca="1" si="34"/>
        <v>3278.8649999999998</v>
      </c>
      <c r="L94" s="21">
        <f>IF(VLOOKUP(A94,$U$12:$AD$125,8)=VLOOKUP(A93,$U$12:$AD$125,8),0,VLOOKUP(A94,U$12:$AD$125,8))</f>
        <v>0</v>
      </c>
      <c r="M94" s="8">
        <f>IF(L94&gt;0,VLOOKUP(L94,T$12:$AC$125,7),0)</f>
        <v>0</v>
      </c>
      <c r="N94" s="3">
        <f t="shared" si="40"/>
        <v>0</v>
      </c>
      <c r="O94" s="3">
        <f t="shared" ca="1" si="35"/>
        <v>3278.8649999999998</v>
      </c>
      <c r="P94" s="22" t="str">
        <f t="shared" si="41"/>
        <v>J=</v>
      </c>
      <c r="Q94" s="2">
        <f t="shared" si="42"/>
        <v>42531</v>
      </c>
      <c r="R94" s="10"/>
      <c r="S94" s="10"/>
      <c r="T94" s="25"/>
      <c r="U94" s="26"/>
      <c r="V94" s="27"/>
      <c r="W94" s="28"/>
      <c r="X94" s="27"/>
      <c r="Y94" s="27"/>
      <c r="Z94" s="30"/>
      <c r="AA94" s="28"/>
      <c r="AB94" s="25"/>
      <c r="AC94" s="29"/>
      <c r="AD94" s="26"/>
      <c r="AE94" s="10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</row>
    <row r="95" spans="1:178" ht="12.75" x14ac:dyDescent="0.15">
      <c r="A95" s="90">
        <f t="shared" si="36"/>
        <v>42433</v>
      </c>
      <c r="B95" s="95">
        <f t="shared" ca="1" si="43"/>
        <v>103345.508</v>
      </c>
      <c r="C95" s="3">
        <f t="shared" si="37"/>
        <v>100000</v>
      </c>
      <c r="D95" s="4">
        <f ca="1">IF(A95&lt;$B$1,VLOOKUP(A95,[1]DI!$A$4:$B$15000,2),0)</f>
        <v>0.14130000000000001</v>
      </c>
      <c r="E95" s="5">
        <f t="shared" ca="1" si="44"/>
        <v>5.2461000000000001E-4</v>
      </c>
      <c r="F95" s="20">
        <f t="shared" si="38"/>
        <v>1.23</v>
      </c>
      <c r="G95" s="6">
        <f t="shared" ca="1" si="32"/>
        <v>1.0006452702999999</v>
      </c>
      <c r="H95" s="5">
        <f ca="1">TRUNC(PRODUCT(G$10:G94),15)</f>
        <v>1.0334550820537201</v>
      </c>
      <c r="I95" s="5">
        <f t="shared" si="39"/>
        <v>1</v>
      </c>
      <c r="J95" s="5">
        <f t="shared" ca="1" si="33"/>
        <v>1.03345508</v>
      </c>
      <c r="K95" s="5">
        <f t="shared" ca="1" si="34"/>
        <v>3345.5079999999998</v>
      </c>
      <c r="L95" s="21">
        <f>IF(VLOOKUP(A95,$U$12:$AD$125,8)=VLOOKUP(A94,$U$12:$AD$125,8),0,VLOOKUP(A95,U$12:$AD$125,8))</f>
        <v>0</v>
      </c>
      <c r="M95" s="8">
        <f>IF(L95&gt;0,VLOOKUP(L95,T$12:$AC$125,7),0)</f>
        <v>0</v>
      </c>
      <c r="N95" s="3">
        <f t="shared" si="40"/>
        <v>0</v>
      </c>
      <c r="O95" s="3">
        <f t="shared" ca="1" si="35"/>
        <v>3345.5079999999998</v>
      </c>
      <c r="P95" s="22" t="str">
        <f t="shared" si="41"/>
        <v>J=</v>
      </c>
      <c r="Q95" s="2">
        <f t="shared" si="42"/>
        <v>42531</v>
      </c>
      <c r="R95" s="10"/>
      <c r="S95" s="10"/>
      <c r="T95" s="25"/>
      <c r="U95" s="26"/>
      <c r="V95" s="27"/>
      <c r="W95" s="28"/>
      <c r="X95" s="27"/>
      <c r="Y95" s="27"/>
      <c r="Z95" s="30"/>
      <c r="AA95" s="28"/>
      <c r="AB95" s="25"/>
      <c r="AC95" s="29"/>
      <c r="AD95" s="26"/>
      <c r="AE95" s="10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</row>
    <row r="96" spans="1:178" ht="12.75" x14ac:dyDescent="0.15">
      <c r="A96" s="90">
        <f t="shared" si="36"/>
        <v>42434</v>
      </c>
      <c r="B96" s="95">
        <f t="shared" ca="1" si="43"/>
        <v>103412.19399999001</v>
      </c>
      <c r="C96" s="3">
        <f t="shared" si="37"/>
        <v>100000</v>
      </c>
      <c r="D96" s="4">
        <f ca="1">IF(A96&lt;$B$1,VLOOKUP(A96,[1]DI!$A$4:$B$15000,2),0)</f>
        <v>0</v>
      </c>
      <c r="E96" s="5">
        <f t="shared" ca="1" si="44"/>
        <v>0</v>
      </c>
      <c r="F96" s="20">
        <f t="shared" si="38"/>
        <v>1.23</v>
      </c>
      <c r="G96" s="6">
        <f t="shared" ca="1" si="32"/>
        <v>1</v>
      </c>
      <c r="H96" s="5">
        <f ca="1">TRUNC(PRODUCT(G$10:G95),15)</f>
        <v>1.03412193992455</v>
      </c>
      <c r="I96" s="5">
        <f t="shared" si="39"/>
        <v>1</v>
      </c>
      <c r="J96" s="5">
        <f t="shared" ca="1" si="33"/>
        <v>1.0341219399999999</v>
      </c>
      <c r="K96" s="5">
        <f t="shared" ca="1" si="34"/>
        <v>3412.1939999900001</v>
      </c>
      <c r="L96" s="21">
        <f>IF(VLOOKUP(A96,$U$12:$AD$125,8)=VLOOKUP(A95,$U$12:$AD$125,8),0,VLOOKUP(A96,U$12:$AD$125,8))</f>
        <v>0</v>
      </c>
      <c r="M96" s="8">
        <f>IF(L96&gt;0,VLOOKUP(L96,T$12:$AC$125,7),0)</f>
        <v>0</v>
      </c>
      <c r="N96" s="3">
        <f t="shared" si="40"/>
        <v>0</v>
      </c>
      <c r="O96" s="3">
        <f t="shared" ca="1" si="35"/>
        <v>3412.1939999900001</v>
      </c>
      <c r="P96" s="22" t="str">
        <f t="shared" si="41"/>
        <v>J=</v>
      </c>
      <c r="Q96" s="2">
        <f t="shared" si="42"/>
        <v>42531</v>
      </c>
      <c r="R96" s="10"/>
      <c r="S96" s="10"/>
      <c r="T96" s="25"/>
      <c r="U96" s="26"/>
      <c r="V96" s="27"/>
      <c r="W96" s="28"/>
      <c r="X96" s="27"/>
      <c r="Y96" s="27"/>
      <c r="Z96" s="30"/>
      <c r="AA96" s="28"/>
      <c r="AB96" s="25"/>
      <c r="AC96" s="29"/>
      <c r="AD96" s="26"/>
      <c r="AE96" s="10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</row>
    <row r="97" spans="1:181" ht="12.75" x14ac:dyDescent="0.15">
      <c r="A97" s="90">
        <f t="shared" si="36"/>
        <v>42435</v>
      </c>
      <c r="B97" s="95">
        <f t="shared" ca="1" si="43"/>
        <v>103412.19399999001</v>
      </c>
      <c r="C97" s="3">
        <f t="shared" si="37"/>
        <v>100000</v>
      </c>
      <c r="D97" s="4">
        <f ca="1">IF(A97&lt;$B$1,VLOOKUP(A97,[1]DI!$A$4:$B$15000,2),0)</f>
        <v>0</v>
      </c>
      <c r="E97" s="5">
        <f t="shared" ca="1" si="44"/>
        <v>0</v>
      </c>
      <c r="F97" s="20">
        <f t="shared" si="38"/>
        <v>1.23</v>
      </c>
      <c r="G97" s="6">
        <f t="shared" ca="1" si="32"/>
        <v>1</v>
      </c>
      <c r="H97" s="5">
        <f ca="1">TRUNC(PRODUCT(G$10:G96),15)</f>
        <v>1.03412193992455</v>
      </c>
      <c r="I97" s="5">
        <f t="shared" si="39"/>
        <v>1</v>
      </c>
      <c r="J97" s="5">
        <f t="shared" ca="1" si="33"/>
        <v>1.0341219399999999</v>
      </c>
      <c r="K97" s="5">
        <f t="shared" ca="1" si="34"/>
        <v>3412.1939999900001</v>
      </c>
      <c r="L97" s="21">
        <f>IF(VLOOKUP(A97,$U$12:$AD$125,8)=VLOOKUP(A96,$U$12:$AD$125,8),0,VLOOKUP(A97,U$12:$AD$125,8))</f>
        <v>0</v>
      </c>
      <c r="M97" s="8">
        <f>IF(L97&gt;0,VLOOKUP(L97,T$12:$AC$125,7),0)</f>
        <v>0</v>
      </c>
      <c r="N97" s="3">
        <f t="shared" si="40"/>
        <v>0</v>
      </c>
      <c r="O97" s="3">
        <f t="shared" ca="1" si="35"/>
        <v>3412.1939999900001</v>
      </c>
      <c r="P97" s="22" t="str">
        <f t="shared" si="41"/>
        <v>J=</v>
      </c>
      <c r="Q97" s="2">
        <f t="shared" si="42"/>
        <v>42531</v>
      </c>
      <c r="R97" s="10"/>
      <c r="S97" s="10"/>
      <c r="T97" s="25"/>
      <c r="U97" s="26"/>
      <c r="V97" s="27"/>
      <c r="W97" s="28"/>
      <c r="X97" s="27"/>
      <c r="Y97" s="27"/>
      <c r="Z97" s="30"/>
      <c r="AA97" s="28"/>
      <c r="AB97" s="25"/>
      <c r="AC97" s="29"/>
      <c r="AD97" s="26"/>
      <c r="AE97" s="10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</row>
    <row r="98" spans="1:181" ht="12.75" x14ac:dyDescent="0.15">
      <c r="A98" s="90">
        <f t="shared" si="36"/>
        <v>42436</v>
      </c>
      <c r="B98" s="95">
        <f t="shared" ca="1" si="43"/>
        <v>103412.19399999001</v>
      </c>
      <c r="C98" s="3">
        <f t="shared" si="37"/>
        <v>100000</v>
      </c>
      <c r="D98" s="4">
        <f ca="1">IF(A98&lt;$B$1,VLOOKUP(A98,[1]DI!$A$4:$B$15000,2),0)</f>
        <v>0.14130000000000001</v>
      </c>
      <c r="E98" s="5">
        <f t="shared" ca="1" si="44"/>
        <v>5.2461000000000001E-4</v>
      </c>
      <c r="F98" s="20">
        <f t="shared" si="38"/>
        <v>1.23</v>
      </c>
      <c r="G98" s="6">
        <f t="shared" ca="1" si="32"/>
        <v>1.0006452702999999</v>
      </c>
      <c r="H98" s="5">
        <f ca="1">TRUNC(PRODUCT(G$10:G97),15)</f>
        <v>1.03412193992455</v>
      </c>
      <c r="I98" s="5">
        <f t="shared" si="39"/>
        <v>1</v>
      </c>
      <c r="J98" s="5">
        <f t="shared" ca="1" si="33"/>
        <v>1.0341219399999999</v>
      </c>
      <c r="K98" s="5">
        <f t="shared" ca="1" si="34"/>
        <v>3412.1939999900001</v>
      </c>
      <c r="L98" s="21">
        <f>IF(VLOOKUP(A98,$U$12:$AD$125,8)=VLOOKUP(A97,$U$12:$AD$125,8),0,VLOOKUP(A98,U$12:$AD$125,8))</f>
        <v>0</v>
      </c>
      <c r="M98" s="8">
        <f>IF(L98&gt;0,VLOOKUP(L98,T$12:$AC$125,7),0)</f>
        <v>0</v>
      </c>
      <c r="N98" s="3">
        <f t="shared" si="40"/>
        <v>0</v>
      </c>
      <c r="O98" s="3">
        <f t="shared" ca="1" si="35"/>
        <v>3412.1939999900001</v>
      </c>
      <c r="P98" s="22" t="str">
        <f t="shared" si="41"/>
        <v>J=</v>
      </c>
      <c r="Q98" s="2">
        <f t="shared" si="42"/>
        <v>42531</v>
      </c>
      <c r="R98" s="10"/>
      <c r="S98" s="10"/>
      <c r="T98" s="25"/>
      <c r="U98" s="26"/>
      <c r="V98" s="27"/>
      <c r="W98" s="28"/>
      <c r="X98" s="27"/>
      <c r="Y98" s="27"/>
      <c r="Z98" s="30"/>
      <c r="AA98" s="28"/>
      <c r="AB98" s="25"/>
      <c r="AC98" s="29"/>
      <c r="AD98" s="26"/>
      <c r="AE98" s="10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</row>
    <row r="99" spans="1:181" ht="12.75" x14ac:dyDescent="0.15">
      <c r="A99" s="90">
        <f t="shared" si="36"/>
        <v>42437</v>
      </c>
      <c r="B99" s="95">
        <f t="shared" ca="1" si="43"/>
        <v>103478.92299999</v>
      </c>
      <c r="C99" s="3">
        <f t="shared" si="37"/>
        <v>100000</v>
      </c>
      <c r="D99" s="4">
        <f ca="1">IF(A99&lt;$B$1,VLOOKUP(A99,[1]DI!$A$4:$B$15000,2),0)</f>
        <v>0.14130000000000001</v>
      </c>
      <c r="E99" s="5">
        <f t="shared" ca="1" si="44"/>
        <v>5.2461000000000001E-4</v>
      </c>
      <c r="F99" s="20">
        <f t="shared" si="38"/>
        <v>1.23</v>
      </c>
      <c r="G99" s="6">
        <f t="shared" ca="1" si="32"/>
        <v>1.0006452702999999</v>
      </c>
      <c r="H99" s="5">
        <f ca="1">TRUNC(PRODUCT(G$10:G98),15)</f>
        <v>1.0347892280989599</v>
      </c>
      <c r="I99" s="5">
        <f t="shared" si="39"/>
        <v>1</v>
      </c>
      <c r="J99" s="5">
        <f t="shared" ca="1" si="33"/>
        <v>1.0347892299999999</v>
      </c>
      <c r="K99" s="5">
        <f t="shared" ca="1" si="34"/>
        <v>3478.9229999899999</v>
      </c>
      <c r="L99" s="21">
        <f>IF(VLOOKUP(A99,$U$12:$AD$125,8)=VLOOKUP(A98,$U$12:$AD$125,8),0,VLOOKUP(A99,U$12:$AD$125,8))</f>
        <v>0</v>
      </c>
      <c r="M99" s="8">
        <f>IF(L99&gt;0,VLOOKUP(L99,T$12:$AC$125,7),0)</f>
        <v>0</v>
      </c>
      <c r="N99" s="3">
        <f t="shared" si="40"/>
        <v>0</v>
      </c>
      <c r="O99" s="3">
        <f t="shared" ca="1" si="35"/>
        <v>3478.9229999899999</v>
      </c>
      <c r="P99" s="22" t="str">
        <f t="shared" si="41"/>
        <v>J=</v>
      </c>
      <c r="Q99" s="2">
        <f t="shared" si="42"/>
        <v>42531</v>
      </c>
      <c r="R99" s="10"/>
      <c r="S99" s="10"/>
      <c r="T99" s="25"/>
      <c r="U99" s="26"/>
      <c r="V99" s="27"/>
      <c r="W99" s="28"/>
      <c r="X99" s="27"/>
      <c r="Y99" s="27"/>
      <c r="Z99" s="30"/>
      <c r="AA99" s="28"/>
      <c r="AB99" s="25"/>
      <c r="AC99" s="29"/>
      <c r="AD99" s="26"/>
      <c r="AE99" s="10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</row>
    <row r="100" spans="1:181" ht="12.75" x14ac:dyDescent="0.15">
      <c r="A100" s="90">
        <f t="shared" si="36"/>
        <v>42438</v>
      </c>
      <c r="B100" s="95">
        <f t="shared" ca="1" si="43"/>
        <v>103545.69499999</v>
      </c>
      <c r="C100" s="3">
        <f t="shared" si="37"/>
        <v>100000</v>
      </c>
      <c r="D100" s="4">
        <f ca="1">IF(A100&lt;$B$1,VLOOKUP(A100,[1]DI!$A$4:$B$15000,2),0)</f>
        <v>0.14130000000000001</v>
      </c>
      <c r="E100" s="5">
        <f t="shared" ca="1" si="44"/>
        <v>5.2461000000000001E-4</v>
      </c>
      <c r="F100" s="20">
        <f t="shared" si="38"/>
        <v>1.23</v>
      </c>
      <c r="G100" s="6">
        <f t="shared" ca="1" si="32"/>
        <v>1.0006452702999999</v>
      </c>
      <c r="H100" s="5">
        <f ca="1">TRUNC(PRODUCT(G$10:G99),15)</f>
        <v>1.03545694685462</v>
      </c>
      <c r="I100" s="5">
        <f t="shared" si="39"/>
        <v>1</v>
      </c>
      <c r="J100" s="5">
        <f t="shared" ca="1" si="33"/>
        <v>1.0354569499999999</v>
      </c>
      <c r="K100" s="5">
        <f t="shared" ca="1" si="34"/>
        <v>3545.6949999899998</v>
      </c>
      <c r="L100" s="21">
        <f>IF(VLOOKUP(A100,$U$12:$AD$125,8)=VLOOKUP(A99,$U$12:$AD$125,8),0,VLOOKUP(A100,U$12:$AD$125,8))</f>
        <v>0</v>
      </c>
      <c r="M100" s="8">
        <f>IF(L100&gt;0,VLOOKUP(L100,T$12:$AC$125,7),0)</f>
        <v>0</v>
      </c>
      <c r="N100" s="3">
        <f t="shared" si="40"/>
        <v>0</v>
      </c>
      <c r="O100" s="3">
        <f t="shared" ca="1" si="35"/>
        <v>3545.6949999899998</v>
      </c>
      <c r="P100" s="22" t="str">
        <f t="shared" si="41"/>
        <v>J=</v>
      </c>
      <c r="Q100" s="2">
        <f t="shared" si="42"/>
        <v>42531</v>
      </c>
      <c r="R100" s="10"/>
      <c r="S100" s="10"/>
      <c r="T100" s="25"/>
      <c r="U100" s="26"/>
      <c r="V100" s="27"/>
      <c r="W100" s="28"/>
      <c r="X100" s="27"/>
      <c r="Y100" s="27"/>
      <c r="Z100" s="30"/>
      <c r="AA100" s="28"/>
      <c r="AB100" s="25"/>
      <c r="AC100" s="29"/>
      <c r="AD100" s="26"/>
      <c r="AE100" s="10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</row>
    <row r="101" spans="1:181" ht="12.75" x14ac:dyDescent="0.15">
      <c r="A101" s="90">
        <f t="shared" si="36"/>
        <v>42439</v>
      </c>
      <c r="B101" s="95">
        <f t="shared" ca="1" si="43"/>
        <v>103612.51</v>
      </c>
      <c r="C101" s="3">
        <f t="shared" si="37"/>
        <v>100000</v>
      </c>
      <c r="D101" s="4">
        <f ca="1">IF(A101&lt;$B$1,VLOOKUP(A101,[1]DI!$A$4:$B$15000,2),0)</f>
        <v>0.14130000000000001</v>
      </c>
      <c r="E101" s="5">
        <f t="shared" ca="1" si="44"/>
        <v>5.2461000000000001E-4</v>
      </c>
      <c r="F101" s="20">
        <f t="shared" si="38"/>
        <v>1.23</v>
      </c>
      <c r="G101" s="6">
        <f t="shared" ca="1" si="32"/>
        <v>1.0006452702999999</v>
      </c>
      <c r="H101" s="5">
        <f ca="1">TRUNC(PRODUCT(G$10:G100),15)</f>
        <v>1.03612509646935</v>
      </c>
      <c r="I101" s="5">
        <f t="shared" si="39"/>
        <v>1</v>
      </c>
      <c r="J101" s="5">
        <f t="shared" ca="1" si="33"/>
        <v>1.0361251</v>
      </c>
      <c r="K101" s="5">
        <f t="shared" ca="1" si="34"/>
        <v>3612.51</v>
      </c>
      <c r="L101" s="21">
        <f>IF(VLOOKUP(A101,$U$12:$AD$125,8)=VLOOKUP(A100,$U$12:$AD$125,8),0,VLOOKUP(A101,U$12:$AD$125,8))</f>
        <v>0</v>
      </c>
      <c r="M101" s="8">
        <f>IF(L101&gt;0,VLOOKUP(L101,T$12:$AC$125,7),0)</f>
        <v>0</v>
      </c>
      <c r="N101" s="3">
        <f t="shared" si="40"/>
        <v>0</v>
      </c>
      <c r="O101" s="3">
        <f t="shared" ca="1" si="35"/>
        <v>3612.51</v>
      </c>
      <c r="P101" s="22" t="str">
        <f t="shared" si="41"/>
        <v>J=</v>
      </c>
      <c r="Q101" s="2">
        <f t="shared" si="42"/>
        <v>42531</v>
      </c>
      <c r="R101" s="10"/>
      <c r="S101" s="10"/>
      <c r="T101" s="25"/>
      <c r="U101" s="26"/>
      <c r="V101" s="27"/>
      <c r="W101" s="28"/>
      <c r="X101" s="27"/>
      <c r="Y101" s="27"/>
      <c r="Z101" s="30"/>
      <c r="AA101" s="28"/>
      <c r="AB101" s="25"/>
      <c r="AC101" s="29"/>
      <c r="AD101" s="26"/>
      <c r="AE101" s="10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</row>
    <row r="102" spans="1:181" ht="12.75" x14ac:dyDescent="0.15">
      <c r="A102" s="90">
        <f t="shared" si="36"/>
        <v>42440</v>
      </c>
      <c r="B102" s="95">
        <f t="shared" ca="1" si="43"/>
        <v>103679.36799999001</v>
      </c>
      <c r="C102" s="3">
        <f t="shared" si="37"/>
        <v>100000</v>
      </c>
      <c r="D102" s="4">
        <f ca="1">IF(A102&lt;$B$1,VLOOKUP(A102,[1]DI!$A$4:$B$15000,2),0)</f>
        <v>0.14130000000000001</v>
      </c>
      <c r="E102" s="5">
        <f t="shared" ca="1" si="44"/>
        <v>5.2461000000000001E-4</v>
      </c>
      <c r="F102" s="20">
        <f t="shared" si="38"/>
        <v>1.23</v>
      </c>
      <c r="G102" s="6">
        <f t="shared" ca="1" si="32"/>
        <v>1.0006452702999999</v>
      </c>
      <c r="H102" s="5">
        <f ca="1">TRUNC(PRODUCT(G$10:G101),15)</f>
        <v>1.0367936772211901</v>
      </c>
      <c r="I102" s="5">
        <f t="shared" si="39"/>
        <v>1</v>
      </c>
      <c r="J102" s="5">
        <f t="shared" ca="1" si="33"/>
        <v>1.0367936799999999</v>
      </c>
      <c r="K102" s="5">
        <f t="shared" ca="1" si="34"/>
        <v>3679.36799999</v>
      </c>
      <c r="L102" s="21">
        <f>IF(VLOOKUP(A102,$U$12:$AD$125,8)=VLOOKUP(A101,$U$12:$AD$125,8),0,VLOOKUP(A102,U$12:$AD$125,8))</f>
        <v>0</v>
      </c>
      <c r="M102" s="8">
        <f>IF(L102&gt;0,VLOOKUP(L102,T$12:$AC$125,7),0)</f>
        <v>0</v>
      </c>
      <c r="N102" s="3">
        <f t="shared" si="40"/>
        <v>0</v>
      </c>
      <c r="O102" s="3">
        <f t="shared" ca="1" si="35"/>
        <v>3679.36799999</v>
      </c>
      <c r="P102" s="22" t="str">
        <f t="shared" si="41"/>
        <v>J=</v>
      </c>
      <c r="Q102" s="2">
        <f t="shared" si="42"/>
        <v>42531</v>
      </c>
      <c r="R102" s="10"/>
      <c r="S102" s="10"/>
      <c r="T102" s="25"/>
      <c r="U102" s="26"/>
      <c r="V102" s="27"/>
      <c r="W102" s="28"/>
      <c r="X102" s="27"/>
      <c r="Y102" s="27"/>
      <c r="Z102" s="30"/>
      <c r="AA102" s="28"/>
      <c r="AB102" s="25"/>
      <c r="AC102" s="29"/>
      <c r="AD102" s="26"/>
      <c r="AE102" s="10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</row>
    <row r="103" spans="1:181" ht="12.75" x14ac:dyDescent="0.15">
      <c r="A103" s="90">
        <f t="shared" si="36"/>
        <v>42441</v>
      </c>
      <c r="B103" s="95">
        <f t="shared" ca="1" si="43"/>
        <v>103746.26899999</v>
      </c>
      <c r="C103" s="3">
        <f t="shared" si="37"/>
        <v>100000</v>
      </c>
      <c r="D103" s="4">
        <f ca="1">IF(A103&lt;$B$1,VLOOKUP(A103,[1]DI!$A$4:$B$15000,2),0)</f>
        <v>0</v>
      </c>
      <c r="E103" s="5">
        <f t="shared" ca="1" si="44"/>
        <v>0</v>
      </c>
      <c r="F103" s="20">
        <f t="shared" si="38"/>
        <v>1.23</v>
      </c>
      <c r="G103" s="6">
        <f t="shared" ca="1" si="32"/>
        <v>1</v>
      </c>
      <c r="H103" s="5">
        <f ca="1">TRUNC(PRODUCT(G$10:G102),15)</f>
        <v>1.0374626893883201</v>
      </c>
      <c r="I103" s="5">
        <f t="shared" si="39"/>
        <v>1</v>
      </c>
      <c r="J103" s="5">
        <f t="shared" ca="1" si="33"/>
        <v>1.0374626899999999</v>
      </c>
      <c r="K103" s="5">
        <f t="shared" ca="1" si="34"/>
        <v>3746.2689999899999</v>
      </c>
      <c r="L103" s="21">
        <f>IF(VLOOKUP(A103,$U$12:$AD$125,8)=VLOOKUP(A102,$U$12:$AD$125,8),0,VLOOKUP(A103,U$12:$AD$125,8))</f>
        <v>0</v>
      </c>
      <c r="M103" s="8">
        <f>IF(L103&gt;0,VLOOKUP(L103,T$12:$AC$125,7),0)</f>
        <v>0</v>
      </c>
      <c r="N103" s="3">
        <f t="shared" si="40"/>
        <v>0</v>
      </c>
      <c r="O103" s="3">
        <f t="shared" ca="1" si="35"/>
        <v>3746.2689999899999</v>
      </c>
      <c r="P103" s="22" t="str">
        <f t="shared" si="41"/>
        <v>J=</v>
      </c>
      <c r="Q103" s="2">
        <f t="shared" si="42"/>
        <v>42531</v>
      </c>
      <c r="R103" s="10"/>
      <c r="S103" s="10"/>
      <c r="T103" s="25"/>
      <c r="U103" s="26"/>
      <c r="V103" s="27"/>
      <c r="W103" s="28"/>
      <c r="X103" s="27"/>
      <c r="Y103" s="27"/>
      <c r="Z103" s="30"/>
      <c r="AA103" s="28"/>
      <c r="AB103" s="25"/>
      <c r="AC103" s="29"/>
      <c r="AD103" s="26"/>
      <c r="AE103" s="10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</row>
    <row r="104" spans="1:181" ht="12.75" x14ac:dyDescent="0.15">
      <c r="A104" s="90">
        <f t="shared" si="36"/>
        <v>42442</v>
      </c>
      <c r="B104" s="95">
        <f t="shared" ca="1" si="43"/>
        <v>103746.26899999</v>
      </c>
      <c r="C104" s="3">
        <f t="shared" si="37"/>
        <v>100000</v>
      </c>
      <c r="D104" s="4">
        <f ca="1">IF(A104&lt;$B$1,VLOOKUP(A104,[1]DI!$A$4:$B$15000,2),0)</f>
        <v>0</v>
      </c>
      <c r="E104" s="5">
        <f t="shared" ca="1" si="44"/>
        <v>0</v>
      </c>
      <c r="F104" s="20">
        <f t="shared" si="38"/>
        <v>1.23</v>
      </c>
      <c r="G104" s="6">
        <f t="shared" ca="1" si="32"/>
        <v>1</v>
      </c>
      <c r="H104" s="5">
        <f ca="1">TRUNC(PRODUCT(G$10:G103),15)</f>
        <v>1.0374626893883201</v>
      </c>
      <c r="I104" s="5">
        <f t="shared" si="39"/>
        <v>1</v>
      </c>
      <c r="J104" s="5">
        <f t="shared" ca="1" si="33"/>
        <v>1.0374626899999999</v>
      </c>
      <c r="K104" s="5">
        <f t="shared" ca="1" si="34"/>
        <v>3746.2689999899999</v>
      </c>
      <c r="L104" s="21">
        <f>IF(VLOOKUP(A104,$U$12:$AD$125,8)=VLOOKUP(A103,$U$12:$AD$125,8),0,VLOOKUP(A104,U$12:$AD$125,8))</f>
        <v>0</v>
      </c>
      <c r="M104" s="8">
        <f>IF(L104&gt;0,VLOOKUP(L104,T$12:$AC$125,7),0)</f>
        <v>0</v>
      </c>
      <c r="N104" s="3">
        <f t="shared" si="40"/>
        <v>0</v>
      </c>
      <c r="O104" s="3">
        <f t="shared" ca="1" si="35"/>
        <v>3746.2689999899999</v>
      </c>
      <c r="P104" s="22" t="str">
        <f t="shared" si="41"/>
        <v>J=</v>
      </c>
      <c r="Q104" s="2">
        <f t="shared" si="42"/>
        <v>42531</v>
      </c>
      <c r="R104" s="10"/>
      <c r="S104" s="32"/>
      <c r="T104" s="25"/>
      <c r="U104" s="26"/>
      <c r="V104" s="27"/>
      <c r="W104" s="28"/>
      <c r="X104" s="27"/>
      <c r="Y104" s="27"/>
      <c r="Z104" s="30"/>
      <c r="AA104" s="28"/>
      <c r="AB104" s="25"/>
      <c r="AC104" s="29"/>
      <c r="AD104" s="26"/>
      <c r="AE104" s="32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</row>
    <row r="105" spans="1:181" ht="12.75" x14ac:dyDescent="0.15">
      <c r="A105" s="90">
        <f t="shared" si="36"/>
        <v>42443</v>
      </c>
      <c r="B105" s="95">
        <f t="shared" ca="1" si="43"/>
        <v>103746.26899999</v>
      </c>
      <c r="C105" s="3">
        <f t="shared" si="37"/>
        <v>100000</v>
      </c>
      <c r="D105" s="4">
        <f ca="1">IF(A105&lt;$B$1,VLOOKUP(A105,[1]DI!$A$4:$B$15000,2),0)</f>
        <v>0.14130000000000001</v>
      </c>
      <c r="E105" s="5">
        <f t="shared" ca="1" si="44"/>
        <v>5.2461000000000001E-4</v>
      </c>
      <c r="F105" s="20">
        <f t="shared" si="38"/>
        <v>1.23</v>
      </c>
      <c r="G105" s="6">
        <f t="shared" ca="1" si="32"/>
        <v>1.0006452702999999</v>
      </c>
      <c r="H105" s="5">
        <f ca="1">TRUNC(PRODUCT(G$10:G104),15)</f>
        <v>1.0374626893883201</v>
      </c>
      <c r="I105" s="5">
        <f t="shared" si="39"/>
        <v>1</v>
      </c>
      <c r="J105" s="5">
        <f t="shared" ca="1" si="33"/>
        <v>1.0374626899999999</v>
      </c>
      <c r="K105" s="5">
        <f t="shared" ca="1" si="34"/>
        <v>3746.2689999899999</v>
      </c>
      <c r="L105" s="21">
        <f>IF(VLOOKUP(A105,$U$12:$AD$125,8)=VLOOKUP(A104,$U$12:$AD$125,8),0,VLOOKUP(A105,U$12:$AD$125,8))</f>
        <v>0</v>
      </c>
      <c r="M105" s="8">
        <f>IF(L105&gt;0,VLOOKUP(L105,T$12:$AC$125,7),0)</f>
        <v>0</v>
      </c>
      <c r="N105" s="3">
        <f t="shared" si="40"/>
        <v>0</v>
      </c>
      <c r="O105" s="3">
        <f t="shared" ca="1" si="35"/>
        <v>3746.2689999899999</v>
      </c>
      <c r="P105" s="22" t="str">
        <f t="shared" si="41"/>
        <v>J=</v>
      </c>
      <c r="Q105" s="2">
        <f t="shared" si="42"/>
        <v>42531</v>
      </c>
      <c r="R105" s="10"/>
      <c r="S105" s="10"/>
      <c r="T105" s="25"/>
      <c r="U105" s="26"/>
      <c r="V105" s="27"/>
      <c r="W105" s="28"/>
      <c r="X105" s="27"/>
      <c r="Y105" s="27"/>
      <c r="Z105" s="30"/>
      <c r="AA105" s="28"/>
      <c r="AB105" s="25"/>
      <c r="AC105" s="29"/>
      <c r="AD105" s="26"/>
      <c r="AE105" s="10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</row>
    <row r="106" spans="1:181" ht="12.75" x14ac:dyDescent="0.15">
      <c r="A106" s="90">
        <f t="shared" si="36"/>
        <v>42444</v>
      </c>
      <c r="B106" s="95">
        <f t="shared" ca="1" si="43"/>
        <v>103813.21299999001</v>
      </c>
      <c r="C106" s="3">
        <f t="shared" si="37"/>
        <v>100000</v>
      </c>
      <c r="D106" s="4">
        <f ca="1">IF(A106&lt;$B$1,VLOOKUP(A106,[1]DI!$A$4:$B$15000,2),0)</f>
        <v>0.14130000000000001</v>
      </c>
      <c r="E106" s="5">
        <f t="shared" ca="1" si="44"/>
        <v>5.2461000000000001E-4</v>
      </c>
      <c r="F106" s="20">
        <f t="shared" si="38"/>
        <v>1.23</v>
      </c>
      <c r="G106" s="6">
        <f t="shared" ca="1" si="32"/>
        <v>1.0006452702999999</v>
      </c>
      <c r="H106" s="5">
        <f ca="1">TRUNC(PRODUCT(G$10:G105),15)</f>
        <v>1.03813213324914</v>
      </c>
      <c r="I106" s="5">
        <f t="shared" si="39"/>
        <v>1</v>
      </c>
      <c r="J106" s="5">
        <f t="shared" ca="1" si="33"/>
        <v>1.0381321299999999</v>
      </c>
      <c r="K106" s="5">
        <f t="shared" ca="1" si="34"/>
        <v>3813.2129999899998</v>
      </c>
      <c r="L106" s="21">
        <f>IF(VLOOKUP(A106,$U$12:$AD$125,8)=VLOOKUP(A105,$U$12:$AD$125,8),0,VLOOKUP(A106,U$12:$AD$125,8))</f>
        <v>0</v>
      </c>
      <c r="M106" s="8">
        <f>IF(L106&gt;0,VLOOKUP(L106,T$12:$AC$125,7),0)</f>
        <v>0</v>
      </c>
      <c r="N106" s="3">
        <f t="shared" si="40"/>
        <v>0</v>
      </c>
      <c r="O106" s="3">
        <f t="shared" ca="1" si="35"/>
        <v>3813.2129999899998</v>
      </c>
      <c r="P106" s="22" t="str">
        <f t="shared" si="41"/>
        <v>J=</v>
      </c>
      <c r="Q106" s="2">
        <f t="shared" si="42"/>
        <v>42531</v>
      </c>
      <c r="R106" s="10"/>
      <c r="S106" s="10"/>
      <c r="T106" s="25"/>
      <c r="U106" s="26"/>
      <c r="V106" s="27"/>
      <c r="W106" s="28"/>
      <c r="X106" s="27"/>
      <c r="Y106" s="27"/>
      <c r="Z106" s="30"/>
      <c r="AA106" s="28"/>
      <c r="AB106" s="25"/>
      <c r="AC106" s="29"/>
      <c r="AD106" s="26"/>
      <c r="AE106" s="10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</row>
    <row r="107" spans="1:181" ht="12.75" x14ac:dyDescent="0.15">
      <c r="A107" s="90">
        <f t="shared" si="36"/>
        <v>42445</v>
      </c>
      <c r="B107" s="95">
        <f t="shared" ca="1" si="43"/>
        <v>103880.20099999</v>
      </c>
      <c r="C107" s="3">
        <f t="shared" si="37"/>
        <v>100000</v>
      </c>
      <c r="D107" s="4">
        <f ca="1">IF(A107&lt;$B$1,VLOOKUP(A107,[1]DI!$A$4:$B$15000,2),0)</f>
        <v>0.14130000000000001</v>
      </c>
      <c r="E107" s="5">
        <f t="shared" ca="1" si="44"/>
        <v>5.2461000000000001E-4</v>
      </c>
      <c r="F107" s="20">
        <f t="shared" si="38"/>
        <v>1.23</v>
      </c>
      <c r="G107" s="6">
        <f t="shared" ca="1" si="32"/>
        <v>1.0006452702999999</v>
      </c>
      <c r="H107" s="5">
        <f ca="1">TRUNC(PRODUCT(G$10:G106),15)</f>
        <v>1.0388020090822101</v>
      </c>
      <c r="I107" s="5">
        <f t="shared" si="39"/>
        <v>1</v>
      </c>
      <c r="J107" s="5">
        <f t="shared" ca="1" si="33"/>
        <v>1.0388020099999999</v>
      </c>
      <c r="K107" s="5">
        <f t="shared" ca="1" si="34"/>
        <v>3880.2009999900001</v>
      </c>
      <c r="L107" s="21">
        <f>IF(VLOOKUP(A107,$U$12:$AD$125,8)=VLOOKUP(A106,$U$12:$AD$125,8),0,VLOOKUP(A107,U$12:$AD$125,8))</f>
        <v>0</v>
      </c>
      <c r="M107" s="8">
        <f>IF(L107&gt;0,VLOOKUP(L107,T$12:$AC$125,7),0)</f>
        <v>0</v>
      </c>
      <c r="N107" s="3">
        <f t="shared" si="40"/>
        <v>0</v>
      </c>
      <c r="O107" s="3">
        <f t="shared" ca="1" si="35"/>
        <v>3880.2009999900001</v>
      </c>
      <c r="P107" s="22" t="str">
        <f t="shared" si="41"/>
        <v>J=</v>
      </c>
      <c r="Q107" s="2">
        <f t="shared" si="42"/>
        <v>42531</v>
      </c>
      <c r="R107" s="10"/>
      <c r="S107" s="10"/>
      <c r="T107" s="25"/>
      <c r="U107" s="26"/>
      <c r="V107" s="27"/>
      <c r="W107" s="28"/>
      <c r="X107" s="27"/>
      <c r="Y107" s="27"/>
      <c r="Z107" s="30"/>
      <c r="AA107" s="28"/>
      <c r="AB107" s="25"/>
      <c r="AC107" s="29"/>
      <c r="AD107" s="26"/>
      <c r="AE107" s="10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</row>
    <row r="108" spans="1:181" ht="12.75" x14ac:dyDescent="0.15">
      <c r="A108" s="90">
        <f t="shared" si="36"/>
        <v>42446</v>
      </c>
      <c r="B108" s="95">
        <f t="shared" ca="1" si="43"/>
        <v>103947.232</v>
      </c>
      <c r="C108" s="3">
        <f t="shared" si="37"/>
        <v>100000</v>
      </c>
      <c r="D108" s="4">
        <f ca="1">IF(A108&lt;$B$1,VLOOKUP(A108,[1]DI!$A$4:$B$15000,2),0)</f>
        <v>0.14130000000000001</v>
      </c>
      <c r="E108" s="5">
        <f t="shared" ca="1" si="44"/>
        <v>5.2461000000000001E-4</v>
      </c>
      <c r="F108" s="20">
        <f t="shared" si="38"/>
        <v>1.23</v>
      </c>
      <c r="G108" s="6">
        <f t="shared" ca="1" si="32"/>
        <v>1.0006452702999999</v>
      </c>
      <c r="H108" s="5">
        <f ca="1">TRUNC(PRODUCT(G$10:G107),15)</f>
        <v>1.0394723171662501</v>
      </c>
      <c r="I108" s="5">
        <f t="shared" si="39"/>
        <v>1</v>
      </c>
      <c r="J108" s="5">
        <f t="shared" ca="1" si="33"/>
        <v>1.03947232</v>
      </c>
      <c r="K108" s="5">
        <f t="shared" ca="1" si="34"/>
        <v>3947.232</v>
      </c>
      <c r="L108" s="21">
        <f>IF(VLOOKUP(A108,$U$12:$AD$125,8)=VLOOKUP(A107,$U$12:$AD$125,8),0,VLOOKUP(A108,U$12:$AD$125,8))</f>
        <v>0</v>
      </c>
      <c r="M108" s="8">
        <f>IF(L108&gt;0,VLOOKUP(L108,T$12:$AC$125,7),0)</f>
        <v>0</v>
      </c>
      <c r="N108" s="3">
        <f t="shared" si="40"/>
        <v>0</v>
      </c>
      <c r="O108" s="3">
        <f t="shared" ca="1" si="35"/>
        <v>3947.232</v>
      </c>
      <c r="P108" s="22" t="str">
        <f t="shared" si="41"/>
        <v>J=</v>
      </c>
      <c r="Q108" s="2">
        <f t="shared" si="42"/>
        <v>42531</v>
      </c>
      <c r="R108" s="10"/>
      <c r="S108" s="10"/>
      <c r="T108" s="25"/>
      <c r="U108" s="26"/>
      <c r="V108" s="27"/>
      <c r="W108" s="28"/>
      <c r="X108" s="27"/>
      <c r="Y108" s="27"/>
      <c r="Z108" s="30"/>
      <c r="AA108" s="28"/>
      <c r="AB108" s="25"/>
      <c r="AC108" s="29"/>
      <c r="AD108" s="26"/>
      <c r="AE108" s="10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</row>
    <row r="109" spans="1:181" ht="12.75" x14ac:dyDescent="0.15">
      <c r="A109" s="90">
        <f t="shared" si="36"/>
        <v>42447</v>
      </c>
      <c r="B109" s="95">
        <f t="shared" ca="1" si="43"/>
        <v>104014.30599999</v>
      </c>
      <c r="C109" s="3">
        <f t="shared" si="37"/>
        <v>100000</v>
      </c>
      <c r="D109" s="4">
        <f ca="1">IF(A109&lt;$B$1,VLOOKUP(A109,[1]DI!$A$4:$B$15000,2),0)</f>
        <v>0.14130000000000001</v>
      </c>
      <c r="E109" s="5">
        <f t="shared" ca="1" si="44"/>
        <v>5.2461000000000001E-4</v>
      </c>
      <c r="F109" s="20">
        <f t="shared" si="38"/>
        <v>1.23</v>
      </c>
      <c r="G109" s="6">
        <f t="shared" ca="1" si="32"/>
        <v>1.0006452702999999</v>
      </c>
      <c r="H109" s="5">
        <f ca="1">TRUNC(PRODUCT(G$10:G108),15)</f>
        <v>1.04014305778019</v>
      </c>
      <c r="I109" s="5">
        <f t="shared" si="39"/>
        <v>1</v>
      </c>
      <c r="J109" s="5">
        <f t="shared" ca="1" si="33"/>
        <v>1.0401430599999999</v>
      </c>
      <c r="K109" s="5">
        <f t="shared" ca="1" si="34"/>
        <v>4014.3059999900001</v>
      </c>
      <c r="L109" s="21">
        <f>IF(VLOOKUP(A109,$U$12:$AD$125,8)=VLOOKUP(A108,$U$12:$AD$125,8),0,VLOOKUP(A109,U$12:$AD$125,8))</f>
        <v>0</v>
      </c>
      <c r="M109" s="8">
        <f>IF(L109&gt;0,VLOOKUP(L109,T$12:$AC$125,7),0)</f>
        <v>0</v>
      </c>
      <c r="N109" s="3">
        <f t="shared" si="40"/>
        <v>0</v>
      </c>
      <c r="O109" s="3">
        <f t="shared" ca="1" si="35"/>
        <v>4014.3059999900001</v>
      </c>
      <c r="P109" s="22" t="str">
        <f t="shared" si="41"/>
        <v>J=</v>
      </c>
      <c r="Q109" s="2">
        <f t="shared" si="42"/>
        <v>42531</v>
      </c>
      <c r="R109" s="10"/>
      <c r="S109" s="10"/>
      <c r="T109" s="25"/>
      <c r="U109" s="26"/>
      <c r="V109" s="27"/>
      <c r="W109" s="28"/>
      <c r="X109" s="27"/>
      <c r="Y109" s="27"/>
      <c r="Z109" s="30"/>
      <c r="AA109" s="28"/>
      <c r="AB109" s="25"/>
      <c r="AC109" s="29"/>
      <c r="AD109" s="26"/>
      <c r="AE109" s="10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</row>
    <row r="110" spans="1:181" ht="12.75" x14ac:dyDescent="0.15">
      <c r="A110" s="90">
        <f t="shared" si="36"/>
        <v>42448</v>
      </c>
      <c r="B110" s="95">
        <f t="shared" ca="1" si="43"/>
        <v>104081.423</v>
      </c>
      <c r="C110" s="3">
        <f t="shared" si="37"/>
        <v>100000</v>
      </c>
      <c r="D110" s="4">
        <f ca="1">IF(A110&lt;$B$1,VLOOKUP(A110,[1]DI!$A$4:$B$15000,2),0)</f>
        <v>0</v>
      </c>
      <c r="E110" s="5">
        <f t="shared" ca="1" si="44"/>
        <v>0</v>
      </c>
      <c r="F110" s="20">
        <f t="shared" si="38"/>
        <v>1.23</v>
      </c>
      <c r="G110" s="6">
        <f t="shared" ca="1" si="32"/>
        <v>1</v>
      </c>
      <c r="H110" s="5">
        <f ca="1">TRUNC(PRODUCT(G$10:G109),15)</f>
        <v>1.0408142312031201</v>
      </c>
      <c r="I110" s="5">
        <f t="shared" si="39"/>
        <v>1</v>
      </c>
      <c r="J110" s="5">
        <f t="shared" ca="1" si="33"/>
        <v>1.0408142300000001</v>
      </c>
      <c r="K110" s="5">
        <f t="shared" ca="1" si="34"/>
        <v>4081.4229999999998</v>
      </c>
      <c r="L110" s="21">
        <f>IF(VLOOKUP(A110,$U$12:$AD$125,8)=VLOOKUP(A109,$U$12:$AD$125,8),0,VLOOKUP(A110,U$12:$AD$125,8))</f>
        <v>0</v>
      </c>
      <c r="M110" s="8">
        <f>IF(L110&gt;0,VLOOKUP(L110,T$12:$AC$125,7),0)</f>
        <v>0</v>
      </c>
      <c r="N110" s="3">
        <f t="shared" si="40"/>
        <v>0</v>
      </c>
      <c r="O110" s="3">
        <f t="shared" ca="1" si="35"/>
        <v>4081.4229999999998</v>
      </c>
      <c r="P110" s="22" t="str">
        <f t="shared" si="41"/>
        <v>J=</v>
      </c>
      <c r="Q110" s="2">
        <f t="shared" si="42"/>
        <v>42531</v>
      </c>
      <c r="R110" s="10"/>
      <c r="S110" s="10"/>
      <c r="T110" s="25"/>
      <c r="U110" s="26"/>
      <c r="V110" s="27"/>
      <c r="W110" s="28"/>
      <c r="X110" s="27"/>
      <c r="Y110" s="27"/>
      <c r="Z110" s="30"/>
      <c r="AA110" s="28"/>
      <c r="AB110" s="25"/>
      <c r="AC110" s="29"/>
      <c r="AD110" s="26"/>
      <c r="AE110" s="10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</row>
    <row r="111" spans="1:181" ht="12.75" x14ac:dyDescent="0.15">
      <c r="A111" s="90">
        <f t="shared" si="36"/>
        <v>42449</v>
      </c>
      <c r="B111" s="95">
        <f t="shared" ca="1" si="43"/>
        <v>104081.423</v>
      </c>
      <c r="C111" s="3">
        <f t="shared" si="37"/>
        <v>100000</v>
      </c>
      <c r="D111" s="4">
        <f ca="1">IF(A111&lt;$B$1,VLOOKUP(A111,[1]DI!$A$4:$B$15000,2),0)</f>
        <v>0</v>
      </c>
      <c r="E111" s="5">
        <f t="shared" ca="1" si="44"/>
        <v>0</v>
      </c>
      <c r="F111" s="20">
        <f t="shared" si="38"/>
        <v>1.23</v>
      </c>
      <c r="G111" s="6">
        <f t="shared" ca="1" si="32"/>
        <v>1</v>
      </c>
      <c r="H111" s="5">
        <f ca="1">TRUNC(PRODUCT(G$10:G110),15)</f>
        <v>1.0408142312031201</v>
      </c>
      <c r="I111" s="5">
        <f t="shared" si="39"/>
        <v>1</v>
      </c>
      <c r="J111" s="5">
        <f t="shared" ca="1" si="33"/>
        <v>1.0408142300000001</v>
      </c>
      <c r="K111" s="5">
        <f t="shared" ca="1" si="34"/>
        <v>4081.4229999999998</v>
      </c>
      <c r="L111" s="21">
        <f>IF(VLOOKUP(A111,$U$12:$AD$125,8)=VLOOKUP(A110,$U$12:$AD$125,8),0,VLOOKUP(A111,U$12:$AD$125,8))</f>
        <v>0</v>
      </c>
      <c r="M111" s="8">
        <f>IF(L111&gt;0,VLOOKUP(L111,T$12:$AC$125,7),0)</f>
        <v>0</v>
      </c>
      <c r="N111" s="3">
        <f t="shared" si="40"/>
        <v>0</v>
      </c>
      <c r="O111" s="3">
        <f t="shared" ca="1" si="35"/>
        <v>4081.4229999999998</v>
      </c>
      <c r="P111" s="22" t="str">
        <f t="shared" si="41"/>
        <v>J=</v>
      </c>
      <c r="Q111" s="2">
        <f t="shared" si="42"/>
        <v>42531</v>
      </c>
      <c r="R111" s="10"/>
      <c r="S111" s="10"/>
      <c r="T111" s="25"/>
      <c r="U111" s="26"/>
      <c r="V111" s="27"/>
      <c r="W111" s="28"/>
      <c r="X111" s="27"/>
      <c r="Y111" s="27"/>
      <c r="Z111" s="30"/>
      <c r="AA111" s="28"/>
      <c r="AB111" s="25"/>
      <c r="AC111" s="29"/>
      <c r="AD111" s="26"/>
      <c r="AE111" s="10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</row>
    <row r="112" spans="1:181" ht="12.75" x14ac:dyDescent="0.15">
      <c r="A112" s="90">
        <f t="shared" si="36"/>
        <v>42450</v>
      </c>
      <c r="B112" s="95">
        <f t="shared" ca="1" si="43"/>
        <v>104081.423</v>
      </c>
      <c r="C112" s="3">
        <f t="shared" si="37"/>
        <v>100000</v>
      </c>
      <c r="D112" s="4">
        <f ca="1">IF(A112&lt;$B$1,VLOOKUP(A112,[1]DI!$A$4:$B$15000,2),0)</f>
        <v>0.14130000000000001</v>
      </c>
      <c r="E112" s="5">
        <f t="shared" ca="1" si="44"/>
        <v>5.2461000000000001E-4</v>
      </c>
      <c r="F112" s="20">
        <f t="shared" si="38"/>
        <v>1.23</v>
      </c>
      <c r="G112" s="6">
        <f t="shared" ca="1" si="32"/>
        <v>1.0006452702999999</v>
      </c>
      <c r="H112" s="5">
        <f ca="1">TRUNC(PRODUCT(G$10:G111),15)</f>
        <v>1.0408142312031201</v>
      </c>
      <c r="I112" s="5">
        <f t="shared" si="39"/>
        <v>1</v>
      </c>
      <c r="J112" s="5">
        <f t="shared" ca="1" si="33"/>
        <v>1.0408142300000001</v>
      </c>
      <c r="K112" s="5">
        <f t="shared" ca="1" si="34"/>
        <v>4081.4229999999998</v>
      </c>
      <c r="L112" s="21">
        <f>IF(VLOOKUP(A112,$U$12:$AD$125,8)=VLOOKUP(A111,$U$12:$AD$125,8),0,VLOOKUP(A112,U$12:$AD$125,8))</f>
        <v>0</v>
      </c>
      <c r="M112" s="8">
        <f>IF(L112&gt;0,VLOOKUP(L112,T$12:$AC$125,7),0)</f>
        <v>0</v>
      </c>
      <c r="N112" s="3">
        <f t="shared" si="40"/>
        <v>0</v>
      </c>
      <c r="O112" s="3">
        <f t="shared" ca="1" si="35"/>
        <v>4081.4229999999998</v>
      </c>
      <c r="P112" s="22" t="str">
        <f t="shared" si="41"/>
        <v>J=</v>
      </c>
      <c r="Q112" s="2">
        <f t="shared" si="42"/>
        <v>42531</v>
      </c>
      <c r="R112" s="10"/>
      <c r="S112" s="10"/>
      <c r="T112" s="25"/>
      <c r="U112" s="26"/>
      <c r="V112" s="27"/>
      <c r="W112" s="28"/>
      <c r="X112" s="27"/>
      <c r="Y112" s="27"/>
      <c r="Z112" s="30"/>
      <c r="AA112" s="28"/>
      <c r="AB112" s="25"/>
      <c r="AC112" s="29"/>
      <c r="AD112" s="26"/>
      <c r="AE112" s="10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</row>
    <row r="113" spans="1:178" ht="12.75" x14ac:dyDescent="0.15">
      <c r="A113" s="90">
        <f t="shared" si="36"/>
        <v>42451</v>
      </c>
      <c r="B113" s="95">
        <f t="shared" ca="1" si="43"/>
        <v>104148.584</v>
      </c>
      <c r="C113" s="3">
        <f t="shared" si="37"/>
        <v>100000</v>
      </c>
      <c r="D113" s="4">
        <f ca="1">IF(A113&lt;$B$1,VLOOKUP(A113,[1]DI!$A$4:$B$15000,2),0)</f>
        <v>0.14130000000000001</v>
      </c>
      <c r="E113" s="5">
        <f t="shared" ca="1" si="44"/>
        <v>5.2461000000000001E-4</v>
      </c>
      <c r="F113" s="20">
        <f t="shared" si="38"/>
        <v>1.23</v>
      </c>
      <c r="G113" s="6">
        <f t="shared" ca="1" si="32"/>
        <v>1.0006452702999999</v>
      </c>
      <c r="H113" s="5">
        <f ca="1">TRUNC(PRODUCT(G$10:G112),15)</f>
        <v>1.0414858377143399</v>
      </c>
      <c r="I113" s="5">
        <f t="shared" si="39"/>
        <v>1</v>
      </c>
      <c r="J113" s="5">
        <f t="shared" ca="1" si="33"/>
        <v>1.04148584</v>
      </c>
      <c r="K113" s="5">
        <f t="shared" ca="1" si="34"/>
        <v>4148.5839999999998</v>
      </c>
      <c r="L113" s="21">
        <f>IF(VLOOKUP(A113,$U$12:$AD$125,8)=VLOOKUP(A112,$U$12:$AD$125,8),0,VLOOKUP(A113,U$12:$AD$125,8))</f>
        <v>0</v>
      </c>
      <c r="M113" s="8">
        <f>IF(L113&gt;0,VLOOKUP(L113,T$12:$AC$125,7),0)</f>
        <v>0</v>
      </c>
      <c r="N113" s="3">
        <f t="shared" si="40"/>
        <v>0</v>
      </c>
      <c r="O113" s="3">
        <f t="shared" ca="1" si="35"/>
        <v>4148.5839999999998</v>
      </c>
      <c r="P113" s="22" t="str">
        <f t="shared" si="41"/>
        <v>J=</v>
      </c>
      <c r="Q113" s="2">
        <f t="shared" si="42"/>
        <v>42531</v>
      </c>
      <c r="R113" s="10"/>
      <c r="S113" s="10"/>
      <c r="T113" s="25"/>
      <c r="U113" s="26"/>
      <c r="V113" s="27"/>
      <c r="W113" s="28"/>
      <c r="X113" s="27"/>
      <c r="Y113" s="27"/>
      <c r="Z113" s="30"/>
      <c r="AA113" s="28"/>
      <c r="AB113" s="25"/>
      <c r="AC113" s="29"/>
      <c r="AD113" s="26"/>
      <c r="AE113" s="10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  <c r="EZ113" s="18"/>
      <c r="FA113" s="18"/>
      <c r="FB113" s="18"/>
      <c r="FC113" s="18"/>
      <c r="FD113" s="18"/>
      <c r="FE113" s="18"/>
      <c r="FF113" s="18"/>
      <c r="FG113" s="18"/>
      <c r="FH113" s="18"/>
      <c r="FI113" s="18"/>
      <c r="FJ113" s="18"/>
      <c r="FK113" s="18"/>
      <c r="FL113" s="18"/>
      <c r="FM113" s="18"/>
      <c r="FN113" s="18"/>
      <c r="FO113" s="18"/>
      <c r="FP113" s="18"/>
      <c r="FQ113" s="18"/>
      <c r="FR113" s="18"/>
      <c r="FS113" s="18"/>
      <c r="FT113" s="18"/>
      <c r="FU113" s="18"/>
      <c r="FV113" s="18"/>
    </row>
    <row r="114" spans="1:178" ht="12.75" x14ac:dyDescent="0.15">
      <c r="A114" s="90">
        <f t="shared" si="36"/>
        <v>42452</v>
      </c>
      <c r="B114" s="95">
        <f t="shared" ca="1" si="43"/>
        <v>104215.788</v>
      </c>
      <c r="C114" s="3">
        <f t="shared" si="37"/>
        <v>100000</v>
      </c>
      <c r="D114" s="4">
        <f ca="1">IF(A114&lt;$B$1,VLOOKUP(A114,[1]DI!$A$4:$B$15000,2),0)</f>
        <v>0.14130000000000001</v>
      </c>
      <c r="E114" s="5">
        <f t="shared" ca="1" si="44"/>
        <v>5.2461000000000001E-4</v>
      </c>
      <c r="F114" s="20">
        <f t="shared" si="38"/>
        <v>1.23</v>
      </c>
      <c r="G114" s="6">
        <f t="shared" ca="1" si="32"/>
        <v>1.0006452702999999</v>
      </c>
      <c r="H114" s="5">
        <f ca="1">TRUNC(PRODUCT(G$10:G113),15)</f>
        <v>1.04215787759328</v>
      </c>
      <c r="I114" s="5">
        <f t="shared" si="39"/>
        <v>1</v>
      </c>
      <c r="J114" s="5">
        <f t="shared" ca="1" si="33"/>
        <v>1.04215788</v>
      </c>
      <c r="K114" s="5">
        <f t="shared" ca="1" si="34"/>
        <v>4215.7879999999996</v>
      </c>
      <c r="L114" s="21">
        <f>IF(VLOOKUP(A114,$U$12:$AD$125,8)=VLOOKUP(A113,$U$12:$AD$125,8),0,VLOOKUP(A114,U$12:$AD$125,8))</f>
        <v>0</v>
      </c>
      <c r="M114" s="8">
        <f>IF(L114&gt;0,VLOOKUP(L114,T$12:$AC$125,7),0)</f>
        <v>0</v>
      </c>
      <c r="N114" s="3">
        <f t="shared" si="40"/>
        <v>0</v>
      </c>
      <c r="O114" s="3">
        <f t="shared" ca="1" si="35"/>
        <v>4215.7879999999996</v>
      </c>
      <c r="P114" s="22" t="str">
        <f t="shared" si="41"/>
        <v>J=</v>
      </c>
      <c r="Q114" s="2">
        <f t="shared" si="42"/>
        <v>42531</v>
      </c>
      <c r="R114" s="10"/>
      <c r="S114" s="10"/>
      <c r="T114" s="25"/>
      <c r="U114" s="26"/>
      <c r="V114" s="27"/>
      <c r="W114" s="28"/>
      <c r="X114" s="27"/>
      <c r="Y114" s="27"/>
      <c r="Z114" s="30"/>
      <c r="AA114" s="28"/>
      <c r="AB114" s="25"/>
      <c r="AC114" s="29"/>
      <c r="AD114" s="26"/>
      <c r="AE114" s="10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</row>
    <row r="115" spans="1:178" ht="12.75" x14ac:dyDescent="0.15">
      <c r="A115" s="90">
        <f t="shared" si="36"/>
        <v>42453</v>
      </c>
      <c r="B115" s="95">
        <f t="shared" ca="1" si="43"/>
        <v>104283.035</v>
      </c>
      <c r="C115" s="3">
        <f t="shared" si="37"/>
        <v>100000</v>
      </c>
      <c r="D115" s="4">
        <f ca="1">IF(A115&lt;$B$1,VLOOKUP(A115,[1]DI!$A$4:$B$15000,2),0)</f>
        <v>0.14130000000000001</v>
      </c>
      <c r="E115" s="5">
        <f t="shared" ca="1" si="44"/>
        <v>5.2461000000000001E-4</v>
      </c>
      <c r="F115" s="20">
        <f t="shared" si="38"/>
        <v>1.23</v>
      </c>
      <c r="G115" s="6">
        <f t="shared" ca="1" si="32"/>
        <v>1.0006452702999999</v>
      </c>
      <c r="H115" s="5">
        <f ca="1">TRUNC(PRODUCT(G$10:G114),15)</f>
        <v>1.04283035111961</v>
      </c>
      <c r="I115" s="5">
        <f t="shared" si="39"/>
        <v>1</v>
      </c>
      <c r="J115" s="5">
        <f t="shared" ca="1" si="33"/>
        <v>1.04283035</v>
      </c>
      <c r="K115" s="5">
        <f t="shared" ca="1" si="34"/>
        <v>4283.0349999999999</v>
      </c>
      <c r="L115" s="21">
        <f>IF(VLOOKUP(A115,$U$12:$AD$125,8)=VLOOKUP(A114,$U$12:$AD$125,8),0,VLOOKUP(A115,U$12:$AD$125,8))</f>
        <v>0</v>
      </c>
      <c r="M115" s="8">
        <f>IF(L115&gt;0,VLOOKUP(L115,T$12:$AC$125,7),0)</f>
        <v>0</v>
      </c>
      <c r="N115" s="3">
        <f t="shared" si="40"/>
        <v>0</v>
      </c>
      <c r="O115" s="3">
        <f t="shared" ca="1" si="35"/>
        <v>4283.0349999999999</v>
      </c>
      <c r="P115" s="22" t="str">
        <f t="shared" si="41"/>
        <v>J=</v>
      </c>
      <c r="Q115" s="2">
        <f t="shared" si="42"/>
        <v>42531</v>
      </c>
      <c r="R115" s="10"/>
      <c r="S115" s="10"/>
      <c r="T115" s="25"/>
      <c r="U115" s="26"/>
      <c r="V115" s="27"/>
      <c r="W115" s="28"/>
      <c r="X115" s="27"/>
      <c r="Y115" s="27"/>
      <c r="Z115" s="30"/>
      <c r="AA115" s="28"/>
      <c r="AB115" s="25"/>
      <c r="AC115" s="29"/>
      <c r="AD115" s="26"/>
      <c r="AE115" s="10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</row>
    <row r="116" spans="1:178" ht="12.75" x14ac:dyDescent="0.15">
      <c r="A116" s="90">
        <f t="shared" si="36"/>
        <v>42454</v>
      </c>
      <c r="B116" s="95">
        <f t="shared" ca="1" si="43"/>
        <v>104350.326</v>
      </c>
      <c r="C116" s="3">
        <f t="shared" si="37"/>
        <v>100000</v>
      </c>
      <c r="D116" s="4">
        <f ca="1">IF(A116&lt;$B$1,VLOOKUP(A116,[1]DI!$A$4:$B$15000,2),0)</f>
        <v>0</v>
      </c>
      <c r="E116" s="5">
        <f t="shared" ca="1" si="44"/>
        <v>0</v>
      </c>
      <c r="F116" s="20">
        <f t="shared" si="38"/>
        <v>1.23</v>
      </c>
      <c r="G116" s="6">
        <f t="shared" ca="1" si="32"/>
        <v>1</v>
      </c>
      <c r="H116" s="5">
        <f ca="1">TRUNC(PRODUCT(G$10:G115),15)</f>
        <v>1.0435032585731201</v>
      </c>
      <c r="I116" s="5">
        <f t="shared" si="39"/>
        <v>1</v>
      </c>
      <c r="J116" s="5">
        <f t="shared" ca="1" si="33"/>
        <v>1.04350326</v>
      </c>
      <c r="K116" s="5">
        <f t="shared" ca="1" si="34"/>
        <v>4350.326</v>
      </c>
      <c r="L116" s="21">
        <f>IF(VLOOKUP(A116,$U$12:$AD$125,8)=VLOOKUP(A115,$U$12:$AD$125,8),0,VLOOKUP(A116,U$12:$AD$125,8))</f>
        <v>0</v>
      </c>
      <c r="M116" s="8">
        <f>IF(L116&gt;0,VLOOKUP(L116,T$12:$AC$125,7),0)</f>
        <v>0</v>
      </c>
      <c r="N116" s="3">
        <f t="shared" si="40"/>
        <v>0</v>
      </c>
      <c r="O116" s="3">
        <f t="shared" ca="1" si="35"/>
        <v>4350.326</v>
      </c>
      <c r="P116" s="22" t="str">
        <f t="shared" si="41"/>
        <v>J=</v>
      </c>
      <c r="Q116" s="2">
        <f t="shared" si="42"/>
        <v>42531</v>
      </c>
      <c r="R116" s="10"/>
      <c r="S116" s="10"/>
      <c r="T116" s="25"/>
      <c r="U116" s="26"/>
      <c r="V116" s="27"/>
      <c r="W116" s="28"/>
      <c r="X116" s="27"/>
      <c r="Y116" s="27"/>
      <c r="Z116" s="30"/>
      <c r="AA116" s="28"/>
      <c r="AB116" s="25"/>
      <c r="AC116" s="29"/>
      <c r="AD116" s="26"/>
      <c r="AE116" s="10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</row>
    <row r="117" spans="1:178" ht="12.75" x14ac:dyDescent="0.15">
      <c r="A117" s="90">
        <f t="shared" si="36"/>
        <v>42455</v>
      </c>
      <c r="B117" s="95">
        <f t="shared" ca="1" si="43"/>
        <v>104350.326</v>
      </c>
      <c r="C117" s="3">
        <f t="shared" si="37"/>
        <v>100000</v>
      </c>
      <c r="D117" s="4">
        <f ca="1">IF(A117&lt;$B$1,VLOOKUP(A117,[1]DI!$A$4:$B$15000,2),0)</f>
        <v>0</v>
      </c>
      <c r="E117" s="5">
        <f t="shared" ca="1" si="44"/>
        <v>0</v>
      </c>
      <c r="F117" s="20">
        <f t="shared" si="38"/>
        <v>1.23</v>
      </c>
      <c r="G117" s="6">
        <f t="shared" ca="1" si="32"/>
        <v>1</v>
      </c>
      <c r="H117" s="5">
        <f ca="1">TRUNC(PRODUCT(G$10:G116),15)</f>
        <v>1.0435032585731201</v>
      </c>
      <c r="I117" s="5">
        <f t="shared" si="39"/>
        <v>1</v>
      </c>
      <c r="J117" s="5">
        <f t="shared" ca="1" si="33"/>
        <v>1.04350326</v>
      </c>
      <c r="K117" s="5">
        <f t="shared" ca="1" si="34"/>
        <v>4350.326</v>
      </c>
      <c r="L117" s="21">
        <f>IF(VLOOKUP(A117,$U$12:$AD$125,8)=VLOOKUP(A116,$U$12:$AD$125,8),0,VLOOKUP(A117,U$12:$AD$125,8))</f>
        <v>0</v>
      </c>
      <c r="M117" s="8">
        <f>IF(L117&gt;0,VLOOKUP(L117,T$12:$AC$125,7),0)</f>
        <v>0</v>
      </c>
      <c r="N117" s="3">
        <f t="shared" si="40"/>
        <v>0</v>
      </c>
      <c r="O117" s="3">
        <f t="shared" ca="1" si="35"/>
        <v>4350.326</v>
      </c>
      <c r="P117" s="22" t="str">
        <f t="shared" si="41"/>
        <v>J=</v>
      </c>
      <c r="Q117" s="2">
        <f t="shared" si="42"/>
        <v>42531</v>
      </c>
      <c r="R117" s="10"/>
      <c r="S117" s="10"/>
      <c r="T117" s="25"/>
      <c r="U117" s="26"/>
      <c r="V117" s="27"/>
      <c r="W117" s="28"/>
      <c r="X117" s="27"/>
      <c r="Y117" s="27"/>
      <c r="Z117" s="30"/>
      <c r="AA117" s="28"/>
      <c r="AB117" s="25"/>
      <c r="AC117" s="29"/>
      <c r="AD117" s="26"/>
      <c r="AE117" s="10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  <c r="EZ117" s="18"/>
      <c r="FA117" s="18"/>
      <c r="FB117" s="18"/>
      <c r="FC117" s="18"/>
      <c r="FD117" s="18"/>
      <c r="FE117" s="18"/>
      <c r="FF117" s="18"/>
      <c r="FG117" s="18"/>
      <c r="FH117" s="18"/>
      <c r="FI117" s="18"/>
      <c r="FJ117" s="18"/>
      <c r="FK117" s="18"/>
      <c r="FL117" s="18"/>
      <c r="FM117" s="18"/>
      <c r="FN117" s="18"/>
      <c r="FO117" s="18"/>
      <c r="FP117" s="18"/>
      <c r="FQ117" s="18"/>
      <c r="FR117" s="18"/>
      <c r="FS117" s="18"/>
      <c r="FT117" s="18"/>
      <c r="FU117" s="18"/>
      <c r="FV117" s="18"/>
    </row>
    <row r="118" spans="1:178" ht="12.75" x14ac:dyDescent="0.15">
      <c r="A118" s="90">
        <f t="shared" si="36"/>
        <v>42456</v>
      </c>
      <c r="B118" s="95">
        <f t="shared" ca="1" si="43"/>
        <v>104350.326</v>
      </c>
      <c r="C118" s="3">
        <f t="shared" si="37"/>
        <v>100000</v>
      </c>
      <c r="D118" s="4">
        <f ca="1">IF(A118&lt;$B$1,VLOOKUP(A118,[1]DI!$A$4:$B$15000,2),0)</f>
        <v>0</v>
      </c>
      <c r="E118" s="5">
        <f t="shared" ca="1" si="44"/>
        <v>0</v>
      </c>
      <c r="F118" s="20">
        <f t="shared" si="38"/>
        <v>1.23</v>
      </c>
      <c r="G118" s="6">
        <f t="shared" ca="1" si="32"/>
        <v>1</v>
      </c>
      <c r="H118" s="5">
        <f ca="1">TRUNC(PRODUCT(G$10:G117),15)</f>
        <v>1.0435032585731201</v>
      </c>
      <c r="I118" s="5">
        <f t="shared" si="39"/>
        <v>1</v>
      </c>
      <c r="J118" s="5">
        <f t="shared" ca="1" si="33"/>
        <v>1.04350326</v>
      </c>
      <c r="K118" s="5">
        <f t="shared" ca="1" si="34"/>
        <v>4350.326</v>
      </c>
      <c r="L118" s="21">
        <f>IF(VLOOKUP(A118,$U$12:$AD$125,8)=VLOOKUP(A117,$U$12:$AD$125,8),0,VLOOKUP(A118,U$12:$AD$125,8))</f>
        <v>0</v>
      </c>
      <c r="M118" s="8">
        <f>IF(L118&gt;0,VLOOKUP(L118,T$12:$AC$125,7),0)</f>
        <v>0</v>
      </c>
      <c r="N118" s="3">
        <f t="shared" si="40"/>
        <v>0</v>
      </c>
      <c r="O118" s="3">
        <f t="shared" ca="1" si="35"/>
        <v>4350.326</v>
      </c>
      <c r="P118" s="22" t="str">
        <f t="shared" si="41"/>
        <v>J=</v>
      </c>
      <c r="Q118" s="2">
        <f t="shared" si="42"/>
        <v>42531</v>
      </c>
      <c r="R118" s="10"/>
      <c r="S118" s="10"/>
      <c r="T118" s="25"/>
      <c r="U118" s="26"/>
      <c r="V118" s="27"/>
      <c r="W118" s="28"/>
      <c r="X118" s="27"/>
      <c r="Y118" s="27"/>
      <c r="Z118" s="30"/>
      <c r="AA118" s="28"/>
      <c r="AB118" s="25"/>
      <c r="AC118" s="29"/>
      <c r="AD118" s="26"/>
      <c r="AE118" s="10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  <c r="EW118" s="18"/>
      <c r="EX118" s="18"/>
      <c r="EY118" s="18"/>
      <c r="EZ118" s="18"/>
      <c r="FA118" s="18"/>
      <c r="FB118" s="18"/>
      <c r="FC118" s="18"/>
      <c r="FD118" s="18"/>
      <c r="FE118" s="18"/>
      <c r="FF118" s="18"/>
      <c r="FG118" s="18"/>
      <c r="FH118" s="18"/>
      <c r="FI118" s="18"/>
      <c r="FJ118" s="18"/>
      <c r="FK118" s="18"/>
      <c r="FL118" s="18"/>
      <c r="FM118" s="18"/>
      <c r="FN118" s="18"/>
      <c r="FO118" s="18"/>
      <c r="FP118" s="18"/>
      <c r="FQ118" s="18"/>
      <c r="FR118" s="18"/>
      <c r="FS118" s="18"/>
      <c r="FT118" s="18"/>
      <c r="FU118" s="18"/>
      <c r="FV118" s="18"/>
    </row>
    <row r="119" spans="1:178" ht="12.75" x14ac:dyDescent="0.15">
      <c r="A119" s="90">
        <f t="shared" si="36"/>
        <v>42457</v>
      </c>
      <c r="B119" s="95">
        <f t="shared" ca="1" si="43"/>
        <v>104350.326</v>
      </c>
      <c r="C119" s="3">
        <f t="shared" si="37"/>
        <v>100000</v>
      </c>
      <c r="D119" s="4">
        <f ca="1">IF(A119&lt;$B$1,VLOOKUP(A119,[1]DI!$A$4:$B$15000,2),0)</f>
        <v>0.14130000000000001</v>
      </c>
      <c r="E119" s="5">
        <f t="shared" ca="1" si="44"/>
        <v>5.2461000000000001E-4</v>
      </c>
      <c r="F119" s="20">
        <f t="shared" si="38"/>
        <v>1.23</v>
      </c>
      <c r="G119" s="6">
        <f t="shared" ca="1" si="32"/>
        <v>1.0006452702999999</v>
      </c>
      <c r="H119" s="5">
        <f ca="1">TRUNC(PRODUCT(G$10:G118),15)</f>
        <v>1.0435032585731201</v>
      </c>
      <c r="I119" s="5">
        <f t="shared" si="39"/>
        <v>1</v>
      </c>
      <c r="J119" s="5">
        <f t="shared" ca="1" si="33"/>
        <v>1.04350326</v>
      </c>
      <c r="K119" s="5">
        <f t="shared" ca="1" si="34"/>
        <v>4350.326</v>
      </c>
      <c r="L119" s="21">
        <f>IF(VLOOKUP(A119,$U$12:$AD$125,8)=VLOOKUP(A118,$U$12:$AD$125,8),0,VLOOKUP(A119,U$12:$AD$125,8))</f>
        <v>0</v>
      </c>
      <c r="M119" s="8">
        <f>IF(L119&gt;0,VLOOKUP(L119,T$12:$AC$125,7),0)</f>
        <v>0</v>
      </c>
      <c r="N119" s="3">
        <f t="shared" si="40"/>
        <v>0</v>
      </c>
      <c r="O119" s="3">
        <f t="shared" ca="1" si="35"/>
        <v>4350.326</v>
      </c>
      <c r="P119" s="22" t="str">
        <f t="shared" si="41"/>
        <v>J=</v>
      </c>
      <c r="Q119" s="2">
        <f t="shared" si="42"/>
        <v>42531</v>
      </c>
      <c r="R119" s="10"/>
      <c r="S119" s="10"/>
      <c r="T119" s="25"/>
      <c r="U119" s="26"/>
      <c r="V119" s="27"/>
      <c r="W119" s="28"/>
      <c r="X119" s="27"/>
      <c r="Y119" s="27"/>
      <c r="Z119" s="30"/>
      <c r="AA119" s="28"/>
      <c r="AB119" s="25"/>
      <c r="AC119" s="29"/>
      <c r="AD119" s="26"/>
      <c r="AE119" s="10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  <c r="EZ119" s="18"/>
      <c r="FA119" s="18"/>
      <c r="FB119" s="18"/>
      <c r="FC119" s="18"/>
      <c r="FD119" s="18"/>
      <c r="FE119" s="18"/>
      <c r="FF119" s="18"/>
      <c r="FG119" s="18"/>
      <c r="FH119" s="18"/>
      <c r="FI119" s="18"/>
      <c r="FJ119" s="18"/>
      <c r="FK119" s="18"/>
      <c r="FL119" s="18"/>
      <c r="FM119" s="18"/>
      <c r="FN119" s="18"/>
      <c r="FO119" s="18"/>
      <c r="FP119" s="18"/>
      <c r="FQ119" s="18"/>
      <c r="FR119" s="18"/>
      <c r="FS119" s="18"/>
      <c r="FT119" s="18"/>
      <c r="FU119" s="18"/>
      <c r="FV119" s="18"/>
    </row>
    <row r="120" spans="1:178" ht="12.75" x14ac:dyDescent="0.15">
      <c r="A120" s="90">
        <f t="shared" si="36"/>
        <v>42458</v>
      </c>
      <c r="B120" s="95">
        <f t="shared" ca="1" si="43"/>
        <v>104417.65999999001</v>
      </c>
      <c r="C120" s="3">
        <f t="shared" si="37"/>
        <v>100000</v>
      </c>
      <c r="D120" s="4">
        <f ca="1">IF(A120&lt;$B$1,VLOOKUP(A120,[1]DI!$A$4:$B$15000,2),0)</f>
        <v>0.14130000000000001</v>
      </c>
      <c r="E120" s="5">
        <f t="shared" ca="1" si="44"/>
        <v>5.2461000000000001E-4</v>
      </c>
      <c r="F120" s="20">
        <f t="shared" si="38"/>
        <v>1.23</v>
      </c>
      <c r="G120" s="6">
        <f t="shared" ca="1" si="32"/>
        <v>1.0006452702999999</v>
      </c>
      <c r="H120" s="5">
        <f ca="1">TRUNC(PRODUCT(G$10:G119),15)</f>
        <v>1.04417660023383</v>
      </c>
      <c r="I120" s="5">
        <f t="shared" si="39"/>
        <v>1</v>
      </c>
      <c r="J120" s="5">
        <f t="shared" ca="1" si="33"/>
        <v>1.0441765999999999</v>
      </c>
      <c r="K120" s="5">
        <f t="shared" ca="1" si="34"/>
        <v>4417.65999999</v>
      </c>
      <c r="L120" s="21">
        <f>IF(VLOOKUP(A120,$U$12:$AD$125,8)=VLOOKUP(A119,$U$12:$AD$125,8),0,VLOOKUP(A120,U$12:$AD$125,8))</f>
        <v>0</v>
      </c>
      <c r="M120" s="8">
        <f>IF(L120&gt;0,VLOOKUP(L120,T$12:$AC$125,7),0)</f>
        <v>0</v>
      </c>
      <c r="N120" s="3">
        <f t="shared" si="40"/>
        <v>0</v>
      </c>
      <c r="O120" s="3">
        <f t="shared" ca="1" si="35"/>
        <v>4417.65999999</v>
      </c>
      <c r="P120" s="22" t="str">
        <f t="shared" si="41"/>
        <v>J=</v>
      </c>
      <c r="Q120" s="2">
        <f t="shared" si="42"/>
        <v>42531</v>
      </c>
      <c r="R120" s="10"/>
      <c r="S120" s="10"/>
      <c r="T120" s="25"/>
      <c r="U120" s="26"/>
      <c r="V120" s="27"/>
      <c r="W120" s="28"/>
      <c r="X120" s="27"/>
      <c r="Y120" s="27"/>
      <c r="Z120" s="30"/>
      <c r="AA120" s="28"/>
      <c r="AB120" s="25"/>
      <c r="AC120" s="29"/>
      <c r="AD120" s="26"/>
      <c r="AE120" s="10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  <c r="FP120" s="18"/>
      <c r="FQ120" s="18"/>
      <c r="FR120" s="18"/>
      <c r="FS120" s="18"/>
      <c r="FT120" s="18"/>
      <c r="FU120" s="18"/>
      <c r="FV120" s="18"/>
    </row>
    <row r="121" spans="1:178" ht="12.75" x14ac:dyDescent="0.15">
      <c r="A121" s="90">
        <f t="shared" si="36"/>
        <v>42459</v>
      </c>
      <c r="B121" s="95">
        <f t="shared" ca="1" si="43"/>
        <v>104485.038</v>
      </c>
      <c r="C121" s="3">
        <f t="shared" si="37"/>
        <v>100000</v>
      </c>
      <c r="D121" s="4">
        <f ca="1">IF(A121&lt;$B$1,VLOOKUP(A121,[1]DI!$A$4:$B$15000,2),0)</f>
        <v>0.14130000000000001</v>
      </c>
      <c r="E121" s="5">
        <f t="shared" ca="1" si="44"/>
        <v>5.2461000000000001E-4</v>
      </c>
      <c r="F121" s="20">
        <f t="shared" si="38"/>
        <v>1.23</v>
      </c>
      <c r="G121" s="6">
        <f t="shared" ca="1" si="32"/>
        <v>1.0006452702999999</v>
      </c>
      <c r="H121" s="5">
        <f ca="1">TRUNC(PRODUCT(G$10:G120),15)</f>
        <v>1.0448503763819199</v>
      </c>
      <c r="I121" s="5">
        <f t="shared" si="39"/>
        <v>1</v>
      </c>
      <c r="J121" s="5">
        <f t="shared" ca="1" si="33"/>
        <v>1.04485038</v>
      </c>
      <c r="K121" s="5">
        <f t="shared" ca="1" si="34"/>
        <v>4485.0379999999996</v>
      </c>
      <c r="L121" s="21">
        <f>IF(VLOOKUP(A121,$U$12:$AD$125,8)=VLOOKUP(A120,$U$12:$AD$125,8),0,VLOOKUP(A121,U$12:$AD$125,8))</f>
        <v>0</v>
      </c>
      <c r="M121" s="8">
        <f>IF(L121&gt;0,VLOOKUP(L121,T$12:$AC$125,7),0)</f>
        <v>0</v>
      </c>
      <c r="N121" s="3">
        <f t="shared" si="40"/>
        <v>0</v>
      </c>
      <c r="O121" s="3">
        <f t="shared" ca="1" si="35"/>
        <v>4485.0379999999996</v>
      </c>
      <c r="P121" s="22" t="str">
        <f t="shared" si="41"/>
        <v>J=</v>
      </c>
      <c r="Q121" s="2">
        <f t="shared" si="42"/>
        <v>42531</v>
      </c>
      <c r="R121" s="10"/>
      <c r="S121" s="10"/>
      <c r="T121" s="25"/>
      <c r="U121" s="26"/>
      <c r="V121" s="27"/>
      <c r="W121" s="28"/>
      <c r="X121" s="27"/>
      <c r="Y121" s="27"/>
      <c r="Z121" s="30"/>
      <c r="AA121" s="28"/>
      <c r="AB121" s="25"/>
      <c r="AC121" s="29"/>
      <c r="AD121" s="26"/>
      <c r="AE121" s="10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18"/>
      <c r="EZ121" s="18"/>
      <c r="FA121" s="18"/>
      <c r="FB121" s="18"/>
      <c r="FC121" s="18"/>
      <c r="FD121" s="18"/>
      <c r="FE121" s="18"/>
      <c r="FF121" s="18"/>
      <c r="FG121" s="18"/>
      <c r="FH121" s="18"/>
      <c r="FI121" s="18"/>
      <c r="FJ121" s="18"/>
      <c r="FK121" s="18"/>
      <c r="FL121" s="18"/>
      <c r="FM121" s="18"/>
      <c r="FN121" s="18"/>
      <c r="FO121" s="18"/>
      <c r="FP121" s="18"/>
      <c r="FQ121" s="18"/>
      <c r="FR121" s="18"/>
      <c r="FS121" s="18"/>
      <c r="FT121" s="18"/>
      <c r="FU121" s="18"/>
      <c r="FV121" s="18"/>
    </row>
    <row r="122" spans="1:178" ht="12.75" x14ac:dyDescent="0.15">
      <c r="A122" s="90">
        <f t="shared" si="36"/>
        <v>42460</v>
      </c>
      <c r="B122" s="95">
        <f t="shared" ca="1" si="43"/>
        <v>104552.459</v>
      </c>
      <c r="C122" s="3">
        <f t="shared" si="37"/>
        <v>100000</v>
      </c>
      <c r="D122" s="4">
        <f ca="1">IF(A122&lt;$B$1,VLOOKUP(A122,[1]DI!$A$4:$B$15000,2),0)</f>
        <v>0.14130000000000001</v>
      </c>
      <c r="E122" s="5">
        <f t="shared" ca="1" si="44"/>
        <v>5.2461000000000001E-4</v>
      </c>
      <c r="F122" s="20">
        <f t="shared" si="38"/>
        <v>1.23</v>
      </c>
      <c r="G122" s="6">
        <f t="shared" ca="1" si="32"/>
        <v>1.0006452702999999</v>
      </c>
      <c r="H122" s="5">
        <f ca="1">TRUNC(PRODUCT(G$10:G121),15)</f>
        <v>1.0455245872977399</v>
      </c>
      <c r="I122" s="5">
        <f t="shared" si="39"/>
        <v>1</v>
      </c>
      <c r="J122" s="5">
        <f t="shared" ca="1" si="33"/>
        <v>1.0455245900000001</v>
      </c>
      <c r="K122" s="5">
        <f t="shared" ca="1" si="34"/>
        <v>4552.4589999999998</v>
      </c>
      <c r="L122" s="21">
        <f>IF(VLOOKUP(A122,$U$12:$AD$125,8)=VLOOKUP(A121,$U$12:$AD$125,8),0,VLOOKUP(A122,U$12:$AD$125,8))</f>
        <v>0</v>
      </c>
      <c r="M122" s="8">
        <f>IF(L122&gt;0,VLOOKUP(L122,T$12:$AC$125,7),0)</f>
        <v>0</v>
      </c>
      <c r="N122" s="3">
        <f t="shared" si="40"/>
        <v>0</v>
      </c>
      <c r="O122" s="3">
        <f t="shared" ca="1" si="35"/>
        <v>4552.4589999999998</v>
      </c>
      <c r="P122" s="22" t="str">
        <f t="shared" si="41"/>
        <v>J=</v>
      </c>
      <c r="Q122" s="2">
        <f t="shared" si="42"/>
        <v>42531</v>
      </c>
      <c r="R122" s="10"/>
      <c r="S122" s="10"/>
      <c r="T122" s="25"/>
      <c r="U122" s="26"/>
      <c r="V122" s="27"/>
      <c r="W122" s="28"/>
      <c r="X122" s="27"/>
      <c r="Y122" s="27"/>
      <c r="Z122" s="30"/>
      <c r="AA122" s="28"/>
      <c r="AB122" s="25"/>
      <c r="AC122" s="29"/>
      <c r="AD122" s="26"/>
      <c r="AE122" s="10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  <c r="EZ122" s="18"/>
      <c r="FA122" s="18"/>
      <c r="FB122" s="18"/>
      <c r="FC122" s="18"/>
      <c r="FD122" s="18"/>
      <c r="FE122" s="18"/>
      <c r="FF122" s="18"/>
      <c r="FG122" s="18"/>
      <c r="FH122" s="18"/>
      <c r="FI122" s="18"/>
      <c r="FJ122" s="18"/>
      <c r="FK122" s="18"/>
      <c r="FL122" s="18"/>
      <c r="FM122" s="18"/>
      <c r="FN122" s="18"/>
      <c r="FO122" s="18"/>
      <c r="FP122" s="18"/>
      <c r="FQ122" s="18"/>
      <c r="FR122" s="18"/>
      <c r="FS122" s="18"/>
      <c r="FT122" s="18"/>
      <c r="FU122" s="18"/>
      <c r="FV122" s="18"/>
    </row>
    <row r="123" spans="1:178" ht="12.75" x14ac:dyDescent="0.15">
      <c r="A123" s="90">
        <f t="shared" si="36"/>
        <v>42461</v>
      </c>
      <c r="B123" s="95">
        <f t="shared" ca="1" si="43"/>
        <v>104619.923</v>
      </c>
      <c r="C123" s="3">
        <f t="shared" si="37"/>
        <v>100000</v>
      </c>
      <c r="D123" s="4">
        <f ca="1">IF(A123&lt;$B$1,VLOOKUP(A123,[1]DI!$A$4:$B$15000,2),0)</f>
        <v>0.14130000000000001</v>
      </c>
      <c r="E123" s="5">
        <f t="shared" ca="1" si="44"/>
        <v>5.2461000000000001E-4</v>
      </c>
      <c r="F123" s="20">
        <f t="shared" si="38"/>
        <v>1.23</v>
      </c>
      <c r="G123" s="6">
        <f t="shared" ca="1" si="32"/>
        <v>1.0006452702999999</v>
      </c>
      <c r="H123" s="5">
        <f ca="1">TRUNC(PRODUCT(G$10:G122),15)</f>
        <v>1.0461992332618399</v>
      </c>
      <c r="I123" s="5">
        <f t="shared" si="39"/>
        <v>1</v>
      </c>
      <c r="J123" s="5">
        <f t="shared" ca="1" si="33"/>
        <v>1.04619923</v>
      </c>
      <c r="K123" s="5">
        <f t="shared" ca="1" si="34"/>
        <v>4619.9229999999998</v>
      </c>
      <c r="L123" s="21">
        <f>IF(VLOOKUP(A123,$U$12:$AD$125,8)=VLOOKUP(A122,$U$12:$AD$125,8),0,VLOOKUP(A123,U$12:$AD$125,8))</f>
        <v>0</v>
      </c>
      <c r="M123" s="8">
        <f>IF(L123&gt;0,VLOOKUP(L123,T$12:$AC$125,7),0)</f>
        <v>0</v>
      </c>
      <c r="N123" s="3">
        <f t="shared" si="40"/>
        <v>0</v>
      </c>
      <c r="O123" s="3">
        <f t="shared" ca="1" si="35"/>
        <v>4619.9229999999998</v>
      </c>
      <c r="P123" s="22" t="str">
        <f t="shared" si="41"/>
        <v>J=</v>
      </c>
      <c r="Q123" s="2">
        <f t="shared" si="42"/>
        <v>42531</v>
      </c>
      <c r="R123" s="10"/>
      <c r="S123" s="10"/>
      <c r="T123" s="25"/>
      <c r="U123" s="26"/>
      <c r="V123" s="27"/>
      <c r="W123" s="28"/>
      <c r="X123" s="27"/>
      <c r="Y123" s="27"/>
      <c r="Z123" s="30"/>
      <c r="AA123" s="28"/>
      <c r="AB123" s="25"/>
      <c r="AC123" s="29"/>
      <c r="AD123" s="26"/>
      <c r="AE123" s="10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  <c r="FR123" s="18"/>
      <c r="FS123" s="18"/>
      <c r="FT123" s="18"/>
      <c r="FU123" s="18"/>
      <c r="FV123" s="18"/>
    </row>
    <row r="124" spans="1:178" ht="12.75" x14ac:dyDescent="0.15">
      <c r="A124" s="90">
        <f t="shared" si="36"/>
        <v>42462</v>
      </c>
      <c r="B124" s="95">
        <f t="shared" ca="1" si="43"/>
        <v>104687.431</v>
      </c>
      <c r="C124" s="3">
        <f t="shared" si="37"/>
        <v>100000</v>
      </c>
      <c r="D124" s="4">
        <f ca="1">IF(A124&lt;$B$1,VLOOKUP(A124,[1]DI!$A$4:$B$15000,2),0)</f>
        <v>0</v>
      </c>
      <c r="E124" s="5">
        <f t="shared" ca="1" si="44"/>
        <v>0</v>
      </c>
      <c r="F124" s="20">
        <f t="shared" si="38"/>
        <v>1.23</v>
      </c>
      <c r="G124" s="6">
        <f t="shared" ca="1" si="32"/>
        <v>1</v>
      </c>
      <c r="H124" s="5">
        <f ca="1">TRUNC(PRODUCT(G$10:G123),15)</f>
        <v>1.0468743145549499</v>
      </c>
      <c r="I124" s="5">
        <f t="shared" si="39"/>
        <v>1</v>
      </c>
      <c r="J124" s="5">
        <f t="shared" ca="1" si="33"/>
        <v>1.04687431</v>
      </c>
      <c r="K124" s="5">
        <f t="shared" ca="1" si="34"/>
        <v>4687.4309999999996</v>
      </c>
      <c r="L124" s="21">
        <f>IF(VLOOKUP(A124,$U$12:$AD$125,8)=VLOOKUP(A123,$U$12:$AD$125,8),0,VLOOKUP(A124,U$12:$AD$125,8))</f>
        <v>0</v>
      </c>
      <c r="M124" s="8">
        <f>IF(L124&gt;0,VLOOKUP(L124,T$12:$AC$125,7),0)</f>
        <v>0</v>
      </c>
      <c r="N124" s="3">
        <f t="shared" si="40"/>
        <v>0</v>
      </c>
      <c r="O124" s="3">
        <f t="shared" ca="1" si="35"/>
        <v>4687.4309999999996</v>
      </c>
      <c r="P124" s="22" t="str">
        <f t="shared" si="41"/>
        <v>J=</v>
      </c>
      <c r="Q124" s="2">
        <f t="shared" si="42"/>
        <v>42531</v>
      </c>
      <c r="R124" s="10"/>
      <c r="S124" s="10"/>
      <c r="T124" s="25"/>
      <c r="U124" s="26"/>
      <c r="V124" s="27"/>
      <c r="W124" s="28"/>
      <c r="X124" s="27"/>
      <c r="Y124" s="27"/>
      <c r="Z124" s="30"/>
      <c r="AA124" s="28"/>
      <c r="AB124" s="25"/>
      <c r="AC124" s="29"/>
      <c r="AD124" s="26"/>
      <c r="AE124" s="10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  <c r="FC124" s="18"/>
      <c r="FD124" s="18"/>
      <c r="FE124" s="18"/>
      <c r="FF124" s="18"/>
      <c r="FG124" s="18"/>
      <c r="FH124" s="18"/>
      <c r="FI124" s="18"/>
      <c r="FJ124" s="18"/>
      <c r="FK124" s="18"/>
      <c r="FL124" s="18"/>
      <c r="FM124" s="18"/>
      <c r="FN124" s="18"/>
      <c r="FO124" s="18"/>
      <c r="FP124" s="18"/>
      <c r="FQ124" s="18"/>
      <c r="FR124" s="18"/>
      <c r="FS124" s="18"/>
      <c r="FT124" s="18"/>
      <c r="FU124" s="18"/>
      <c r="FV124" s="18"/>
    </row>
    <row r="125" spans="1:178" ht="12.75" x14ac:dyDescent="0.15">
      <c r="A125" s="90">
        <f t="shared" si="36"/>
        <v>42463</v>
      </c>
      <c r="B125" s="95">
        <f t="shared" ca="1" si="43"/>
        <v>104687.431</v>
      </c>
      <c r="C125" s="3">
        <f t="shared" si="37"/>
        <v>100000</v>
      </c>
      <c r="D125" s="4">
        <f ca="1">IF(A125&lt;$B$1,VLOOKUP(A125,[1]DI!$A$4:$B$15000,2),0)</f>
        <v>0</v>
      </c>
      <c r="E125" s="5">
        <f t="shared" ca="1" si="44"/>
        <v>0</v>
      </c>
      <c r="F125" s="20">
        <f t="shared" si="38"/>
        <v>1.23</v>
      </c>
      <c r="G125" s="6">
        <f t="shared" ca="1" si="32"/>
        <v>1</v>
      </c>
      <c r="H125" s="5">
        <f ca="1">TRUNC(PRODUCT(G$10:G124),15)</f>
        <v>1.0468743145549499</v>
      </c>
      <c r="I125" s="5">
        <f t="shared" si="39"/>
        <v>1</v>
      </c>
      <c r="J125" s="5">
        <f t="shared" ca="1" si="33"/>
        <v>1.04687431</v>
      </c>
      <c r="K125" s="5">
        <f t="shared" ca="1" si="34"/>
        <v>4687.4309999999996</v>
      </c>
      <c r="L125" s="21">
        <f>IF(VLOOKUP(A125,$U$12:$AD$125,8)=VLOOKUP(A124,$U$12:$AD$125,8),0,VLOOKUP(A125,U$12:$AD$125,8))</f>
        <v>0</v>
      </c>
      <c r="M125" s="8">
        <f>IF(L125&gt;0,VLOOKUP(L125,T$12:$AC$125,7),0)</f>
        <v>0</v>
      </c>
      <c r="N125" s="3">
        <f t="shared" si="40"/>
        <v>0</v>
      </c>
      <c r="O125" s="3">
        <f t="shared" ca="1" si="35"/>
        <v>4687.4309999999996</v>
      </c>
      <c r="P125" s="22" t="str">
        <f t="shared" si="41"/>
        <v>J=</v>
      </c>
      <c r="Q125" s="2">
        <f t="shared" si="42"/>
        <v>42531</v>
      </c>
      <c r="R125" s="10"/>
      <c r="S125" s="10"/>
      <c r="T125" s="25"/>
      <c r="U125" s="26"/>
      <c r="V125" s="27"/>
      <c r="W125" s="28"/>
      <c r="X125" s="27"/>
      <c r="Y125" s="27"/>
      <c r="Z125" s="30"/>
      <c r="AA125" s="28"/>
      <c r="AB125" s="25"/>
      <c r="AC125" s="29"/>
      <c r="AD125" s="26"/>
      <c r="AE125" s="10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18"/>
      <c r="EZ125" s="18"/>
      <c r="FA125" s="18"/>
      <c r="FB125" s="18"/>
      <c r="FC125" s="18"/>
      <c r="FD125" s="18"/>
      <c r="FE125" s="18"/>
      <c r="FF125" s="18"/>
      <c r="FG125" s="18"/>
      <c r="FH125" s="18"/>
      <c r="FI125" s="18"/>
      <c r="FJ125" s="18"/>
      <c r="FK125" s="18"/>
      <c r="FL125" s="18"/>
      <c r="FM125" s="18"/>
      <c r="FN125" s="18"/>
      <c r="FO125" s="18"/>
      <c r="FP125" s="18"/>
      <c r="FQ125" s="18"/>
      <c r="FR125" s="18"/>
      <c r="FS125" s="18"/>
      <c r="FT125" s="18"/>
      <c r="FU125" s="18"/>
      <c r="FV125" s="18"/>
    </row>
    <row r="126" spans="1:178" ht="12.75" x14ac:dyDescent="0.15">
      <c r="A126" s="90">
        <f t="shared" si="36"/>
        <v>42464</v>
      </c>
      <c r="B126" s="95">
        <f t="shared" ca="1" si="43"/>
        <v>104687.431</v>
      </c>
      <c r="C126" s="3">
        <f t="shared" si="37"/>
        <v>100000</v>
      </c>
      <c r="D126" s="4">
        <f ca="1">IF(A126&lt;$B$1,VLOOKUP(A126,[1]DI!$A$4:$B$15000,2),0)</f>
        <v>0.14130000000000001</v>
      </c>
      <c r="E126" s="5">
        <f t="shared" ca="1" si="44"/>
        <v>5.2461000000000001E-4</v>
      </c>
      <c r="F126" s="20">
        <f t="shared" si="38"/>
        <v>1.23</v>
      </c>
      <c r="G126" s="6">
        <f t="shared" ca="1" si="32"/>
        <v>1.0006452702999999</v>
      </c>
      <c r="H126" s="5">
        <f ca="1">TRUNC(PRODUCT(G$10:G125),15)</f>
        <v>1.0468743145549499</v>
      </c>
      <c r="I126" s="5">
        <f t="shared" si="39"/>
        <v>1</v>
      </c>
      <c r="J126" s="5">
        <f t="shared" ca="1" si="33"/>
        <v>1.04687431</v>
      </c>
      <c r="K126" s="5">
        <f t="shared" ca="1" si="34"/>
        <v>4687.4309999999996</v>
      </c>
      <c r="L126" s="21">
        <f>IF(VLOOKUP(A126,$U$12:$AD$125,8)=VLOOKUP(A125,$U$12:$AD$125,8),0,VLOOKUP(A126,U$12:$AD$125,8))</f>
        <v>0</v>
      </c>
      <c r="M126" s="8">
        <f>IF(L126&gt;0,VLOOKUP(L126,T$12:$AC$125,7),0)</f>
        <v>0</v>
      </c>
      <c r="N126" s="3">
        <f t="shared" si="40"/>
        <v>0</v>
      </c>
      <c r="O126" s="3">
        <f t="shared" ca="1" si="35"/>
        <v>4687.4309999999996</v>
      </c>
      <c r="P126" s="22" t="str">
        <f t="shared" si="41"/>
        <v>J=</v>
      </c>
      <c r="Q126" s="2">
        <f t="shared" si="42"/>
        <v>42531</v>
      </c>
      <c r="R126" s="10"/>
      <c r="S126" s="10"/>
      <c r="U126" s="18"/>
      <c r="V126" s="18"/>
      <c r="W126" s="18"/>
      <c r="AA126" s="10"/>
      <c r="AB126" s="10"/>
      <c r="AC126" s="10"/>
      <c r="AD126" s="10"/>
      <c r="AE126" s="10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  <c r="EZ126" s="18"/>
      <c r="FA126" s="18"/>
      <c r="FB126" s="18"/>
      <c r="FC126" s="18"/>
      <c r="FD126" s="18"/>
      <c r="FE126" s="18"/>
      <c r="FF126" s="18"/>
      <c r="FG126" s="18"/>
      <c r="FH126" s="18"/>
      <c r="FI126" s="18"/>
      <c r="FJ126" s="18"/>
      <c r="FK126" s="18"/>
      <c r="FL126" s="18"/>
      <c r="FM126" s="18"/>
      <c r="FN126" s="18"/>
      <c r="FO126" s="18"/>
      <c r="FP126" s="18"/>
      <c r="FQ126" s="18"/>
      <c r="FR126" s="18"/>
      <c r="FS126" s="18"/>
      <c r="FT126" s="18"/>
      <c r="FU126" s="18"/>
      <c r="FV126" s="18"/>
    </row>
    <row r="127" spans="1:178" ht="12.75" x14ac:dyDescent="0.15">
      <c r="A127" s="90">
        <f t="shared" si="36"/>
        <v>42465</v>
      </c>
      <c r="B127" s="95">
        <f t="shared" ca="1" si="43"/>
        <v>104754.98299999</v>
      </c>
      <c r="C127" s="3">
        <f t="shared" si="37"/>
        <v>100000</v>
      </c>
      <c r="D127" s="4">
        <f ca="1">IF(A127&lt;$B$1,VLOOKUP(A127,[1]DI!$A$4:$B$15000,2),0)</f>
        <v>0.14130000000000001</v>
      </c>
      <c r="E127" s="5">
        <f t="shared" ca="1" si="44"/>
        <v>5.2461000000000001E-4</v>
      </c>
      <c r="F127" s="20">
        <f t="shared" si="38"/>
        <v>1.23</v>
      </c>
      <c r="G127" s="6">
        <f t="shared" ca="1" si="32"/>
        <v>1.0006452702999999</v>
      </c>
      <c r="H127" s="5">
        <f ca="1">TRUNC(PRODUCT(G$10:G126),15)</f>
        <v>1.0475498314579601</v>
      </c>
      <c r="I127" s="5">
        <f t="shared" si="39"/>
        <v>1</v>
      </c>
      <c r="J127" s="5">
        <f t="shared" ca="1" si="33"/>
        <v>1.0475498299999999</v>
      </c>
      <c r="K127" s="5">
        <f t="shared" ca="1" si="34"/>
        <v>4754.9829999900003</v>
      </c>
      <c r="L127" s="21">
        <f>IF(VLOOKUP(A127,$U$12:$AD$125,8)=VLOOKUP(A126,$U$12:$AD$125,8),0,VLOOKUP(A127,U$12:$AD$125,8))</f>
        <v>0</v>
      </c>
      <c r="M127" s="8">
        <f>IF(L127&gt;0,VLOOKUP(L127,T$12:$AC$125,7),0)</f>
        <v>0</v>
      </c>
      <c r="N127" s="3">
        <f t="shared" si="40"/>
        <v>0</v>
      </c>
      <c r="O127" s="3">
        <f t="shared" ca="1" si="35"/>
        <v>4754.9829999900003</v>
      </c>
      <c r="P127" s="22" t="str">
        <f t="shared" si="41"/>
        <v>J=</v>
      </c>
      <c r="Q127" s="2">
        <f t="shared" si="42"/>
        <v>42531</v>
      </c>
      <c r="R127" s="10"/>
      <c r="S127" s="10"/>
      <c r="U127" s="18"/>
      <c r="V127" s="18"/>
      <c r="W127" s="18"/>
      <c r="AA127" s="10"/>
      <c r="AB127" s="10"/>
      <c r="AC127" s="10"/>
      <c r="AD127" s="10"/>
      <c r="AE127" s="10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</row>
    <row r="128" spans="1:178" ht="12.75" x14ac:dyDescent="0.15">
      <c r="A128" s="90">
        <f t="shared" si="36"/>
        <v>42466</v>
      </c>
      <c r="B128" s="95">
        <f t="shared" ca="1" si="43"/>
        <v>104822.57799999999</v>
      </c>
      <c r="C128" s="3">
        <f t="shared" si="37"/>
        <v>100000</v>
      </c>
      <c r="D128" s="4">
        <f ca="1">IF(A128&lt;$B$1,VLOOKUP(A128,[1]DI!$A$4:$B$15000,2),0)</f>
        <v>0.14130000000000001</v>
      </c>
      <c r="E128" s="5">
        <f t="shared" ca="1" si="44"/>
        <v>5.2461000000000001E-4</v>
      </c>
      <c r="F128" s="20">
        <f t="shared" si="38"/>
        <v>1.23</v>
      </c>
      <c r="G128" s="6">
        <f t="shared" ca="1" si="32"/>
        <v>1.0006452702999999</v>
      </c>
      <c r="H128" s="5">
        <f ca="1">TRUNC(PRODUCT(G$10:G127),15)</f>
        <v>1.04822578425197</v>
      </c>
      <c r="I128" s="5">
        <f t="shared" si="39"/>
        <v>1</v>
      </c>
      <c r="J128" s="5">
        <f t="shared" ca="1" si="33"/>
        <v>1.0482257800000001</v>
      </c>
      <c r="K128" s="5">
        <f t="shared" ca="1" si="34"/>
        <v>4822.5780000000004</v>
      </c>
      <c r="L128" s="21">
        <f>IF(VLOOKUP(A128,$U$12:$AD$125,8)=VLOOKUP(A127,$U$12:$AD$125,8),0,VLOOKUP(A128,U$12:$AD$125,8))</f>
        <v>0</v>
      </c>
      <c r="M128" s="8">
        <f>IF(L128&gt;0,VLOOKUP(L128,T$12:$AC$125,7),0)</f>
        <v>0</v>
      </c>
      <c r="N128" s="3">
        <f t="shared" si="40"/>
        <v>0</v>
      </c>
      <c r="O128" s="3">
        <f t="shared" ca="1" si="35"/>
        <v>4822.5780000000004</v>
      </c>
      <c r="P128" s="22" t="str">
        <f t="shared" si="41"/>
        <v>J=</v>
      </c>
      <c r="Q128" s="2">
        <f t="shared" si="42"/>
        <v>42531</v>
      </c>
      <c r="R128" s="10"/>
      <c r="S128" s="10"/>
      <c r="T128" s="34" t="s">
        <v>48</v>
      </c>
      <c r="U128" s="35"/>
      <c r="V128" s="18"/>
      <c r="W128" s="18"/>
      <c r="X128" s="36" t="s">
        <v>49</v>
      </c>
      <c r="Y128" s="36" t="s">
        <v>50</v>
      </c>
      <c r="Z128" s="36" t="s">
        <v>51</v>
      </c>
      <c r="AA128" s="10"/>
      <c r="AB128" s="10"/>
      <c r="AC128" s="10"/>
      <c r="AD128" s="10"/>
      <c r="AE128" s="10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</row>
    <row r="129" spans="1:178" ht="12.75" x14ac:dyDescent="0.2">
      <c r="A129" s="90">
        <f t="shared" si="36"/>
        <v>42467</v>
      </c>
      <c r="B129" s="95">
        <f t="shared" ca="1" si="43"/>
        <v>104890.217</v>
      </c>
      <c r="C129" s="3">
        <f t="shared" si="37"/>
        <v>100000</v>
      </c>
      <c r="D129" s="4">
        <f ca="1">IF(A129&lt;$B$1,VLOOKUP(A129,[1]DI!$A$4:$B$15000,2),0)</f>
        <v>0.14130000000000001</v>
      </c>
      <c r="E129" s="5">
        <f t="shared" ca="1" si="44"/>
        <v>5.2461000000000001E-4</v>
      </c>
      <c r="F129" s="20">
        <f t="shared" si="38"/>
        <v>1.23</v>
      </c>
      <c r="G129" s="6">
        <f t="shared" ca="1" si="32"/>
        <v>1.0006452702999999</v>
      </c>
      <c r="H129" s="5">
        <f ca="1">TRUNC(PRODUCT(G$10:G128),15)</f>
        <v>1.04890217321825</v>
      </c>
      <c r="I129" s="5">
        <f t="shared" si="39"/>
        <v>1</v>
      </c>
      <c r="J129" s="5">
        <f t="shared" ca="1" si="33"/>
        <v>1.0489021700000001</v>
      </c>
      <c r="K129" s="5">
        <f t="shared" ca="1" si="34"/>
        <v>4890.2169999999996</v>
      </c>
      <c r="L129" s="21">
        <f>IF(VLOOKUP(A129,$U$12:$AD$125,8)=VLOOKUP(A128,$U$12:$AD$125,8),0,VLOOKUP(A129,U$12:$AD$125,8))</f>
        <v>0</v>
      </c>
      <c r="M129" s="8">
        <f>IF(L129&gt;0,VLOOKUP(L129,T$12:$AC$125,7),0)</f>
        <v>0</v>
      </c>
      <c r="N129" s="3">
        <f t="shared" si="40"/>
        <v>0</v>
      </c>
      <c r="O129" s="3">
        <f t="shared" ca="1" si="35"/>
        <v>4890.2169999999996</v>
      </c>
      <c r="P129" s="22" t="str">
        <f t="shared" si="41"/>
        <v>J=</v>
      </c>
      <c r="Q129" s="2">
        <f t="shared" si="42"/>
        <v>42531</v>
      </c>
      <c r="R129" s="10"/>
      <c r="S129" s="10"/>
      <c r="T129" s="37">
        <v>38602</v>
      </c>
      <c r="U129" s="24" t="s">
        <v>52</v>
      </c>
      <c r="V129" s="18"/>
      <c r="W129" s="18"/>
      <c r="X129" s="96">
        <v>42348</v>
      </c>
      <c r="Y129" s="94">
        <f t="shared" ref="Y129:Y136" si="45">(X129-1)</f>
        <v>42347</v>
      </c>
      <c r="Z129" s="94">
        <f>WORKDAY(Y129,1,T$129:T$513)</f>
        <v>42348</v>
      </c>
      <c r="AA129" s="91"/>
      <c r="AB129" s="91"/>
      <c r="AC129" s="91"/>
      <c r="AD129" s="10"/>
      <c r="AE129" s="10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  <c r="EZ129" s="18"/>
      <c r="FA129" s="18"/>
      <c r="FB129" s="18"/>
      <c r="FC129" s="18"/>
      <c r="FD129" s="18"/>
      <c r="FE129" s="18"/>
      <c r="FF129" s="18"/>
      <c r="FG129" s="18"/>
      <c r="FH129" s="18"/>
      <c r="FI129" s="18"/>
      <c r="FJ129" s="18"/>
      <c r="FK129" s="18"/>
      <c r="FL129" s="18"/>
      <c r="FM129" s="18"/>
      <c r="FN129" s="18"/>
      <c r="FO129" s="18"/>
      <c r="FP129" s="18"/>
      <c r="FQ129" s="18"/>
      <c r="FR129" s="18"/>
      <c r="FS129" s="18"/>
      <c r="FT129" s="18"/>
      <c r="FU129" s="18"/>
      <c r="FV129" s="18"/>
    </row>
    <row r="130" spans="1:178" ht="12.75" x14ac:dyDescent="0.2">
      <c r="A130" s="90">
        <f t="shared" si="36"/>
        <v>42468</v>
      </c>
      <c r="B130" s="95">
        <f t="shared" ca="1" si="43"/>
        <v>104957.9</v>
      </c>
      <c r="C130" s="3">
        <f t="shared" si="37"/>
        <v>100000</v>
      </c>
      <c r="D130" s="4">
        <f ca="1">IF(A130&lt;$B$1,VLOOKUP(A130,[1]DI!$A$4:$B$15000,2),0)</f>
        <v>0.14130000000000001</v>
      </c>
      <c r="E130" s="5">
        <f t="shared" ca="1" si="44"/>
        <v>5.2461000000000001E-4</v>
      </c>
      <c r="F130" s="20">
        <f t="shared" si="38"/>
        <v>1.23</v>
      </c>
      <c r="G130" s="6">
        <f t="shared" ca="1" si="32"/>
        <v>1.0006452702999999</v>
      </c>
      <c r="H130" s="5">
        <f ca="1">TRUNC(PRODUCT(G$10:G129),15)</f>
        <v>1.04957899863823</v>
      </c>
      <c r="I130" s="5">
        <f t="shared" si="39"/>
        <v>1</v>
      </c>
      <c r="J130" s="5">
        <f t="shared" ca="1" si="33"/>
        <v>1.049579</v>
      </c>
      <c r="K130" s="5">
        <f t="shared" ca="1" si="34"/>
        <v>4957.8999999999996</v>
      </c>
      <c r="L130" s="21">
        <f>IF(VLOOKUP(A130,$U$12:$AD$125,8)=VLOOKUP(A129,$U$12:$AD$125,8),0,VLOOKUP(A130,U$12:$AD$125,8))</f>
        <v>0</v>
      </c>
      <c r="M130" s="8">
        <f>IF(L130&gt;0,VLOOKUP(L130,T$12:$AC$125,7),0)</f>
        <v>0</v>
      </c>
      <c r="N130" s="3">
        <f t="shared" si="40"/>
        <v>0</v>
      </c>
      <c r="O130" s="3">
        <f t="shared" ca="1" si="35"/>
        <v>4957.8999999999996</v>
      </c>
      <c r="P130" s="22" t="str">
        <f t="shared" si="41"/>
        <v>J=</v>
      </c>
      <c r="Q130" s="2">
        <f t="shared" si="42"/>
        <v>42531</v>
      </c>
      <c r="R130" s="10"/>
      <c r="S130" s="10"/>
      <c r="T130" s="37">
        <v>38637</v>
      </c>
      <c r="U130" s="24" t="s">
        <v>53</v>
      </c>
      <c r="V130" s="18"/>
      <c r="W130" s="18"/>
      <c r="X130" s="96">
        <v>42531</v>
      </c>
      <c r="Y130" s="94">
        <f t="shared" si="45"/>
        <v>42530</v>
      </c>
      <c r="Z130" s="94">
        <f t="shared" ref="Z130:Z136" si="46">WORKDAY(Y130,1,T$129:T$513)</f>
        <v>42531</v>
      </c>
      <c r="AA130" s="91"/>
      <c r="AB130" s="91"/>
      <c r="AC130" s="91"/>
      <c r="AD130" s="10"/>
      <c r="AE130" s="10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</row>
    <row r="131" spans="1:178" ht="12.75" x14ac:dyDescent="0.2">
      <c r="A131" s="90">
        <f t="shared" si="36"/>
        <v>42469</v>
      </c>
      <c r="B131" s="95">
        <f t="shared" ca="1" si="43"/>
        <v>105025.626</v>
      </c>
      <c r="C131" s="3">
        <f t="shared" si="37"/>
        <v>100000</v>
      </c>
      <c r="D131" s="4">
        <f ca="1">IF(A131&lt;$B$1,VLOOKUP(A131,[1]DI!$A$4:$B$15000,2),0)</f>
        <v>0</v>
      </c>
      <c r="E131" s="5">
        <f t="shared" ca="1" si="44"/>
        <v>0</v>
      </c>
      <c r="F131" s="20">
        <f t="shared" si="38"/>
        <v>1.23</v>
      </c>
      <c r="G131" s="6">
        <f t="shared" ca="1" si="32"/>
        <v>1</v>
      </c>
      <c r="H131" s="5">
        <f ca="1">TRUNC(PRODUCT(G$10:G130),15)</f>
        <v>1.0502562607935499</v>
      </c>
      <c r="I131" s="5">
        <f t="shared" si="39"/>
        <v>1</v>
      </c>
      <c r="J131" s="5">
        <f t="shared" ca="1" si="33"/>
        <v>1.0502562600000001</v>
      </c>
      <c r="K131" s="5">
        <f t="shared" ca="1" si="34"/>
        <v>5025.6260000000002</v>
      </c>
      <c r="L131" s="21">
        <f>IF(VLOOKUP(A131,$U$12:$AD$125,8)=VLOOKUP(A130,$U$12:$AD$125,8),0,VLOOKUP(A131,U$12:$AD$125,8))</f>
        <v>0</v>
      </c>
      <c r="M131" s="8">
        <f>IF(L131&gt;0,VLOOKUP(L131,T$12:$AC$125,7),0)</f>
        <v>0</v>
      </c>
      <c r="N131" s="3">
        <f t="shared" si="40"/>
        <v>0</v>
      </c>
      <c r="O131" s="3">
        <f t="shared" ca="1" si="35"/>
        <v>5025.6260000000002</v>
      </c>
      <c r="P131" s="22" t="str">
        <f t="shared" si="41"/>
        <v>J=</v>
      </c>
      <c r="Q131" s="2">
        <f t="shared" si="42"/>
        <v>42531</v>
      </c>
      <c r="R131" s="10"/>
      <c r="S131" s="10"/>
      <c r="T131" s="37">
        <v>38658</v>
      </c>
      <c r="U131" s="24" t="s">
        <v>54</v>
      </c>
      <c r="V131" s="18"/>
      <c r="W131" s="18"/>
      <c r="X131" s="96">
        <v>42714</v>
      </c>
      <c r="Y131" s="94">
        <f t="shared" si="45"/>
        <v>42713</v>
      </c>
      <c r="Z131" s="94">
        <f t="shared" si="46"/>
        <v>42716</v>
      </c>
      <c r="AA131" s="91"/>
      <c r="AB131" s="91"/>
      <c r="AC131" s="91"/>
      <c r="AD131" s="10"/>
      <c r="AE131" s="10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  <c r="FR131" s="18"/>
      <c r="FS131" s="18"/>
      <c r="FT131" s="18"/>
      <c r="FU131" s="18"/>
      <c r="FV131" s="18"/>
    </row>
    <row r="132" spans="1:178" ht="12.75" x14ac:dyDescent="0.2">
      <c r="A132" s="90">
        <f t="shared" si="36"/>
        <v>42470</v>
      </c>
      <c r="B132" s="95">
        <f t="shared" ca="1" si="43"/>
        <v>105025.626</v>
      </c>
      <c r="C132" s="3">
        <f t="shared" si="37"/>
        <v>100000</v>
      </c>
      <c r="D132" s="4">
        <f ca="1">IF(A132&lt;$B$1,VLOOKUP(A132,[1]DI!$A$4:$B$15000,2),0)</f>
        <v>0</v>
      </c>
      <c r="E132" s="5">
        <f t="shared" ca="1" si="44"/>
        <v>0</v>
      </c>
      <c r="F132" s="20">
        <f t="shared" si="38"/>
        <v>1.23</v>
      </c>
      <c r="G132" s="6">
        <f t="shared" ca="1" si="32"/>
        <v>1</v>
      </c>
      <c r="H132" s="5">
        <f ca="1">TRUNC(PRODUCT(G$10:G131),15)</f>
        <v>1.0502562607935499</v>
      </c>
      <c r="I132" s="5">
        <f t="shared" si="39"/>
        <v>1</v>
      </c>
      <c r="J132" s="5">
        <f t="shared" ca="1" si="33"/>
        <v>1.0502562600000001</v>
      </c>
      <c r="K132" s="5">
        <f t="shared" ca="1" si="34"/>
        <v>5025.6260000000002</v>
      </c>
      <c r="L132" s="21">
        <f>IF(VLOOKUP(A132,$U$12:$AD$125,8)=VLOOKUP(A131,$U$12:$AD$125,8),0,VLOOKUP(A132,U$12:$AD$125,8))</f>
        <v>0</v>
      </c>
      <c r="M132" s="8">
        <f>IF(L132&gt;0,VLOOKUP(L132,T$12:$AC$125,7),0)</f>
        <v>0</v>
      </c>
      <c r="N132" s="3">
        <f t="shared" si="40"/>
        <v>0</v>
      </c>
      <c r="O132" s="3">
        <f t="shared" ca="1" si="35"/>
        <v>5025.6260000000002</v>
      </c>
      <c r="P132" s="22" t="str">
        <f t="shared" si="41"/>
        <v>J=</v>
      </c>
      <c r="Q132" s="2">
        <f t="shared" si="42"/>
        <v>42531</v>
      </c>
      <c r="R132" s="10"/>
      <c r="S132" s="10"/>
      <c r="T132" s="37">
        <v>38671</v>
      </c>
      <c r="U132" s="24" t="s">
        <v>55</v>
      </c>
      <c r="V132" s="18"/>
      <c r="W132" s="18"/>
      <c r="X132" s="96">
        <v>42988</v>
      </c>
      <c r="Y132" s="94">
        <f t="shared" si="45"/>
        <v>42987</v>
      </c>
      <c r="Z132" s="94">
        <f t="shared" si="46"/>
        <v>42989</v>
      </c>
      <c r="AA132" s="91"/>
      <c r="AB132" s="91"/>
      <c r="AC132" s="91"/>
      <c r="AD132" s="10"/>
      <c r="AE132" s="10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  <c r="FR132" s="18"/>
      <c r="FS132" s="18"/>
      <c r="FT132" s="18"/>
      <c r="FU132" s="18"/>
      <c r="FV132" s="18"/>
    </row>
    <row r="133" spans="1:178" ht="12.75" x14ac:dyDescent="0.2">
      <c r="A133" s="90">
        <f t="shared" si="36"/>
        <v>42471</v>
      </c>
      <c r="B133" s="95">
        <f t="shared" ca="1" si="43"/>
        <v>105025.626</v>
      </c>
      <c r="C133" s="3">
        <f t="shared" si="37"/>
        <v>100000</v>
      </c>
      <c r="D133" s="4">
        <f ca="1">IF(A133&lt;$B$1,VLOOKUP(A133,[1]DI!$A$4:$B$15000,2),0)</f>
        <v>0.14130000000000001</v>
      </c>
      <c r="E133" s="5">
        <f t="shared" ca="1" si="44"/>
        <v>5.2461000000000001E-4</v>
      </c>
      <c r="F133" s="20">
        <f t="shared" si="38"/>
        <v>1.23</v>
      </c>
      <c r="G133" s="6">
        <f t="shared" ca="1" si="32"/>
        <v>1.0006452702999999</v>
      </c>
      <c r="H133" s="5">
        <f ca="1">TRUNC(PRODUCT(G$10:G132),15)</f>
        <v>1.0502562607935499</v>
      </c>
      <c r="I133" s="5">
        <f t="shared" si="39"/>
        <v>1</v>
      </c>
      <c r="J133" s="5">
        <f t="shared" ca="1" si="33"/>
        <v>1.0502562600000001</v>
      </c>
      <c r="K133" s="5">
        <f t="shared" ca="1" si="34"/>
        <v>5025.6260000000002</v>
      </c>
      <c r="L133" s="21">
        <f>IF(VLOOKUP(A133,$U$12:$AD$125,8)=VLOOKUP(A132,$U$12:$AD$125,8),0,VLOOKUP(A133,U$12:$AD$125,8))</f>
        <v>0</v>
      </c>
      <c r="M133" s="8">
        <f>IF(L133&gt;0,VLOOKUP(L133,T$12:$AC$125,7),0)</f>
        <v>0</v>
      </c>
      <c r="N133" s="3">
        <f t="shared" si="40"/>
        <v>0</v>
      </c>
      <c r="O133" s="3">
        <f t="shared" ca="1" si="35"/>
        <v>5025.6260000000002</v>
      </c>
      <c r="P133" s="22" t="str">
        <f t="shared" si="41"/>
        <v>J=</v>
      </c>
      <c r="Q133" s="2">
        <f t="shared" si="42"/>
        <v>42531</v>
      </c>
      <c r="R133" s="10"/>
      <c r="S133" s="10"/>
      <c r="T133" s="37">
        <v>38775</v>
      </c>
      <c r="U133" s="24" t="s">
        <v>56</v>
      </c>
      <c r="V133" s="18"/>
      <c r="W133" s="18"/>
      <c r="X133" s="96">
        <v>43169</v>
      </c>
      <c r="Y133" s="94">
        <f t="shared" si="45"/>
        <v>43168</v>
      </c>
      <c r="Z133" s="94">
        <f t="shared" si="46"/>
        <v>43171</v>
      </c>
      <c r="AA133" s="91"/>
      <c r="AB133" s="91"/>
      <c r="AC133" s="91"/>
      <c r="AD133" s="10"/>
      <c r="AE133" s="10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18"/>
      <c r="EZ133" s="18"/>
      <c r="FA133" s="18"/>
      <c r="FB133" s="18"/>
      <c r="FC133" s="18"/>
      <c r="FD133" s="18"/>
      <c r="FE133" s="18"/>
      <c r="FF133" s="18"/>
      <c r="FG133" s="18"/>
      <c r="FH133" s="18"/>
      <c r="FI133" s="18"/>
      <c r="FJ133" s="18"/>
      <c r="FK133" s="18"/>
      <c r="FL133" s="18"/>
      <c r="FM133" s="18"/>
      <c r="FN133" s="18"/>
      <c r="FO133" s="18"/>
      <c r="FP133" s="18"/>
      <c r="FQ133" s="18"/>
      <c r="FR133" s="18"/>
      <c r="FS133" s="18"/>
      <c r="FT133" s="18"/>
      <c r="FU133" s="18"/>
      <c r="FV133" s="18"/>
    </row>
    <row r="134" spans="1:178" ht="12.75" x14ac:dyDescent="0.2">
      <c r="A134" s="90">
        <f t="shared" si="36"/>
        <v>42472</v>
      </c>
      <c r="B134" s="95">
        <f t="shared" ca="1" si="43"/>
        <v>105093.39599999999</v>
      </c>
      <c r="C134" s="3">
        <f t="shared" si="37"/>
        <v>100000</v>
      </c>
      <c r="D134" s="4">
        <f ca="1">IF(A134&lt;$B$1,VLOOKUP(A134,[1]DI!$A$4:$B$15000,2),0)</f>
        <v>0.14130000000000001</v>
      </c>
      <c r="E134" s="5">
        <f t="shared" ca="1" si="44"/>
        <v>5.2461000000000001E-4</v>
      </c>
      <c r="F134" s="20">
        <f t="shared" si="38"/>
        <v>1.23</v>
      </c>
      <c r="G134" s="6">
        <f t="shared" ca="1" si="32"/>
        <v>1.0006452702999999</v>
      </c>
      <c r="H134" s="5">
        <f ca="1">TRUNC(PRODUCT(G$10:G133),15)</f>
        <v>1.0509339599660299</v>
      </c>
      <c r="I134" s="5">
        <f t="shared" si="39"/>
        <v>1</v>
      </c>
      <c r="J134" s="5">
        <f t="shared" ca="1" si="33"/>
        <v>1.0509339600000001</v>
      </c>
      <c r="K134" s="5">
        <f t="shared" ca="1" si="34"/>
        <v>5093.3959999999997</v>
      </c>
      <c r="L134" s="21">
        <f>IF(VLOOKUP(A134,$U$12:$AD$125,8)=VLOOKUP(A133,$U$12:$AD$125,8),0,VLOOKUP(A134,U$12:$AD$125,8))</f>
        <v>0</v>
      </c>
      <c r="M134" s="8">
        <f>IF(L134&gt;0,VLOOKUP(L134,T$12:$AC$125,7),0)</f>
        <v>0</v>
      </c>
      <c r="N134" s="3">
        <f t="shared" si="40"/>
        <v>0</v>
      </c>
      <c r="O134" s="3">
        <f t="shared" ca="1" si="35"/>
        <v>5093.3959999999997</v>
      </c>
      <c r="P134" s="22" t="str">
        <f t="shared" si="41"/>
        <v>J=</v>
      </c>
      <c r="Q134" s="2">
        <f t="shared" si="42"/>
        <v>42531</v>
      </c>
      <c r="R134" s="10"/>
      <c r="S134" s="10"/>
      <c r="T134" s="37">
        <v>38776</v>
      </c>
      <c r="U134" s="24" t="s">
        <v>56</v>
      </c>
      <c r="V134" s="18"/>
      <c r="W134" s="18"/>
      <c r="X134" s="96">
        <v>43353</v>
      </c>
      <c r="Y134" s="94">
        <f t="shared" si="45"/>
        <v>43352</v>
      </c>
      <c r="Z134" s="94">
        <f t="shared" si="46"/>
        <v>43353</v>
      </c>
      <c r="AA134" s="91"/>
      <c r="AB134" s="91"/>
      <c r="AC134" s="91"/>
      <c r="AD134" s="10"/>
      <c r="AE134" s="10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</row>
    <row r="135" spans="1:178" ht="12.75" x14ac:dyDescent="0.2">
      <c r="A135" s="90">
        <f t="shared" si="36"/>
        <v>42473</v>
      </c>
      <c r="B135" s="95">
        <f t="shared" ca="1" si="43"/>
        <v>105161.21</v>
      </c>
      <c r="C135" s="3">
        <f t="shared" si="37"/>
        <v>100000</v>
      </c>
      <c r="D135" s="4">
        <f ca="1">IF(A135&lt;$B$1,VLOOKUP(A135,[1]DI!$A$4:$B$15000,2),0)</f>
        <v>0.14130000000000001</v>
      </c>
      <c r="E135" s="5">
        <f t="shared" ca="1" si="44"/>
        <v>5.2461000000000001E-4</v>
      </c>
      <c r="F135" s="20">
        <f t="shared" si="38"/>
        <v>1.23</v>
      </c>
      <c r="G135" s="6">
        <f t="shared" ca="1" si="32"/>
        <v>1.0006452702999999</v>
      </c>
      <c r="H135" s="5">
        <f ca="1">TRUNC(PRODUCT(G$10:G134),15)</f>
        <v>1.0516120964376601</v>
      </c>
      <c r="I135" s="5">
        <f t="shared" si="39"/>
        <v>1</v>
      </c>
      <c r="J135" s="5">
        <f t="shared" ca="1" si="33"/>
        <v>1.0516121</v>
      </c>
      <c r="K135" s="5">
        <f t="shared" ca="1" si="34"/>
        <v>5161.21</v>
      </c>
      <c r="L135" s="21">
        <f>IF(VLOOKUP(A135,$U$12:$AD$125,8)=VLOOKUP(A134,$U$12:$AD$125,8),0,VLOOKUP(A135,U$12:$AD$125,8))</f>
        <v>0</v>
      </c>
      <c r="M135" s="8">
        <f>IF(L135&gt;0,VLOOKUP(L135,T$12:$AC$125,7),0)</f>
        <v>0</v>
      </c>
      <c r="N135" s="3">
        <f t="shared" si="40"/>
        <v>0</v>
      </c>
      <c r="O135" s="3">
        <f t="shared" ca="1" si="35"/>
        <v>5161.21</v>
      </c>
      <c r="P135" s="22" t="str">
        <f t="shared" si="41"/>
        <v>J=</v>
      </c>
      <c r="Q135" s="2">
        <f t="shared" si="42"/>
        <v>42531</v>
      </c>
      <c r="R135" s="10"/>
      <c r="S135" s="10"/>
      <c r="T135" s="37">
        <v>38821</v>
      </c>
      <c r="U135" s="24" t="s">
        <v>57</v>
      </c>
      <c r="V135" s="18"/>
      <c r="W135" s="18"/>
      <c r="X135" s="96">
        <v>43534</v>
      </c>
      <c r="Y135" s="94">
        <f t="shared" si="45"/>
        <v>43533</v>
      </c>
      <c r="Z135" s="94">
        <f t="shared" si="46"/>
        <v>43535</v>
      </c>
      <c r="AA135" s="91"/>
      <c r="AB135" s="91"/>
      <c r="AC135" s="91"/>
      <c r="AD135" s="10"/>
      <c r="AE135" s="10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8"/>
      <c r="FA135" s="18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8"/>
      <c r="FV135" s="18"/>
    </row>
    <row r="136" spans="1:178" ht="12.75" x14ac:dyDescent="0.2">
      <c r="A136" s="90">
        <f t="shared" si="36"/>
        <v>42474</v>
      </c>
      <c r="B136" s="95">
        <f t="shared" ca="1" si="43"/>
        <v>105229.067</v>
      </c>
      <c r="C136" s="3">
        <f t="shared" si="37"/>
        <v>100000</v>
      </c>
      <c r="D136" s="4">
        <f ca="1">IF(A136&lt;$B$1,VLOOKUP(A136,[1]DI!$A$4:$B$15000,2),0)</f>
        <v>0.14130000000000001</v>
      </c>
      <c r="E136" s="5">
        <f t="shared" ca="1" si="44"/>
        <v>5.2461000000000001E-4</v>
      </c>
      <c r="F136" s="20">
        <f t="shared" si="38"/>
        <v>1.23</v>
      </c>
      <c r="G136" s="6">
        <f t="shared" ca="1" si="32"/>
        <v>1.0006452702999999</v>
      </c>
      <c r="H136" s="5">
        <f ca="1">TRUNC(PRODUCT(G$10:G135),15)</f>
        <v>1.0522906704906101</v>
      </c>
      <c r="I136" s="5">
        <f t="shared" si="39"/>
        <v>1</v>
      </c>
      <c r="J136" s="5">
        <f t="shared" ca="1" si="33"/>
        <v>1.0522906700000001</v>
      </c>
      <c r="K136" s="5">
        <f t="shared" ca="1" si="34"/>
        <v>5229.067</v>
      </c>
      <c r="L136" s="21">
        <f>IF(VLOOKUP(A136,$U$12:$AD$125,8)=VLOOKUP(A135,$U$12:$AD$125,8),0,VLOOKUP(A136,U$12:$AD$125,8))</f>
        <v>0</v>
      </c>
      <c r="M136" s="8">
        <f>IF(L136&gt;0,VLOOKUP(L136,T$12:$AC$125,7),0)</f>
        <v>0</v>
      </c>
      <c r="N136" s="3">
        <f t="shared" si="40"/>
        <v>0</v>
      </c>
      <c r="O136" s="3">
        <f t="shared" ca="1" si="35"/>
        <v>5229.067</v>
      </c>
      <c r="P136" s="22" t="str">
        <f t="shared" si="41"/>
        <v>J=</v>
      </c>
      <c r="Q136" s="2">
        <f t="shared" si="42"/>
        <v>42531</v>
      </c>
      <c r="R136" s="10"/>
      <c r="S136" s="10"/>
      <c r="T136" s="37">
        <v>38828</v>
      </c>
      <c r="U136" s="24" t="s">
        <v>58</v>
      </c>
      <c r="V136" s="18"/>
      <c r="W136" s="18"/>
      <c r="X136" s="96">
        <v>43718</v>
      </c>
      <c r="Y136" s="94">
        <f t="shared" si="45"/>
        <v>43717</v>
      </c>
      <c r="Z136" s="94">
        <f t="shared" si="46"/>
        <v>43718</v>
      </c>
      <c r="AA136" s="91"/>
      <c r="AB136" s="91"/>
      <c r="AC136" s="91"/>
      <c r="AD136" s="10"/>
      <c r="AE136" s="10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8"/>
      <c r="FA136" s="18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8"/>
      <c r="FV136" s="18"/>
    </row>
    <row r="137" spans="1:178" ht="12.75" x14ac:dyDescent="0.2">
      <c r="A137" s="90">
        <f t="shared" si="36"/>
        <v>42475</v>
      </c>
      <c r="B137" s="95">
        <f t="shared" ca="1" si="43"/>
        <v>105296.96799999</v>
      </c>
      <c r="C137" s="3">
        <f t="shared" si="37"/>
        <v>100000</v>
      </c>
      <c r="D137" s="4">
        <f ca="1">IF(A137&lt;$B$1,VLOOKUP(A137,[1]DI!$A$4:$B$15000,2),0)</f>
        <v>0.14130000000000001</v>
      </c>
      <c r="E137" s="5">
        <f t="shared" ca="1" si="44"/>
        <v>5.2461000000000001E-4</v>
      </c>
      <c r="F137" s="20">
        <f t="shared" si="38"/>
        <v>1.23</v>
      </c>
      <c r="G137" s="6">
        <f t="shared" ca="1" si="32"/>
        <v>1.0006452702999999</v>
      </c>
      <c r="H137" s="5">
        <f ca="1">TRUNC(PRODUCT(G$10:G136),15)</f>
        <v>1.0529696824072501</v>
      </c>
      <c r="I137" s="5">
        <f t="shared" si="39"/>
        <v>1</v>
      </c>
      <c r="J137" s="5">
        <f t="shared" ca="1" si="33"/>
        <v>1.0529696799999999</v>
      </c>
      <c r="K137" s="5">
        <f t="shared" ca="1" si="34"/>
        <v>5296.96799999</v>
      </c>
      <c r="L137" s="21">
        <f>IF(VLOOKUP(A137,$U$12:$AD$125,8)=VLOOKUP(A136,$U$12:$AD$125,8),0,VLOOKUP(A137,U$12:$AD$125,8))</f>
        <v>0</v>
      </c>
      <c r="M137" s="8">
        <f>IF(L137&gt;0,VLOOKUP(L137,T$12:$AC$125,7),0)</f>
        <v>0</v>
      </c>
      <c r="N137" s="3">
        <f t="shared" si="40"/>
        <v>0</v>
      </c>
      <c r="O137" s="3">
        <f t="shared" ca="1" si="35"/>
        <v>5296.96799999</v>
      </c>
      <c r="P137" s="22" t="str">
        <f t="shared" si="41"/>
        <v>J=</v>
      </c>
      <c r="Q137" s="2">
        <f t="shared" si="42"/>
        <v>42531</v>
      </c>
      <c r="R137" s="10"/>
      <c r="S137" s="10"/>
      <c r="T137" s="37">
        <v>38838</v>
      </c>
      <c r="U137" s="24" t="s">
        <v>59</v>
      </c>
      <c r="V137" s="18"/>
      <c r="W137" s="18"/>
      <c r="X137" s="96">
        <v>43900</v>
      </c>
      <c r="Y137" s="94">
        <f t="shared" ref="Y137:Y140" si="47">(X137-1)</f>
        <v>43899</v>
      </c>
      <c r="Z137" s="94">
        <f t="shared" ref="Z137:Z140" si="48">WORKDAY(Y137,1,T$129:T$513)</f>
        <v>43900</v>
      </c>
      <c r="AA137" s="10"/>
      <c r="AB137" s="10"/>
      <c r="AC137" s="10"/>
      <c r="AD137" s="10"/>
      <c r="AE137" s="10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</row>
    <row r="138" spans="1:178" ht="12.75" x14ac:dyDescent="0.2">
      <c r="A138" s="90">
        <f t="shared" si="36"/>
        <v>42476</v>
      </c>
      <c r="B138" s="95">
        <f t="shared" ca="1" si="43"/>
        <v>105364.91299999</v>
      </c>
      <c r="C138" s="3">
        <f t="shared" si="37"/>
        <v>100000</v>
      </c>
      <c r="D138" s="4">
        <f ca="1">IF(A138&lt;$B$1,VLOOKUP(A138,[1]DI!$A$4:$B$15000,2),0)</f>
        <v>0</v>
      </c>
      <c r="E138" s="5">
        <f t="shared" ca="1" si="44"/>
        <v>0</v>
      </c>
      <c r="F138" s="20">
        <f t="shared" si="38"/>
        <v>1.23</v>
      </c>
      <c r="G138" s="6">
        <f t="shared" ref="G138:G201" ca="1" si="49">TRUNC((1+(E138*F138)),15)</f>
        <v>1</v>
      </c>
      <c r="H138" s="5">
        <f ca="1">TRUNC(PRODUCT(G$10:G137),15)</f>
        <v>1.0536491324701101</v>
      </c>
      <c r="I138" s="5">
        <f t="shared" si="39"/>
        <v>1</v>
      </c>
      <c r="J138" s="5">
        <f t="shared" ref="J138:J201" ca="1" si="50">ROUND(TRUNC(H138/I138,15),8)</f>
        <v>1.0536491299999999</v>
      </c>
      <c r="K138" s="5">
        <f t="shared" ref="K138:K201" ca="1" si="51">TRUNC((C138*(J138-1)),8)</f>
        <v>5364.9129999899997</v>
      </c>
      <c r="L138" s="21">
        <f>IF(VLOOKUP(A138,$U$12:$AD$125,8)=VLOOKUP(A137,$U$12:$AD$125,8),0,VLOOKUP(A138,U$12:$AD$125,8))</f>
        <v>0</v>
      </c>
      <c r="M138" s="8">
        <f>IF(L138&gt;0,VLOOKUP(L138,T$12:$AC$125,7),0)</f>
        <v>0</v>
      </c>
      <c r="N138" s="3">
        <f t="shared" si="40"/>
        <v>0</v>
      </c>
      <c r="O138" s="3">
        <f t="shared" ref="O138:O201" ca="1" si="52">(K138+N138)</f>
        <v>5364.9129999899997</v>
      </c>
      <c r="P138" s="22" t="str">
        <f t="shared" si="41"/>
        <v>J=</v>
      </c>
      <c r="Q138" s="2">
        <f t="shared" si="42"/>
        <v>42531</v>
      </c>
      <c r="R138" s="10"/>
      <c r="S138" s="10"/>
      <c r="T138" s="37">
        <v>38883</v>
      </c>
      <c r="U138" s="24" t="s">
        <v>60</v>
      </c>
      <c r="V138" s="18"/>
      <c r="W138" s="18"/>
      <c r="X138" s="96">
        <f t="shared" ref="X138:X144" si="53">EDATE(X137,3)</f>
        <v>43992</v>
      </c>
      <c r="Y138" s="94">
        <f t="shared" si="47"/>
        <v>43991</v>
      </c>
      <c r="Z138" s="94">
        <f t="shared" si="48"/>
        <v>43992</v>
      </c>
      <c r="AA138" s="10"/>
      <c r="AB138" s="10"/>
      <c r="AC138" s="10"/>
      <c r="AD138" s="10"/>
      <c r="AE138" s="10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8"/>
      <c r="FV138" s="18"/>
    </row>
    <row r="139" spans="1:178" ht="12.75" x14ac:dyDescent="0.2">
      <c r="A139" s="90">
        <f t="shared" ref="A139:A202" si="54">(A138+1)</f>
        <v>42477</v>
      </c>
      <c r="B139" s="95">
        <f t="shared" ca="1" si="43"/>
        <v>105364.91299999</v>
      </c>
      <c r="C139" s="3">
        <f t="shared" ref="C139:C202" si="55">TRUNC(C138-N138,6)</f>
        <v>100000</v>
      </c>
      <c r="D139" s="4">
        <f ca="1">IF(A139&lt;$B$1,VLOOKUP(A139,[1]DI!$A$4:$B$15000,2),0)</f>
        <v>0</v>
      </c>
      <c r="E139" s="5">
        <f t="shared" ca="1" si="44"/>
        <v>0</v>
      </c>
      <c r="F139" s="20">
        <f t="shared" ref="F139:F202" si="56">F138</f>
        <v>1.23</v>
      </c>
      <c r="G139" s="6">
        <f t="shared" ca="1" si="49"/>
        <v>1</v>
      </c>
      <c r="H139" s="5">
        <f ca="1">TRUNC(PRODUCT(G$10:G138),15)</f>
        <v>1.0536491324701101</v>
      </c>
      <c r="I139" s="5">
        <f t="shared" ref="I139:I202" si="57">IF(OR(L138&gt;0,L138="E"),H138,I138)</f>
        <v>1</v>
      </c>
      <c r="J139" s="5">
        <f t="shared" ca="1" si="50"/>
        <v>1.0536491299999999</v>
      </c>
      <c r="K139" s="5">
        <f t="shared" ca="1" si="51"/>
        <v>5364.9129999899997</v>
      </c>
      <c r="L139" s="21">
        <f>IF(VLOOKUP(A139,$U$12:$AD$125,8)=VLOOKUP(A138,$U$12:$AD$125,8),0,VLOOKUP(A139,U$12:$AD$125,8))</f>
        <v>0</v>
      </c>
      <c r="M139" s="8">
        <f>IF(L139&gt;0,VLOOKUP(L139,T$12:$AC$125,7),0)</f>
        <v>0</v>
      </c>
      <c r="N139" s="3">
        <f t="shared" ref="N139:N202" si="58">IF(M139&gt;0,(C$10*M139),0)</f>
        <v>0</v>
      </c>
      <c r="O139" s="3">
        <f t="shared" ca="1" si="52"/>
        <v>5364.9129999899997</v>
      </c>
      <c r="P139" s="22" t="str">
        <f t="shared" ref="P139:P202" si="59">IF(L138&gt;0,VLOOKUP(A138,$U$12:$AD$125,9),P138)</f>
        <v>J=</v>
      </c>
      <c r="Q139" s="2">
        <f t="shared" ref="Q139:Q202" si="60">IF(L138&gt;0,VLOOKUP(A138,$U$12:$AD$125,10),Q138)</f>
        <v>42531</v>
      </c>
      <c r="R139" s="10"/>
      <c r="S139" s="10"/>
      <c r="T139" s="37">
        <v>38967</v>
      </c>
      <c r="U139" s="24" t="s">
        <v>52</v>
      </c>
      <c r="V139" s="18"/>
      <c r="W139" s="18"/>
      <c r="X139" s="96">
        <f t="shared" si="53"/>
        <v>44084</v>
      </c>
      <c r="Y139" s="94">
        <f t="shared" si="47"/>
        <v>44083</v>
      </c>
      <c r="Z139" s="94">
        <f t="shared" si="48"/>
        <v>44084</v>
      </c>
      <c r="AA139" s="10"/>
      <c r="AB139" s="10"/>
      <c r="AC139" s="10"/>
      <c r="AD139" s="10"/>
      <c r="AE139" s="10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8"/>
      <c r="FV139" s="18"/>
    </row>
    <row r="140" spans="1:178" ht="12.75" x14ac:dyDescent="0.2">
      <c r="A140" s="90">
        <f t="shared" si="54"/>
        <v>42478</v>
      </c>
      <c r="B140" s="95">
        <f t="shared" ref="B140:B203" ca="1" si="61">IF(A140&lt;=TODAY(),C140+K140,IF(AND(A140&gt;TODAY(),A140&lt;=$B$1),IF(VLOOKUP(TODAY(),$A$10:$D$10000,4,FALSE)=0,"n.d",C140+K140),"n.d"))</f>
        <v>105364.91299999</v>
      </c>
      <c r="C140" s="3">
        <f t="shared" si="55"/>
        <v>100000</v>
      </c>
      <c r="D140" s="4">
        <f ca="1">IF(A140&lt;$B$1,VLOOKUP(A140,[1]DI!$A$4:$B$15000,2),0)</f>
        <v>0.14130000000000001</v>
      </c>
      <c r="E140" s="5">
        <f t="shared" ca="1" si="44"/>
        <v>5.2461000000000001E-4</v>
      </c>
      <c r="F140" s="20">
        <f t="shared" si="56"/>
        <v>1.23</v>
      </c>
      <c r="G140" s="6">
        <f t="shared" ca="1" si="49"/>
        <v>1.0006452702999999</v>
      </c>
      <c r="H140" s="5">
        <f ca="1">TRUNC(PRODUCT(G$10:G139),15)</f>
        <v>1.0536491324701101</v>
      </c>
      <c r="I140" s="5">
        <f t="shared" si="57"/>
        <v>1</v>
      </c>
      <c r="J140" s="5">
        <f t="shared" ca="1" si="50"/>
        <v>1.0536491299999999</v>
      </c>
      <c r="K140" s="5">
        <f t="shared" ca="1" si="51"/>
        <v>5364.9129999899997</v>
      </c>
      <c r="L140" s="21">
        <f>IF(VLOOKUP(A140,$U$12:$AD$125,8)=VLOOKUP(A139,$U$12:$AD$125,8),0,VLOOKUP(A140,U$12:$AD$125,8))</f>
        <v>0</v>
      </c>
      <c r="M140" s="8">
        <f>IF(L140&gt;0,VLOOKUP(L140,T$12:$AC$125,7),0)</f>
        <v>0</v>
      </c>
      <c r="N140" s="3">
        <f t="shared" si="58"/>
        <v>0</v>
      </c>
      <c r="O140" s="3">
        <f t="shared" ca="1" si="52"/>
        <v>5364.9129999899997</v>
      </c>
      <c r="P140" s="22" t="str">
        <f t="shared" si="59"/>
        <v>J=</v>
      </c>
      <c r="Q140" s="2">
        <f t="shared" si="60"/>
        <v>42531</v>
      </c>
      <c r="R140" s="10"/>
      <c r="S140" s="10"/>
      <c r="T140" s="37">
        <v>39002</v>
      </c>
      <c r="U140" s="24" t="s">
        <v>53</v>
      </c>
      <c r="V140" s="18"/>
      <c r="W140" s="18"/>
      <c r="X140" s="96">
        <f t="shared" si="53"/>
        <v>44175</v>
      </c>
      <c r="Y140" s="94">
        <f t="shared" si="47"/>
        <v>44174</v>
      </c>
      <c r="Z140" s="94">
        <f t="shared" si="48"/>
        <v>44175</v>
      </c>
      <c r="AA140" s="10"/>
      <c r="AB140" s="10"/>
      <c r="AC140" s="10"/>
      <c r="AD140" s="10"/>
      <c r="AE140" s="10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</row>
    <row r="141" spans="1:178" ht="12.75" x14ac:dyDescent="0.2">
      <c r="A141" s="90">
        <f t="shared" si="54"/>
        <v>42479</v>
      </c>
      <c r="B141" s="95">
        <f t="shared" ca="1" si="61"/>
        <v>105432.90199999</v>
      </c>
      <c r="C141" s="3">
        <f t="shared" si="55"/>
        <v>100000</v>
      </c>
      <c r="D141" s="4">
        <f ca="1">IF(A141&lt;$B$1,VLOOKUP(A141,[1]DI!$A$4:$B$15000,2),0)</f>
        <v>0.14130000000000001</v>
      </c>
      <c r="E141" s="5">
        <f t="shared" ca="1" si="44"/>
        <v>5.2461000000000001E-4</v>
      </c>
      <c r="F141" s="20">
        <f t="shared" si="56"/>
        <v>1.23</v>
      </c>
      <c r="G141" s="6">
        <f t="shared" ca="1" si="49"/>
        <v>1.0006452702999999</v>
      </c>
      <c r="H141" s="5">
        <f ca="1">TRUNC(PRODUCT(G$10:G140),15)</f>
        <v>1.0543290209619101</v>
      </c>
      <c r="I141" s="5">
        <f t="shared" si="57"/>
        <v>1</v>
      </c>
      <c r="J141" s="5">
        <f t="shared" ca="1" si="50"/>
        <v>1.05432902</v>
      </c>
      <c r="K141" s="5">
        <f t="shared" ca="1" si="51"/>
        <v>5432.9019999900001</v>
      </c>
      <c r="L141" s="21">
        <f>IF(VLOOKUP(A141,$U$12:$AD$125,8)=VLOOKUP(A140,$U$12:$AD$125,8),0,VLOOKUP(A141,U$12:$AD$125,8))</f>
        <v>0</v>
      </c>
      <c r="M141" s="8">
        <f>IF(L141&gt;0,VLOOKUP(L141,T$12:$AC$125,7),0)</f>
        <v>0</v>
      </c>
      <c r="N141" s="3">
        <f t="shared" si="58"/>
        <v>0</v>
      </c>
      <c r="O141" s="3">
        <f t="shared" ca="1" si="52"/>
        <v>5432.9019999900001</v>
      </c>
      <c r="P141" s="22" t="str">
        <f t="shared" si="59"/>
        <v>J=</v>
      </c>
      <c r="Q141" s="2">
        <f t="shared" si="60"/>
        <v>42531</v>
      </c>
      <c r="R141" s="10"/>
      <c r="S141" s="10"/>
      <c r="T141" s="37">
        <v>39023</v>
      </c>
      <c r="U141" s="24" t="s">
        <v>54</v>
      </c>
      <c r="V141" s="18"/>
      <c r="W141" s="18"/>
      <c r="X141" s="96">
        <f t="shared" si="53"/>
        <v>44265</v>
      </c>
      <c r="Y141" s="94">
        <f t="shared" ref="Y141" si="62">(X141-1)</f>
        <v>44264</v>
      </c>
      <c r="Z141" s="94">
        <f t="shared" ref="Z141" si="63">WORKDAY(Y141,1,T$129:T$513)</f>
        <v>44265</v>
      </c>
      <c r="AA141" s="10"/>
      <c r="AB141" s="10"/>
      <c r="AC141" s="10"/>
      <c r="AD141" s="10"/>
      <c r="AE141" s="10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  <c r="EZ141" s="18"/>
      <c r="FA141" s="18"/>
      <c r="FB141" s="18"/>
      <c r="FC141" s="18"/>
      <c r="FD141" s="18"/>
      <c r="FE141" s="18"/>
      <c r="FF141" s="18"/>
      <c r="FG141" s="18"/>
      <c r="FH141" s="18"/>
      <c r="FI141" s="18"/>
      <c r="FJ141" s="18"/>
      <c r="FK141" s="18"/>
      <c r="FL141" s="18"/>
      <c r="FM141" s="18"/>
      <c r="FN141" s="18"/>
      <c r="FO141" s="18"/>
      <c r="FP141" s="18"/>
      <c r="FQ141" s="18"/>
      <c r="FR141" s="18"/>
      <c r="FS141" s="18"/>
      <c r="FT141" s="18"/>
      <c r="FU141" s="18"/>
      <c r="FV141" s="18"/>
    </row>
    <row r="142" spans="1:178" ht="12.75" x14ac:dyDescent="0.2">
      <c r="A142" s="90">
        <f t="shared" si="54"/>
        <v>42480</v>
      </c>
      <c r="B142" s="95">
        <f t="shared" ca="1" si="61"/>
        <v>105500.935</v>
      </c>
      <c r="C142" s="3">
        <f t="shared" si="55"/>
        <v>100000</v>
      </c>
      <c r="D142" s="4">
        <f ca="1">IF(A142&lt;$B$1,VLOOKUP(A142,[1]DI!$A$4:$B$15000,2),0)</f>
        <v>0.14130000000000001</v>
      </c>
      <c r="E142" s="5">
        <f t="shared" ca="1" si="44"/>
        <v>5.2461000000000001E-4</v>
      </c>
      <c r="F142" s="20">
        <f t="shared" si="56"/>
        <v>1.23</v>
      </c>
      <c r="G142" s="6">
        <f t="shared" ca="1" si="49"/>
        <v>1.0006452702999999</v>
      </c>
      <c r="H142" s="5">
        <f ca="1">TRUNC(PRODUCT(G$10:G141),15)</f>
        <v>1.05500934816556</v>
      </c>
      <c r="I142" s="5">
        <f t="shared" si="57"/>
        <v>1</v>
      </c>
      <c r="J142" s="5">
        <f t="shared" ca="1" si="50"/>
        <v>1.05500935</v>
      </c>
      <c r="K142" s="5">
        <f t="shared" ca="1" si="51"/>
        <v>5500.9350000000004</v>
      </c>
      <c r="L142" s="21">
        <f>IF(VLOOKUP(A142,$U$12:$AD$125,8)=VLOOKUP(A141,$U$12:$AD$125,8),0,VLOOKUP(A142,U$12:$AD$125,8))</f>
        <v>0</v>
      </c>
      <c r="M142" s="8">
        <f>IF(L142&gt;0,VLOOKUP(L142,T$12:$AC$125,7),0)</f>
        <v>0</v>
      </c>
      <c r="N142" s="3">
        <f t="shared" si="58"/>
        <v>0</v>
      </c>
      <c r="O142" s="3">
        <f t="shared" ca="1" si="52"/>
        <v>5500.9350000000004</v>
      </c>
      <c r="P142" s="22" t="str">
        <f t="shared" si="59"/>
        <v>J=</v>
      </c>
      <c r="Q142" s="2">
        <f t="shared" si="60"/>
        <v>42531</v>
      </c>
      <c r="R142" s="10"/>
      <c r="S142" s="10"/>
      <c r="T142" s="37">
        <v>39036</v>
      </c>
      <c r="U142" s="24" t="s">
        <v>55</v>
      </c>
      <c r="V142" s="18"/>
      <c r="W142" s="18"/>
      <c r="X142" s="96">
        <f t="shared" si="53"/>
        <v>44357</v>
      </c>
      <c r="Y142" s="94">
        <f t="shared" ref="Y142:Y144" si="64">(X142-1)</f>
        <v>44356</v>
      </c>
      <c r="Z142" s="94">
        <f t="shared" ref="Z142:Z144" si="65">WORKDAY(Y142,1,T$129:T$513)</f>
        <v>44357</v>
      </c>
      <c r="AA142" s="10"/>
      <c r="AB142" s="10"/>
      <c r="AC142" s="10"/>
      <c r="AD142" s="10"/>
      <c r="AE142" s="10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8"/>
      <c r="FA142" s="18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8"/>
      <c r="FV142" s="18"/>
    </row>
    <row r="143" spans="1:178" ht="12.75" x14ac:dyDescent="0.2">
      <c r="A143" s="90">
        <f t="shared" si="54"/>
        <v>42481</v>
      </c>
      <c r="B143" s="95">
        <f t="shared" ca="1" si="61"/>
        <v>105569.011</v>
      </c>
      <c r="C143" s="3">
        <f t="shared" si="55"/>
        <v>100000</v>
      </c>
      <c r="D143" s="4">
        <f ca="1">IF(A143&lt;$B$1,VLOOKUP(A143,[1]DI!$A$4:$B$15000,2),0)</f>
        <v>0</v>
      </c>
      <c r="E143" s="5">
        <f t="shared" ca="1" si="44"/>
        <v>0</v>
      </c>
      <c r="F143" s="20">
        <f t="shared" si="56"/>
        <v>1.23</v>
      </c>
      <c r="G143" s="6">
        <f t="shared" ca="1" si="49"/>
        <v>1</v>
      </c>
      <c r="H143" s="5">
        <f ca="1">TRUNC(PRODUCT(G$10:G142),15)</f>
        <v>1.0556901143641599</v>
      </c>
      <c r="I143" s="5">
        <f t="shared" si="57"/>
        <v>1</v>
      </c>
      <c r="J143" s="5">
        <f t="shared" ca="1" si="50"/>
        <v>1.05569011</v>
      </c>
      <c r="K143" s="5">
        <f t="shared" ca="1" si="51"/>
        <v>5569.0110000000004</v>
      </c>
      <c r="L143" s="21">
        <f>IF(VLOOKUP(A143,$U$12:$AD$125,8)=VLOOKUP(A142,$U$12:$AD$125,8),0,VLOOKUP(A143,U$12:$AD$125,8))</f>
        <v>0</v>
      </c>
      <c r="M143" s="8">
        <f>IF(L143&gt;0,VLOOKUP(L143,T$12:$AC$125,7),0)</f>
        <v>0</v>
      </c>
      <c r="N143" s="3">
        <f t="shared" si="58"/>
        <v>0</v>
      </c>
      <c r="O143" s="3">
        <f t="shared" ca="1" si="52"/>
        <v>5569.0110000000004</v>
      </c>
      <c r="P143" s="22" t="str">
        <f t="shared" si="59"/>
        <v>J=</v>
      </c>
      <c r="Q143" s="2">
        <f t="shared" si="60"/>
        <v>42531</v>
      </c>
      <c r="R143" s="10"/>
      <c r="S143" s="10"/>
      <c r="T143" s="37">
        <v>39076</v>
      </c>
      <c r="U143" s="24" t="s">
        <v>61</v>
      </c>
      <c r="V143" s="18"/>
      <c r="W143" s="18"/>
      <c r="X143" s="96">
        <f t="shared" si="53"/>
        <v>44449</v>
      </c>
      <c r="Y143" s="94">
        <f t="shared" si="64"/>
        <v>44448</v>
      </c>
      <c r="Z143" s="94">
        <f t="shared" si="65"/>
        <v>44449</v>
      </c>
      <c r="AA143" s="10"/>
      <c r="AB143" s="10"/>
      <c r="AC143" s="10"/>
      <c r="AD143" s="10"/>
      <c r="AE143" s="10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  <c r="FR143" s="18"/>
      <c r="FS143" s="18"/>
      <c r="FT143" s="18"/>
      <c r="FU143" s="18"/>
      <c r="FV143" s="18"/>
    </row>
    <row r="144" spans="1:178" ht="12.75" x14ac:dyDescent="0.2">
      <c r="A144" s="90">
        <f t="shared" si="54"/>
        <v>42482</v>
      </c>
      <c r="B144" s="95">
        <f t="shared" ca="1" si="61"/>
        <v>105569.011</v>
      </c>
      <c r="C144" s="3">
        <f t="shared" si="55"/>
        <v>100000</v>
      </c>
      <c r="D144" s="4">
        <f ca="1">IF(A144&lt;$B$1,VLOOKUP(A144,[1]DI!$A$4:$B$15000,2),0)</f>
        <v>0.14130000000000001</v>
      </c>
      <c r="E144" s="5">
        <f t="shared" ca="1" si="44"/>
        <v>5.2461000000000001E-4</v>
      </c>
      <c r="F144" s="20">
        <f t="shared" si="56"/>
        <v>1.23</v>
      </c>
      <c r="G144" s="6">
        <f t="shared" ca="1" si="49"/>
        <v>1.0006452702999999</v>
      </c>
      <c r="H144" s="5">
        <f ca="1">TRUNC(PRODUCT(G$10:G143),15)</f>
        <v>1.0556901143641599</v>
      </c>
      <c r="I144" s="5">
        <f t="shared" si="57"/>
        <v>1</v>
      </c>
      <c r="J144" s="5">
        <f t="shared" ca="1" si="50"/>
        <v>1.05569011</v>
      </c>
      <c r="K144" s="5">
        <f t="shared" ca="1" si="51"/>
        <v>5569.0110000000004</v>
      </c>
      <c r="L144" s="21">
        <f>IF(VLOOKUP(A144,$U$12:$AD$125,8)=VLOOKUP(A143,$U$12:$AD$125,8),0,VLOOKUP(A144,U$12:$AD$125,8))</f>
        <v>0</v>
      </c>
      <c r="M144" s="8">
        <f>IF(L144&gt;0,VLOOKUP(L144,T$12:$AC$125,7),0)</f>
        <v>0</v>
      </c>
      <c r="N144" s="3">
        <f t="shared" si="58"/>
        <v>0</v>
      </c>
      <c r="O144" s="3">
        <f t="shared" ca="1" si="52"/>
        <v>5569.0110000000004</v>
      </c>
      <c r="P144" s="22" t="str">
        <f t="shared" si="59"/>
        <v>J=</v>
      </c>
      <c r="Q144" s="2">
        <f t="shared" si="60"/>
        <v>42531</v>
      </c>
      <c r="R144" s="10"/>
      <c r="S144" s="10"/>
      <c r="T144" s="37">
        <v>39083</v>
      </c>
      <c r="U144" s="24" t="s">
        <v>62</v>
      </c>
      <c r="V144" s="18"/>
      <c r="W144" s="18"/>
      <c r="X144" s="96">
        <f t="shared" si="53"/>
        <v>44540</v>
      </c>
      <c r="Y144" s="94">
        <f t="shared" si="64"/>
        <v>44539</v>
      </c>
      <c r="Z144" s="94">
        <f t="shared" si="65"/>
        <v>44540</v>
      </c>
      <c r="AA144" s="10"/>
      <c r="AB144" s="10"/>
      <c r="AC144" s="10"/>
      <c r="AD144" s="10"/>
      <c r="AE144" s="10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  <c r="EZ144" s="18"/>
      <c r="FA144" s="18"/>
      <c r="FB144" s="18"/>
      <c r="FC144" s="18"/>
      <c r="FD144" s="18"/>
      <c r="FE144" s="18"/>
      <c r="FF144" s="18"/>
      <c r="FG144" s="18"/>
      <c r="FH144" s="18"/>
      <c r="FI144" s="18"/>
      <c r="FJ144" s="18"/>
      <c r="FK144" s="18"/>
      <c r="FL144" s="18"/>
      <c r="FM144" s="18"/>
      <c r="FN144" s="18"/>
      <c r="FO144" s="18"/>
      <c r="FP144" s="18"/>
      <c r="FQ144" s="18"/>
      <c r="FR144" s="18"/>
      <c r="FS144" s="18"/>
      <c r="FT144" s="18"/>
      <c r="FU144" s="18"/>
      <c r="FV144" s="18"/>
    </row>
    <row r="145" spans="1:181" ht="12.75" x14ac:dyDescent="0.15">
      <c r="A145" s="90">
        <f t="shared" si="54"/>
        <v>42483</v>
      </c>
      <c r="B145" s="95">
        <f t="shared" ca="1" si="61"/>
        <v>105637.132</v>
      </c>
      <c r="C145" s="3">
        <f t="shared" si="55"/>
        <v>100000</v>
      </c>
      <c r="D145" s="4">
        <f ca="1">IF(A145&lt;$B$1,VLOOKUP(A145,[1]DI!$A$4:$B$15000,2),0)</f>
        <v>0</v>
      </c>
      <c r="E145" s="5">
        <f t="shared" ca="1" si="44"/>
        <v>0</v>
      </c>
      <c r="F145" s="20">
        <f t="shared" si="56"/>
        <v>1.23</v>
      </c>
      <c r="G145" s="6">
        <f t="shared" ca="1" si="49"/>
        <v>1</v>
      </c>
      <c r="H145" s="5">
        <f ca="1">TRUNC(PRODUCT(G$10:G144),15)</f>
        <v>1.0563713198409601</v>
      </c>
      <c r="I145" s="5">
        <f t="shared" si="57"/>
        <v>1</v>
      </c>
      <c r="J145" s="5">
        <f t="shared" ca="1" si="50"/>
        <v>1.05637132</v>
      </c>
      <c r="K145" s="5">
        <f t="shared" ca="1" si="51"/>
        <v>5637.1319999999996</v>
      </c>
      <c r="L145" s="21">
        <f>IF(VLOOKUP(A145,$U$12:$AD$125,8)=VLOOKUP(A144,$U$12:$AD$125,8),0,VLOOKUP(A145,U$12:$AD$125,8))</f>
        <v>0</v>
      </c>
      <c r="M145" s="8">
        <f>IF(L145&gt;0,VLOOKUP(L145,T$12:$AC$125,7),0)</f>
        <v>0</v>
      </c>
      <c r="N145" s="3">
        <f t="shared" si="58"/>
        <v>0</v>
      </c>
      <c r="O145" s="3">
        <f t="shared" ca="1" si="52"/>
        <v>5637.1319999999996</v>
      </c>
      <c r="P145" s="22" t="str">
        <f t="shared" si="59"/>
        <v>J=</v>
      </c>
      <c r="Q145" s="2">
        <f t="shared" si="60"/>
        <v>42531</v>
      </c>
      <c r="R145" s="10"/>
      <c r="S145" s="10"/>
      <c r="T145" s="37">
        <v>39132</v>
      </c>
      <c r="U145" s="24" t="s">
        <v>56</v>
      </c>
      <c r="V145" s="18"/>
      <c r="W145" s="18"/>
      <c r="X145" s="26"/>
      <c r="Y145" s="26"/>
      <c r="Z145" s="26"/>
      <c r="AA145" s="10"/>
      <c r="AB145" s="10"/>
      <c r="AC145" s="10"/>
      <c r="AD145" s="10"/>
      <c r="AE145" s="10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  <c r="FC145" s="18"/>
      <c r="FD145" s="18"/>
      <c r="FE145" s="18"/>
      <c r="FF145" s="18"/>
      <c r="FG145" s="18"/>
      <c r="FH145" s="18"/>
      <c r="FI145" s="18"/>
      <c r="FJ145" s="18"/>
      <c r="FK145" s="18"/>
      <c r="FL145" s="18"/>
      <c r="FM145" s="18"/>
      <c r="FN145" s="18"/>
      <c r="FO145" s="18"/>
      <c r="FP145" s="18"/>
      <c r="FQ145" s="18"/>
      <c r="FR145" s="18"/>
      <c r="FS145" s="18"/>
      <c r="FT145" s="18"/>
      <c r="FU145" s="18"/>
      <c r="FV145" s="18"/>
    </row>
    <row r="146" spans="1:181" ht="12.75" x14ac:dyDescent="0.15">
      <c r="A146" s="90">
        <f t="shared" si="54"/>
        <v>42484</v>
      </c>
      <c r="B146" s="95">
        <f t="shared" ca="1" si="61"/>
        <v>105637.132</v>
      </c>
      <c r="C146" s="3">
        <f t="shared" si="55"/>
        <v>100000</v>
      </c>
      <c r="D146" s="4">
        <f ca="1">IF(A146&lt;$B$1,VLOOKUP(A146,[1]DI!$A$4:$B$15000,2),0)</f>
        <v>0</v>
      </c>
      <c r="E146" s="5">
        <f t="shared" ref="E146:E209" ca="1" si="66">ROUND((((1+D146)^(1/252)-1)),8)</f>
        <v>0</v>
      </c>
      <c r="F146" s="20">
        <f t="shared" si="56"/>
        <v>1.23</v>
      </c>
      <c r="G146" s="6">
        <f t="shared" ca="1" si="49"/>
        <v>1</v>
      </c>
      <c r="H146" s="5">
        <f ca="1">TRUNC(PRODUCT(G$10:G145),15)</f>
        <v>1.0563713198409601</v>
      </c>
      <c r="I146" s="5">
        <f t="shared" si="57"/>
        <v>1</v>
      </c>
      <c r="J146" s="5">
        <f t="shared" ca="1" si="50"/>
        <v>1.05637132</v>
      </c>
      <c r="K146" s="5">
        <f t="shared" ca="1" si="51"/>
        <v>5637.1319999999996</v>
      </c>
      <c r="L146" s="21">
        <f>IF(VLOOKUP(A146,$U$12:$AD$125,8)=VLOOKUP(A145,$U$12:$AD$125,8),0,VLOOKUP(A146,U$12:$AD$125,8))</f>
        <v>0</v>
      </c>
      <c r="M146" s="8">
        <f>IF(L146&gt;0,VLOOKUP(L146,T$12:$AC$125,7),0)</f>
        <v>0</v>
      </c>
      <c r="N146" s="3">
        <f t="shared" si="58"/>
        <v>0</v>
      </c>
      <c r="O146" s="3">
        <f t="shared" ca="1" si="52"/>
        <v>5637.1319999999996</v>
      </c>
      <c r="P146" s="22" t="str">
        <f t="shared" si="59"/>
        <v>J=</v>
      </c>
      <c r="Q146" s="2">
        <f t="shared" si="60"/>
        <v>42531</v>
      </c>
      <c r="R146" s="10"/>
      <c r="S146" s="10"/>
      <c r="T146" s="37">
        <v>39133</v>
      </c>
      <c r="U146" s="24" t="s">
        <v>56</v>
      </c>
      <c r="V146" s="18"/>
      <c r="W146" s="18"/>
      <c r="X146" s="26"/>
      <c r="Y146" s="26"/>
      <c r="Z146" s="26"/>
      <c r="AA146" s="10"/>
      <c r="AB146" s="10"/>
      <c r="AC146" s="10"/>
      <c r="AD146" s="10"/>
      <c r="AE146" s="10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  <c r="FC146" s="18"/>
      <c r="FD146" s="18"/>
      <c r="FE146" s="18"/>
      <c r="FF146" s="18"/>
      <c r="FG146" s="18"/>
      <c r="FH146" s="18"/>
      <c r="FI146" s="18"/>
      <c r="FJ146" s="18"/>
      <c r="FK146" s="18"/>
      <c r="FL146" s="18"/>
      <c r="FM146" s="18"/>
      <c r="FN146" s="18"/>
      <c r="FO146" s="18"/>
      <c r="FP146" s="18"/>
      <c r="FQ146" s="18"/>
      <c r="FR146" s="18"/>
      <c r="FS146" s="18"/>
      <c r="FT146" s="18"/>
      <c r="FU146" s="18"/>
      <c r="FV146" s="18"/>
    </row>
    <row r="147" spans="1:181" ht="12.75" x14ac:dyDescent="0.15">
      <c r="A147" s="90">
        <f t="shared" si="54"/>
        <v>42485</v>
      </c>
      <c r="B147" s="95">
        <f t="shared" ca="1" si="61"/>
        <v>105637.132</v>
      </c>
      <c r="C147" s="3">
        <f t="shared" si="55"/>
        <v>100000</v>
      </c>
      <c r="D147" s="4">
        <f ca="1">IF(A147&lt;$B$1,VLOOKUP(A147,[1]DI!$A$4:$B$15000,2),0)</f>
        <v>0.14130000000000001</v>
      </c>
      <c r="E147" s="5">
        <f t="shared" ca="1" si="66"/>
        <v>5.2461000000000001E-4</v>
      </c>
      <c r="F147" s="20">
        <f t="shared" si="56"/>
        <v>1.23</v>
      </c>
      <c r="G147" s="6">
        <f t="shared" ca="1" si="49"/>
        <v>1.0006452702999999</v>
      </c>
      <c r="H147" s="5">
        <f ca="1">TRUNC(PRODUCT(G$10:G146),15)</f>
        <v>1.0563713198409601</v>
      </c>
      <c r="I147" s="5">
        <f t="shared" si="57"/>
        <v>1</v>
      </c>
      <c r="J147" s="5">
        <f t="shared" ca="1" si="50"/>
        <v>1.05637132</v>
      </c>
      <c r="K147" s="5">
        <f t="shared" ca="1" si="51"/>
        <v>5637.1319999999996</v>
      </c>
      <c r="L147" s="21">
        <f>IF(VLOOKUP(A147,$U$12:$AD$125,8)=VLOOKUP(A146,$U$12:$AD$125,8),0,VLOOKUP(A147,U$12:$AD$125,8))</f>
        <v>0</v>
      </c>
      <c r="M147" s="8">
        <f>IF(L147&gt;0,VLOOKUP(L147,T$12:$AC$125,7),0)</f>
        <v>0</v>
      </c>
      <c r="N147" s="3">
        <f t="shared" si="58"/>
        <v>0</v>
      </c>
      <c r="O147" s="3">
        <f t="shared" ca="1" si="52"/>
        <v>5637.1319999999996</v>
      </c>
      <c r="P147" s="22" t="str">
        <f t="shared" si="59"/>
        <v>J=</v>
      </c>
      <c r="Q147" s="2">
        <f t="shared" si="60"/>
        <v>42531</v>
      </c>
      <c r="R147" s="10"/>
      <c r="S147" s="10"/>
      <c r="T147" s="37">
        <v>39178</v>
      </c>
      <c r="U147" s="24" t="s">
        <v>57</v>
      </c>
      <c r="V147" s="18"/>
      <c r="W147" s="18"/>
      <c r="X147" s="26"/>
      <c r="Y147" s="26"/>
      <c r="Z147" s="26"/>
      <c r="AA147" s="10"/>
      <c r="AB147" s="10"/>
      <c r="AC147" s="10"/>
      <c r="AD147" s="10"/>
      <c r="AE147" s="10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  <c r="FC147" s="18"/>
      <c r="FD147" s="18"/>
      <c r="FE147" s="18"/>
      <c r="FF147" s="18"/>
      <c r="FG147" s="18"/>
      <c r="FH147" s="18"/>
      <c r="FI147" s="18"/>
      <c r="FJ147" s="18"/>
      <c r="FK147" s="18"/>
      <c r="FL147" s="18"/>
      <c r="FM147" s="18"/>
      <c r="FN147" s="18"/>
      <c r="FO147" s="18"/>
      <c r="FP147" s="18"/>
      <c r="FQ147" s="18"/>
      <c r="FR147" s="18"/>
      <c r="FS147" s="18"/>
      <c r="FT147" s="18"/>
      <c r="FU147" s="18"/>
      <c r="FV147" s="18"/>
    </row>
    <row r="148" spans="1:181" ht="12.75" x14ac:dyDescent="0.15">
      <c r="A148" s="90">
        <f t="shared" si="54"/>
        <v>42486</v>
      </c>
      <c r="B148" s="95">
        <f t="shared" ca="1" si="61"/>
        <v>105705.296</v>
      </c>
      <c r="C148" s="3">
        <f t="shared" si="55"/>
        <v>100000</v>
      </c>
      <c r="D148" s="4">
        <f ca="1">IF(A148&lt;$B$1,VLOOKUP(A148,[1]DI!$A$4:$B$15000,2),0)</f>
        <v>0.14130000000000001</v>
      </c>
      <c r="E148" s="5">
        <f t="shared" ca="1" si="66"/>
        <v>5.2461000000000001E-4</v>
      </c>
      <c r="F148" s="20">
        <f t="shared" si="56"/>
        <v>1.23</v>
      </c>
      <c r="G148" s="6">
        <f t="shared" ca="1" si="49"/>
        <v>1.0006452702999999</v>
      </c>
      <c r="H148" s="5">
        <f ca="1">TRUNC(PRODUCT(G$10:G147),15)</f>
        <v>1.05705296487943</v>
      </c>
      <c r="I148" s="5">
        <f t="shared" si="57"/>
        <v>1</v>
      </c>
      <c r="J148" s="5">
        <f t="shared" ca="1" si="50"/>
        <v>1.05705296</v>
      </c>
      <c r="K148" s="5">
        <f t="shared" ca="1" si="51"/>
        <v>5705.2960000000003</v>
      </c>
      <c r="L148" s="21">
        <f>IF(VLOOKUP(A148,$U$12:$AD$125,8)=VLOOKUP(A147,$U$12:$AD$125,8),0,VLOOKUP(A148,U$12:$AD$125,8))</f>
        <v>0</v>
      </c>
      <c r="M148" s="8">
        <f>IF(L148&gt;0,VLOOKUP(L148,T$12:$AC$125,7),0)</f>
        <v>0</v>
      </c>
      <c r="N148" s="3">
        <f t="shared" si="58"/>
        <v>0</v>
      </c>
      <c r="O148" s="3">
        <f t="shared" ca="1" si="52"/>
        <v>5705.2960000000003</v>
      </c>
      <c r="P148" s="22" t="str">
        <f t="shared" si="59"/>
        <v>J=</v>
      </c>
      <c r="Q148" s="2">
        <f t="shared" si="60"/>
        <v>42531</v>
      </c>
      <c r="R148" s="10"/>
      <c r="S148" s="10"/>
      <c r="T148" s="37">
        <v>39203</v>
      </c>
      <c r="U148" s="24" t="s">
        <v>59</v>
      </c>
      <c r="V148" s="18"/>
      <c r="W148" s="18"/>
      <c r="X148" s="26"/>
      <c r="Y148" s="26"/>
      <c r="Z148" s="26"/>
      <c r="AA148" s="10"/>
      <c r="AB148" s="10"/>
      <c r="AC148" s="10"/>
      <c r="AD148" s="10"/>
      <c r="AE148" s="10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  <c r="EW148" s="18"/>
      <c r="EX148" s="18"/>
      <c r="EY148" s="18"/>
      <c r="EZ148" s="18"/>
      <c r="FA148" s="18"/>
      <c r="FB148" s="18"/>
      <c r="FC148" s="18"/>
      <c r="FD148" s="18"/>
      <c r="FE148" s="18"/>
      <c r="FF148" s="18"/>
      <c r="FG148" s="18"/>
      <c r="FH148" s="18"/>
      <c r="FI148" s="18"/>
      <c r="FJ148" s="18"/>
      <c r="FK148" s="18"/>
      <c r="FL148" s="18"/>
      <c r="FM148" s="18"/>
      <c r="FN148" s="18"/>
      <c r="FO148" s="18"/>
      <c r="FP148" s="18"/>
      <c r="FQ148" s="18"/>
      <c r="FR148" s="18"/>
      <c r="FS148" s="18"/>
      <c r="FT148" s="18"/>
      <c r="FU148" s="18"/>
      <c r="FV148" s="18"/>
    </row>
    <row r="149" spans="1:181" ht="12.75" x14ac:dyDescent="0.15">
      <c r="A149" s="90">
        <f t="shared" si="54"/>
        <v>42487</v>
      </c>
      <c r="B149" s="95">
        <f t="shared" ca="1" si="61"/>
        <v>105773.505</v>
      </c>
      <c r="C149" s="3">
        <f t="shared" si="55"/>
        <v>100000</v>
      </c>
      <c r="D149" s="4">
        <f ca="1">IF(A149&lt;$B$1,VLOOKUP(A149,[1]DI!$A$4:$B$15000,2),0)</f>
        <v>0.14130000000000001</v>
      </c>
      <c r="E149" s="5">
        <f t="shared" ca="1" si="66"/>
        <v>5.2461000000000001E-4</v>
      </c>
      <c r="F149" s="20">
        <f t="shared" si="56"/>
        <v>1.23</v>
      </c>
      <c r="G149" s="6">
        <f t="shared" ca="1" si="49"/>
        <v>1.0006452702999999</v>
      </c>
      <c r="H149" s="5">
        <f ca="1">TRUNC(PRODUCT(G$10:G148),15)</f>
        <v>1.0577350497631901</v>
      </c>
      <c r="I149" s="5">
        <f t="shared" si="57"/>
        <v>1</v>
      </c>
      <c r="J149" s="5">
        <f t="shared" ca="1" si="50"/>
        <v>1.05773505</v>
      </c>
      <c r="K149" s="5">
        <f t="shared" ca="1" si="51"/>
        <v>5773.5050000000001</v>
      </c>
      <c r="L149" s="21">
        <f>IF(VLOOKUP(A149,$U$12:$AD$125,8)=VLOOKUP(A148,$U$12:$AD$125,8),0,VLOOKUP(A149,U$12:$AD$125,8))</f>
        <v>0</v>
      </c>
      <c r="M149" s="8">
        <f>IF(L149&gt;0,VLOOKUP(L149,T$12:$AC$125,7),0)</f>
        <v>0</v>
      </c>
      <c r="N149" s="3">
        <f t="shared" si="58"/>
        <v>0</v>
      </c>
      <c r="O149" s="3">
        <f t="shared" ca="1" si="52"/>
        <v>5773.5050000000001</v>
      </c>
      <c r="P149" s="22" t="str">
        <f t="shared" si="59"/>
        <v>J=</v>
      </c>
      <c r="Q149" s="2">
        <f t="shared" si="60"/>
        <v>42531</v>
      </c>
      <c r="R149" s="10"/>
      <c r="S149" s="10"/>
      <c r="T149" s="37">
        <v>39240</v>
      </c>
      <c r="U149" s="24" t="s">
        <v>60</v>
      </c>
      <c r="V149" s="18"/>
      <c r="W149" s="18"/>
      <c r="X149" s="26"/>
      <c r="Y149" s="26"/>
      <c r="Z149" s="26"/>
      <c r="AA149" s="10"/>
      <c r="AB149" s="10"/>
      <c r="AC149" s="10"/>
      <c r="AD149" s="10"/>
      <c r="AE149" s="10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</row>
    <row r="150" spans="1:181" ht="12.75" x14ac:dyDescent="0.15">
      <c r="A150" s="90">
        <f t="shared" si="54"/>
        <v>42488</v>
      </c>
      <c r="B150" s="95">
        <f t="shared" ca="1" si="61"/>
        <v>105841.757</v>
      </c>
      <c r="C150" s="3">
        <f t="shared" si="55"/>
        <v>100000</v>
      </c>
      <c r="D150" s="4">
        <f ca="1">IF(A150&lt;$B$1,VLOOKUP(A150,[1]DI!$A$4:$B$15000,2),0)</f>
        <v>0.14130000000000001</v>
      </c>
      <c r="E150" s="5">
        <f t="shared" ca="1" si="66"/>
        <v>5.2461000000000001E-4</v>
      </c>
      <c r="F150" s="20">
        <f t="shared" si="56"/>
        <v>1.23</v>
      </c>
      <c r="G150" s="6">
        <f t="shared" ca="1" si="49"/>
        <v>1.0006452702999999</v>
      </c>
      <c r="H150" s="5">
        <f ca="1">TRUNC(PRODUCT(G$10:G149),15)</f>
        <v>1.05841757477607</v>
      </c>
      <c r="I150" s="5">
        <f t="shared" si="57"/>
        <v>1</v>
      </c>
      <c r="J150" s="5">
        <f t="shared" ca="1" si="50"/>
        <v>1.05841757</v>
      </c>
      <c r="K150" s="5">
        <f t="shared" ca="1" si="51"/>
        <v>5841.7569999999996</v>
      </c>
      <c r="L150" s="21">
        <f>IF(VLOOKUP(A150,$U$12:$AD$125,8)=VLOOKUP(A149,$U$12:$AD$125,8),0,VLOOKUP(A150,U$12:$AD$125,8))</f>
        <v>0</v>
      </c>
      <c r="M150" s="8">
        <f>IF(L150&gt;0,VLOOKUP(L150,T$12:$AC$125,7),0)</f>
        <v>0</v>
      </c>
      <c r="N150" s="3">
        <f t="shared" si="58"/>
        <v>0</v>
      </c>
      <c r="O150" s="3">
        <f t="shared" ca="1" si="52"/>
        <v>5841.7569999999996</v>
      </c>
      <c r="P150" s="22" t="str">
        <f t="shared" si="59"/>
        <v>J=</v>
      </c>
      <c r="Q150" s="2">
        <f t="shared" si="60"/>
        <v>42531</v>
      </c>
      <c r="R150" s="10"/>
      <c r="S150" s="10"/>
      <c r="T150" s="37">
        <v>39332</v>
      </c>
      <c r="U150" s="24" t="s">
        <v>52</v>
      </c>
      <c r="V150" s="18"/>
      <c r="W150" s="18"/>
      <c r="X150" s="26"/>
      <c r="Y150" s="26"/>
      <c r="Z150" s="26"/>
      <c r="AA150" s="10"/>
      <c r="AB150" s="10"/>
      <c r="AC150" s="10"/>
      <c r="AD150" s="10"/>
      <c r="AE150" s="10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  <c r="EZ150" s="18"/>
      <c r="FA150" s="18"/>
      <c r="FB150" s="18"/>
      <c r="FC150" s="18"/>
      <c r="FD150" s="18"/>
      <c r="FE150" s="18"/>
      <c r="FF150" s="18"/>
      <c r="FG150" s="18"/>
      <c r="FH150" s="18"/>
      <c r="FI150" s="18"/>
      <c r="FJ150" s="18"/>
      <c r="FK150" s="18"/>
      <c r="FL150" s="18"/>
      <c r="FM150" s="18"/>
      <c r="FN150" s="18"/>
      <c r="FO150" s="18"/>
      <c r="FP150" s="18"/>
      <c r="FQ150" s="18"/>
      <c r="FR150" s="18"/>
      <c r="FS150" s="18"/>
      <c r="FT150" s="18"/>
      <c r="FU150" s="18"/>
      <c r="FV150" s="18"/>
    </row>
    <row r="151" spans="1:181" ht="12.75" x14ac:dyDescent="0.15">
      <c r="A151" s="90">
        <f t="shared" si="54"/>
        <v>42489</v>
      </c>
      <c r="B151" s="95">
        <f t="shared" ca="1" si="61"/>
        <v>105910.054</v>
      </c>
      <c r="C151" s="3">
        <f t="shared" si="55"/>
        <v>100000</v>
      </c>
      <c r="D151" s="4">
        <f ca="1">IF(A151&lt;$B$1,VLOOKUP(A151,[1]DI!$A$4:$B$15000,2),0)</f>
        <v>0.14130000000000001</v>
      </c>
      <c r="E151" s="5">
        <f t="shared" ca="1" si="66"/>
        <v>5.2461000000000001E-4</v>
      </c>
      <c r="F151" s="20">
        <f t="shared" si="56"/>
        <v>1.23</v>
      </c>
      <c r="G151" s="6">
        <f t="shared" ca="1" si="49"/>
        <v>1.0006452702999999</v>
      </c>
      <c r="H151" s="5">
        <f ca="1">TRUNC(PRODUCT(G$10:G150),15)</f>
        <v>1.0591005402020699</v>
      </c>
      <c r="I151" s="5">
        <f t="shared" si="57"/>
        <v>1</v>
      </c>
      <c r="J151" s="5">
        <f t="shared" ca="1" si="50"/>
        <v>1.05910054</v>
      </c>
      <c r="K151" s="5">
        <f t="shared" ca="1" si="51"/>
        <v>5910.0540000000001</v>
      </c>
      <c r="L151" s="21">
        <f>IF(VLOOKUP(A151,$U$12:$AD$125,8)=VLOOKUP(A150,$U$12:$AD$125,8),0,VLOOKUP(A151,U$12:$AD$125,8))</f>
        <v>0</v>
      </c>
      <c r="M151" s="8">
        <f>IF(L151&gt;0,VLOOKUP(L151,T$12:$AC$125,7),0)</f>
        <v>0</v>
      </c>
      <c r="N151" s="3">
        <f t="shared" si="58"/>
        <v>0</v>
      </c>
      <c r="O151" s="3">
        <f t="shared" ca="1" si="52"/>
        <v>5910.0540000000001</v>
      </c>
      <c r="P151" s="22" t="str">
        <f t="shared" si="59"/>
        <v>J=</v>
      </c>
      <c r="Q151" s="2">
        <f t="shared" si="60"/>
        <v>42531</v>
      </c>
      <c r="R151" s="10"/>
      <c r="S151" s="10"/>
      <c r="T151" s="37">
        <v>39367</v>
      </c>
      <c r="U151" s="24" t="s">
        <v>53</v>
      </c>
      <c r="V151" s="18"/>
      <c r="W151" s="18"/>
      <c r="X151" s="26"/>
      <c r="Y151" s="26"/>
      <c r="Z151" s="26"/>
      <c r="AA151" s="10"/>
      <c r="AB151" s="10"/>
      <c r="AC151" s="10"/>
      <c r="AD151" s="10"/>
      <c r="AE151" s="10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  <c r="EZ151" s="18"/>
      <c r="FA151" s="18"/>
      <c r="FB151" s="18"/>
      <c r="FC151" s="18"/>
      <c r="FD151" s="18"/>
      <c r="FE151" s="18"/>
      <c r="FF151" s="18"/>
      <c r="FG151" s="18"/>
      <c r="FH151" s="18"/>
      <c r="FI151" s="18"/>
      <c r="FJ151" s="18"/>
      <c r="FK151" s="18"/>
      <c r="FL151" s="18"/>
      <c r="FM151" s="18"/>
      <c r="FN151" s="18"/>
      <c r="FO151" s="18"/>
      <c r="FP151" s="18"/>
      <c r="FQ151" s="18"/>
      <c r="FR151" s="18"/>
      <c r="FS151" s="18"/>
      <c r="FT151" s="18"/>
      <c r="FU151" s="18"/>
      <c r="FV151" s="18"/>
    </row>
    <row r="152" spans="1:181" ht="12.75" x14ac:dyDescent="0.15">
      <c r="A152" s="90">
        <f t="shared" si="54"/>
        <v>42490</v>
      </c>
      <c r="B152" s="95">
        <f t="shared" ca="1" si="61"/>
        <v>105978.39499999001</v>
      </c>
      <c r="C152" s="3">
        <f t="shared" si="55"/>
        <v>100000</v>
      </c>
      <c r="D152" s="4">
        <f ca="1">IF(A152&lt;$B$1,VLOOKUP(A152,[1]DI!$A$4:$B$15000,2),0)</f>
        <v>0</v>
      </c>
      <c r="E152" s="5">
        <f t="shared" ca="1" si="66"/>
        <v>0</v>
      </c>
      <c r="F152" s="20">
        <f t="shared" si="56"/>
        <v>1.23</v>
      </c>
      <c r="G152" s="6">
        <f t="shared" ca="1" si="49"/>
        <v>1</v>
      </c>
      <c r="H152" s="5">
        <f ca="1">TRUNC(PRODUCT(G$10:G151),15)</f>
        <v>1.05978394632538</v>
      </c>
      <c r="I152" s="5">
        <f t="shared" si="57"/>
        <v>1</v>
      </c>
      <c r="J152" s="5">
        <f t="shared" ca="1" si="50"/>
        <v>1.0597839499999999</v>
      </c>
      <c r="K152" s="5">
        <f t="shared" ca="1" si="51"/>
        <v>5978.3949999899996</v>
      </c>
      <c r="L152" s="21">
        <f>IF(VLOOKUP(A152,$U$12:$AD$125,8)=VLOOKUP(A151,$U$12:$AD$125,8),0,VLOOKUP(A152,U$12:$AD$125,8))</f>
        <v>0</v>
      </c>
      <c r="M152" s="8">
        <f>IF(L152&gt;0,VLOOKUP(L152,T$12:$AC$125,7),0)</f>
        <v>0</v>
      </c>
      <c r="N152" s="3">
        <f t="shared" si="58"/>
        <v>0</v>
      </c>
      <c r="O152" s="3">
        <f t="shared" ca="1" si="52"/>
        <v>5978.3949999899996</v>
      </c>
      <c r="P152" s="22" t="str">
        <f t="shared" si="59"/>
        <v>J=</v>
      </c>
      <c r="Q152" s="2">
        <f t="shared" si="60"/>
        <v>42531</v>
      </c>
      <c r="R152" s="10"/>
      <c r="S152" s="10"/>
      <c r="T152" s="37">
        <v>39388</v>
      </c>
      <c r="U152" s="24" t="s">
        <v>54</v>
      </c>
      <c r="V152" s="18"/>
      <c r="W152" s="18"/>
      <c r="X152" s="26"/>
      <c r="Y152" s="26"/>
      <c r="Z152" s="26"/>
      <c r="AA152" s="10"/>
      <c r="AB152" s="10"/>
      <c r="AC152" s="10"/>
      <c r="AD152" s="10"/>
      <c r="AE152" s="10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  <c r="EZ152" s="18"/>
      <c r="FA152" s="18"/>
      <c r="FB152" s="18"/>
      <c r="FC152" s="18"/>
      <c r="FD152" s="18"/>
      <c r="FE152" s="18"/>
      <c r="FF152" s="18"/>
      <c r="FG152" s="18"/>
      <c r="FH152" s="18"/>
      <c r="FI152" s="18"/>
      <c r="FJ152" s="18"/>
      <c r="FK152" s="18"/>
      <c r="FL152" s="18"/>
      <c r="FM152" s="18"/>
      <c r="FN152" s="18"/>
      <c r="FO152" s="18"/>
      <c r="FP152" s="18"/>
      <c r="FQ152" s="18"/>
      <c r="FR152" s="18"/>
      <c r="FS152" s="18"/>
      <c r="FT152" s="18"/>
      <c r="FU152" s="18"/>
      <c r="FV152" s="18"/>
    </row>
    <row r="153" spans="1:181" ht="12.75" x14ac:dyDescent="0.15">
      <c r="A153" s="90">
        <f t="shared" si="54"/>
        <v>42491</v>
      </c>
      <c r="B153" s="95">
        <f t="shared" ca="1" si="61"/>
        <v>105978.39499999001</v>
      </c>
      <c r="C153" s="3">
        <f t="shared" si="55"/>
        <v>100000</v>
      </c>
      <c r="D153" s="4">
        <f ca="1">IF(A153&lt;$B$1,VLOOKUP(A153,[1]DI!$A$4:$B$15000,2),0)</f>
        <v>0</v>
      </c>
      <c r="E153" s="5">
        <f t="shared" ca="1" si="66"/>
        <v>0</v>
      </c>
      <c r="F153" s="20">
        <f t="shared" si="56"/>
        <v>1.23</v>
      </c>
      <c r="G153" s="6">
        <f t="shared" ca="1" si="49"/>
        <v>1</v>
      </c>
      <c r="H153" s="5">
        <f ca="1">TRUNC(PRODUCT(G$10:G152),15)</f>
        <v>1.05978394632538</v>
      </c>
      <c r="I153" s="5">
        <f t="shared" si="57"/>
        <v>1</v>
      </c>
      <c r="J153" s="5">
        <f t="shared" ca="1" si="50"/>
        <v>1.0597839499999999</v>
      </c>
      <c r="K153" s="5">
        <f t="shared" ca="1" si="51"/>
        <v>5978.3949999899996</v>
      </c>
      <c r="L153" s="21">
        <f>IF(VLOOKUP(A153,$U$12:$AD$125,8)=VLOOKUP(A152,$U$12:$AD$125,8),0,VLOOKUP(A153,U$12:$AD$125,8))</f>
        <v>0</v>
      </c>
      <c r="M153" s="8">
        <f>IF(L153&gt;0,VLOOKUP(L153,T$12:$AC$125,7),0)</f>
        <v>0</v>
      </c>
      <c r="N153" s="3">
        <f t="shared" si="58"/>
        <v>0</v>
      </c>
      <c r="O153" s="3">
        <f t="shared" ca="1" si="52"/>
        <v>5978.3949999899996</v>
      </c>
      <c r="P153" s="22" t="str">
        <f t="shared" si="59"/>
        <v>J=</v>
      </c>
      <c r="Q153" s="2">
        <f t="shared" si="60"/>
        <v>42531</v>
      </c>
      <c r="R153" s="10"/>
      <c r="S153" s="10"/>
      <c r="T153" s="37">
        <v>39401</v>
      </c>
      <c r="U153" s="24" t="s">
        <v>55</v>
      </c>
      <c r="V153" s="18"/>
      <c r="W153" s="18"/>
      <c r="X153" s="26"/>
      <c r="Y153" s="26"/>
      <c r="Z153" s="26"/>
      <c r="AA153" s="10"/>
      <c r="AB153" s="10"/>
      <c r="AC153" s="10"/>
      <c r="AD153" s="10"/>
      <c r="AE153" s="10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  <c r="EW153" s="18"/>
      <c r="EX153" s="18"/>
      <c r="EY153" s="18"/>
      <c r="EZ153" s="18"/>
      <c r="FA153" s="18"/>
      <c r="FB153" s="18"/>
      <c r="FC153" s="18"/>
      <c r="FD153" s="18"/>
      <c r="FE153" s="18"/>
      <c r="FF153" s="18"/>
      <c r="FG153" s="18"/>
      <c r="FH153" s="18"/>
      <c r="FI153" s="18"/>
      <c r="FJ153" s="18"/>
      <c r="FK153" s="18"/>
      <c r="FL153" s="18"/>
      <c r="FM153" s="18"/>
      <c r="FN153" s="18"/>
      <c r="FO153" s="18"/>
      <c r="FP153" s="18"/>
      <c r="FQ153" s="18"/>
      <c r="FR153" s="18"/>
      <c r="FS153" s="18"/>
      <c r="FT153" s="18"/>
      <c r="FU153" s="18"/>
      <c r="FV153" s="18"/>
    </row>
    <row r="154" spans="1:181" ht="12.75" x14ac:dyDescent="0.15">
      <c r="A154" s="90">
        <f t="shared" si="54"/>
        <v>42492</v>
      </c>
      <c r="B154" s="95">
        <f t="shared" ca="1" si="61"/>
        <v>105978.39499999001</v>
      </c>
      <c r="C154" s="3">
        <f t="shared" si="55"/>
        <v>100000</v>
      </c>
      <c r="D154" s="4">
        <f ca="1">IF(A154&lt;$B$1,VLOOKUP(A154,[1]DI!$A$4:$B$15000,2),0)</f>
        <v>0.14130000000000001</v>
      </c>
      <c r="E154" s="5">
        <f t="shared" ca="1" si="66"/>
        <v>5.2461000000000001E-4</v>
      </c>
      <c r="F154" s="20">
        <f t="shared" si="56"/>
        <v>1.23</v>
      </c>
      <c r="G154" s="6">
        <f t="shared" ca="1" si="49"/>
        <v>1.0006452702999999</v>
      </c>
      <c r="H154" s="5">
        <f ca="1">TRUNC(PRODUCT(G$10:G153),15)</f>
        <v>1.05978394632538</v>
      </c>
      <c r="I154" s="5">
        <f t="shared" si="57"/>
        <v>1</v>
      </c>
      <c r="J154" s="5">
        <f t="shared" ca="1" si="50"/>
        <v>1.0597839499999999</v>
      </c>
      <c r="K154" s="5">
        <f t="shared" ca="1" si="51"/>
        <v>5978.3949999899996</v>
      </c>
      <c r="L154" s="21">
        <f>IF(VLOOKUP(A154,$U$12:$AD$125,8)=VLOOKUP(A153,$U$12:$AD$125,8),0,VLOOKUP(A154,U$12:$AD$125,8))</f>
        <v>0</v>
      </c>
      <c r="M154" s="8">
        <f>IF(L154&gt;0,VLOOKUP(L154,T$12:$AC$125,7),0)</f>
        <v>0</v>
      </c>
      <c r="N154" s="3">
        <f t="shared" si="58"/>
        <v>0</v>
      </c>
      <c r="O154" s="3">
        <f t="shared" ca="1" si="52"/>
        <v>5978.3949999899996</v>
      </c>
      <c r="P154" s="22" t="str">
        <f t="shared" si="59"/>
        <v>J=</v>
      </c>
      <c r="Q154" s="2">
        <f t="shared" si="60"/>
        <v>42531</v>
      </c>
      <c r="R154" s="10"/>
      <c r="S154" s="10"/>
      <c r="T154" s="37">
        <v>39441</v>
      </c>
      <c r="U154" s="24" t="s">
        <v>61</v>
      </c>
      <c r="V154" s="18"/>
      <c r="W154" s="18"/>
      <c r="X154" s="26"/>
      <c r="Y154" s="26"/>
      <c r="Z154" s="26"/>
      <c r="AA154" s="10"/>
      <c r="AB154" s="10"/>
      <c r="AC154" s="10"/>
      <c r="AD154" s="10"/>
      <c r="AE154" s="10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</row>
    <row r="155" spans="1:181" ht="12.75" x14ac:dyDescent="0.15">
      <c r="A155" s="90">
        <f t="shared" si="54"/>
        <v>42493</v>
      </c>
      <c r="B155" s="95">
        <f t="shared" ca="1" si="61"/>
        <v>106046.77899999</v>
      </c>
      <c r="C155" s="3">
        <f t="shared" si="55"/>
        <v>100000</v>
      </c>
      <c r="D155" s="4">
        <f ca="1">IF(A155&lt;$B$1,VLOOKUP(A155,[1]DI!$A$4:$B$15000,2),0)</f>
        <v>0.14130000000000001</v>
      </c>
      <c r="E155" s="5">
        <f t="shared" ca="1" si="66"/>
        <v>5.2461000000000001E-4</v>
      </c>
      <c r="F155" s="20">
        <f t="shared" si="56"/>
        <v>1.23</v>
      </c>
      <c r="G155" s="6">
        <f t="shared" ca="1" si="49"/>
        <v>1.0006452702999999</v>
      </c>
      <c r="H155" s="5">
        <f ca="1">TRUNC(PRODUCT(G$10:G154),15)</f>
        <v>1.0604677934303599</v>
      </c>
      <c r="I155" s="5">
        <f t="shared" si="57"/>
        <v>1</v>
      </c>
      <c r="J155" s="5">
        <f t="shared" ca="1" si="50"/>
        <v>1.0604677899999999</v>
      </c>
      <c r="K155" s="5">
        <f t="shared" ca="1" si="51"/>
        <v>6046.7789999899996</v>
      </c>
      <c r="L155" s="21">
        <f>IF(VLOOKUP(A155,$U$12:$AD$125,8)=VLOOKUP(A154,$U$12:$AD$125,8),0,VLOOKUP(A155,U$12:$AD$125,8))</f>
        <v>0</v>
      </c>
      <c r="M155" s="8">
        <f>IF(L155&gt;0,VLOOKUP(L155,T$12:$AC$125,7),0)</f>
        <v>0</v>
      </c>
      <c r="N155" s="3">
        <f t="shared" si="58"/>
        <v>0</v>
      </c>
      <c r="O155" s="3">
        <f t="shared" ca="1" si="52"/>
        <v>6046.7789999899996</v>
      </c>
      <c r="P155" s="22" t="str">
        <f t="shared" si="59"/>
        <v>J=</v>
      </c>
      <c r="Q155" s="2">
        <f t="shared" si="60"/>
        <v>42531</v>
      </c>
      <c r="R155" s="10"/>
      <c r="S155" s="10"/>
      <c r="T155" s="37">
        <v>39448</v>
      </c>
      <c r="U155" s="24" t="s">
        <v>62</v>
      </c>
      <c r="V155" s="18"/>
      <c r="W155" s="18"/>
      <c r="X155" s="26"/>
      <c r="Y155" s="26"/>
      <c r="Z155" s="26"/>
      <c r="AA155" s="10"/>
      <c r="AB155" s="10"/>
      <c r="AC155" s="10"/>
      <c r="AD155" s="10"/>
      <c r="AE155" s="10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</row>
    <row r="156" spans="1:181" ht="12.75" x14ac:dyDescent="0.15">
      <c r="A156" s="90">
        <f t="shared" si="54"/>
        <v>42494</v>
      </c>
      <c r="B156" s="95">
        <f t="shared" ca="1" si="61"/>
        <v>106115.208</v>
      </c>
      <c r="C156" s="3">
        <f t="shared" si="55"/>
        <v>100000</v>
      </c>
      <c r="D156" s="4">
        <f ca="1">IF(A156&lt;$B$1,VLOOKUP(A156,[1]DI!$A$4:$B$15000,2),0)</f>
        <v>0.14130000000000001</v>
      </c>
      <c r="E156" s="5">
        <f t="shared" ca="1" si="66"/>
        <v>5.2461000000000001E-4</v>
      </c>
      <c r="F156" s="20">
        <f t="shared" si="56"/>
        <v>1.23</v>
      </c>
      <c r="G156" s="6">
        <f t="shared" ca="1" si="49"/>
        <v>1.0006452702999999</v>
      </c>
      <c r="H156" s="5">
        <f ca="1">TRUNC(PRODUCT(G$10:G155),15)</f>
        <v>1.0611520818015601</v>
      </c>
      <c r="I156" s="5">
        <f t="shared" si="57"/>
        <v>1</v>
      </c>
      <c r="J156" s="5">
        <f t="shared" ca="1" si="50"/>
        <v>1.0611520800000001</v>
      </c>
      <c r="K156" s="5">
        <f t="shared" ca="1" si="51"/>
        <v>6115.2079999999996</v>
      </c>
      <c r="L156" s="21">
        <f>IF(VLOOKUP(A156,$U$12:$AD$125,8)=VLOOKUP(A155,$U$12:$AD$125,8),0,VLOOKUP(A156,U$12:$AD$125,8))</f>
        <v>0</v>
      </c>
      <c r="M156" s="8">
        <f>IF(L156&gt;0,VLOOKUP(L156,T$12:$AC$125,7),0)</f>
        <v>0</v>
      </c>
      <c r="N156" s="3">
        <f t="shared" si="58"/>
        <v>0</v>
      </c>
      <c r="O156" s="3">
        <f t="shared" ca="1" si="52"/>
        <v>6115.2079999999996</v>
      </c>
      <c r="P156" s="22" t="str">
        <f t="shared" si="59"/>
        <v>J=</v>
      </c>
      <c r="Q156" s="2">
        <f t="shared" si="60"/>
        <v>42531</v>
      </c>
      <c r="R156" s="10"/>
      <c r="S156" s="32"/>
      <c r="T156" s="37">
        <v>39482</v>
      </c>
      <c r="U156" s="24" t="s">
        <v>56</v>
      </c>
      <c r="V156" s="18"/>
      <c r="W156" s="33"/>
      <c r="X156" s="26"/>
      <c r="Y156" s="26"/>
      <c r="Z156" s="26"/>
      <c r="AA156" s="10"/>
      <c r="AB156" s="10"/>
      <c r="AC156" s="32"/>
      <c r="AD156" s="32"/>
      <c r="AE156" s="32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</row>
    <row r="157" spans="1:181" ht="12.75" x14ac:dyDescent="0.15">
      <c r="A157" s="90">
        <f t="shared" si="54"/>
        <v>42495</v>
      </c>
      <c r="B157" s="95">
        <f t="shared" ca="1" si="61"/>
        <v>106183.681</v>
      </c>
      <c r="C157" s="3">
        <f t="shared" si="55"/>
        <v>100000</v>
      </c>
      <c r="D157" s="4">
        <f ca="1">IF(A157&lt;$B$1,VLOOKUP(A157,[1]DI!$A$4:$B$15000,2),0)</f>
        <v>0.14130000000000001</v>
      </c>
      <c r="E157" s="5">
        <f t="shared" ca="1" si="66"/>
        <v>5.2461000000000001E-4</v>
      </c>
      <c r="F157" s="20">
        <f t="shared" si="56"/>
        <v>1.23</v>
      </c>
      <c r="G157" s="6">
        <f t="shared" ca="1" si="49"/>
        <v>1.0006452702999999</v>
      </c>
      <c r="H157" s="5">
        <f ca="1">TRUNC(PRODUCT(G$10:G156),15)</f>
        <v>1.06183681172373</v>
      </c>
      <c r="I157" s="5">
        <f t="shared" si="57"/>
        <v>1</v>
      </c>
      <c r="J157" s="5">
        <f t="shared" ca="1" si="50"/>
        <v>1.06183681</v>
      </c>
      <c r="K157" s="5">
        <f t="shared" ca="1" si="51"/>
        <v>6183.6809999999996</v>
      </c>
      <c r="L157" s="21">
        <f>IF(VLOOKUP(A157,$U$12:$AD$125,8)=VLOOKUP(A156,$U$12:$AD$125,8),0,VLOOKUP(A157,U$12:$AD$125,8))</f>
        <v>0</v>
      </c>
      <c r="M157" s="8">
        <f>IF(L157&gt;0,VLOOKUP(L157,T$12:$AC$125,7),0)</f>
        <v>0</v>
      </c>
      <c r="N157" s="3">
        <f t="shared" si="58"/>
        <v>0</v>
      </c>
      <c r="O157" s="3">
        <f t="shared" ca="1" si="52"/>
        <v>6183.6809999999996</v>
      </c>
      <c r="P157" s="22" t="str">
        <f t="shared" si="59"/>
        <v>J=</v>
      </c>
      <c r="Q157" s="2">
        <f t="shared" si="60"/>
        <v>42531</v>
      </c>
      <c r="R157" s="10"/>
      <c r="S157" s="10"/>
      <c r="T157" s="37">
        <v>39483</v>
      </c>
      <c r="U157" s="24" t="s">
        <v>56</v>
      </c>
      <c r="V157" s="18"/>
      <c r="W157" s="18"/>
      <c r="X157" s="26"/>
      <c r="Y157" s="26"/>
      <c r="Z157" s="26"/>
      <c r="AA157" s="10"/>
      <c r="AB157" s="10"/>
      <c r="AC157" s="10"/>
      <c r="AD157" s="10"/>
      <c r="AE157" s="10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</row>
    <row r="158" spans="1:181" ht="12.75" x14ac:dyDescent="0.15">
      <c r="A158" s="90">
        <f t="shared" si="54"/>
        <v>42496</v>
      </c>
      <c r="B158" s="95">
        <f t="shared" ca="1" si="61"/>
        <v>106252.198</v>
      </c>
      <c r="C158" s="3">
        <f t="shared" si="55"/>
        <v>100000</v>
      </c>
      <c r="D158" s="4">
        <f ca="1">IF(A158&lt;$B$1,VLOOKUP(A158,[1]DI!$A$4:$B$15000,2),0)</f>
        <v>0.14130000000000001</v>
      </c>
      <c r="E158" s="5">
        <f t="shared" ca="1" si="66"/>
        <v>5.2461000000000001E-4</v>
      </c>
      <c r="F158" s="20">
        <f t="shared" si="56"/>
        <v>1.23</v>
      </c>
      <c r="G158" s="6">
        <f t="shared" ca="1" si="49"/>
        <v>1.0006452702999999</v>
      </c>
      <c r="H158" s="5">
        <f ca="1">TRUNC(PRODUCT(G$10:G157),15)</f>
        <v>1.0625219834817901</v>
      </c>
      <c r="I158" s="5">
        <f t="shared" si="57"/>
        <v>1</v>
      </c>
      <c r="J158" s="5">
        <f t="shared" ca="1" si="50"/>
        <v>1.0625219800000001</v>
      </c>
      <c r="K158" s="5">
        <f t="shared" ca="1" si="51"/>
        <v>6252.1980000000003</v>
      </c>
      <c r="L158" s="21">
        <f>IF(VLOOKUP(A158,$U$12:$AD$125,8)=VLOOKUP(A157,$U$12:$AD$125,8),0,VLOOKUP(A158,U$12:$AD$125,8))</f>
        <v>0</v>
      </c>
      <c r="M158" s="8">
        <f>IF(L158&gt;0,VLOOKUP(L158,T$12:$AC$125,7),0)</f>
        <v>0</v>
      </c>
      <c r="N158" s="3">
        <f t="shared" si="58"/>
        <v>0</v>
      </c>
      <c r="O158" s="3">
        <f t="shared" ca="1" si="52"/>
        <v>6252.1980000000003</v>
      </c>
      <c r="P158" s="22" t="str">
        <f t="shared" si="59"/>
        <v>J=</v>
      </c>
      <c r="Q158" s="2">
        <f t="shared" si="60"/>
        <v>42531</v>
      </c>
      <c r="R158" s="10"/>
      <c r="S158" s="10"/>
      <c r="T158" s="37">
        <v>39528</v>
      </c>
      <c r="U158" s="24" t="s">
        <v>57</v>
      </c>
      <c r="V158" s="18"/>
      <c r="W158" s="18"/>
      <c r="X158" s="26"/>
      <c r="Y158" s="26"/>
      <c r="Z158" s="26"/>
      <c r="AA158" s="10"/>
      <c r="AB158" s="10"/>
      <c r="AC158" s="10"/>
      <c r="AD158" s="10"/>
      <c r="AE158" s="10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</row>
    <row r="159" spans="1:181" ht="12.75" x14ac:dyDescent="0.15">
      <c r="A159" s="90">
        <f t="shared" si="54"/>
        <v>42497</v>
      </c>
      <c r="B159" s="95">
        <f t="shared" ca="1" si="61"/>
        <v>106320.75999999</v>
      </c>
      <c r="C159" s="3">
        <f t="shared" si="55"/>
        <v>100000</v>
      </c>
      <c r="D159" s="4">
        <f ca="1">IF(A159&lt;$B$1,VLOOKUP(A159,[1]DI!$A$4:$B$15000,2),0)</f>
        <v>0</v>
      </c>
      <c r="E159" s="5">
        <f t="shared" ca="1" si="66"/>
        <v>0</v>
      </c>
      <c r="F159" s="20">
        <f t="shared" si="56"/>
        <v>1.23</v>
      </c>
      <c r="G159" s="6">
        <f t="shared" ca="1" si="49"/>
        <v>1</v>
      </c>
      <c r="H159" s="5">
        <f ca="1">TRUNC(PRODUCT(G$10:G158),15)</f>
        <v>1.0632075973608199</v>
      </c>
      <c r="I159" s="5">
        <f t="shared" si="57"/>
        <v>1</v>
      </c>
      <c r="J159" s="5">
        <f t="shared" ca="1" si="50"/>
        <v>1.0632075999999999</v>
      </c>
      <c r="K159" s="5">
        <f t="shared" ca="1" si="51"/>
        <v>6320.7599999900003</v>
      </c>
      <c r="L159" s="21">
        <f>IF(VLOOKUP(A159,$U$12:$AD$125,8)=VLOOKUP(A158,$U$12:$AD$125,8),0,VLOOKUP(A159,U$12:$AD$125,8))</f>
        <v>0</v>
      </c>
      <c r="M159" s="8">
        <f>IF(L159&gt;0,VLOOKUP(L159,T$12:$AC$125,7),0)</f>
        <v>0</v>
      </c>
      <c r="N159" s="3">
        <f t="shared" si="58"/>
        <v>0</v>
      </c>
      <c r="O159" s="3">
        <f t="shared" ca="1" si="52"/>
        <v>6320.7599999900003</v>
      </c>
      <c r="P159" s="22" t="str">
        <f t="shared" si="59"/>
        <v>J=</v>
      </c>
      <c r="Q159" s="2">
        <f t="shared" si="60"/>
        <v>42531</v>
      </c>
      <c r="R159" s="10"/>
      <c r="S159" s="10"/>
      <c r="T159" s="37">
        <v>39559</v>
      </c>
      <c r="U159" s="24" t="s">
        <v>58</v>
      </c>
      <c r="V159" s="18"/>
      <c r="W159" s="18"/>
      <c r="X159" s="26"/>
      <c r="Y159" s="26"/>
      <c r="Z159" s="26"/>
      <c r="AA159" s="10"/>
      <c r="AB159" s="10"/>
      <c r="AC159" s="10"/>
      <c r="AD159" s="10"/>
      <c r="AE159" s="10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8"/>
      <c r="FV159" s="18"/>
    </row>
    <row r="160" spans="1:181" ht="12.75" x14ac:dyDescent="0.15">
      <c r="A160" s="90">
        <f t="shared" si="54"/>
        <v>42498</v>
      </c>
      <c r="B160" s="95">
        <f t="shared" ca="1" si="61"/>
        <v>106320.75999999</v>
      </c>
      <c r="C160" s="3">
        <f t="shared" si="55"/>
        <v>100000</v>
      </c>
      <c r="D160" s="4">
        <f ca="1">IF(A160&lt;$B$1,VLOOKUP(A160,[1]DI!$A$4:$B$15000,2),0)</f>
        <v>0</v>
      </c>
      <c r="E160" s="5">
        <f t="shared" ca="1" si="66"/>
        <v>0</v>
      </c>
      <c r="F160" s="20">
        <f t="shared" si="56"/>
        <v>1.23</v>
      </c>
      <c r="G160" s="6">
        <f t="shared" ca="1" si="49"/>
        <v>1</v>
      </c>
      <c r="H160" s="5">
        <f ca="1">TRUNC(PRODUCT(G$10:G159),15)</f>
        <v>1.0632075973608199</v>
      </c>
      <c r="I160" s="5">
        <f t="shared" si="57"/>
        <v>1</v>
      </c>
      <c r="J160" s="5">
        <f t="shared" ca="1" si="50"/>
        <v>1.0632075999999999</v>
      </c>
      <c r="K160" s="5">
        <f t="shared" ca="1" si="51"/>
        <v>6320.7599999900003</v>
      </c>
      <c r="L160" s="21">
        <f>IF(VLOOKUP(A160,$U$12:$AD$125,8)=VLOOKUP(A159,$U$12:$AD$125,8),0,VLOOKUP(A160,U$12:$AD$125,8))</f>
        <v>0</v>
      </c>
      <c r="M160" s="8">
        <f>IF(L160&gt;0,VLOOKUP(L160,T$12:$AC$125,7),0)</f>
        <v>0</v>
      </c>
      <c r="N160" s="3">
        <f t="shared" si="58"/>
        <v>0</v>
      </c>
      <c r="O160" s="3">
        <f t="shared" ca="1" si="52"/>
        <v>6320.7599999900003</v>
      </c>
      <c r="P160" s="22" t="str">
        <f t="shared" si="59"/>
        <v>J=</v>
      </c>
      <c r="Q160" s="2">
        <f t="shared" si="60"/>
        <v>42531</v>
      </c>
      <c r="R160" s="10"/>
      <c r="S160" s="10"/>
      <c r="T160" s="37">
        <v>39569</v>
      </c>
      <c r="U160" s="24" t="s">
        <v>59</v>
      </c>
      <c r="V160" s="18"/>
      <c r="W160" s="18"/>
      <c r="X160" s="26"/>
      <c r="Y160" s="26"/>
      <c r="Z160" s="26"/>
      <c r="AA160" s="10"/>
      <c r="AB160" s="10"/>
      <c r="AC160" s="10"/>
      <c r="AD160" s="10"/>
      <c r="AE160" s="10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8"/>
      <c r="FA160" s="18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8"/>
      <c r="FU160" s="18"/>
      <c r="FV160" s="18"/>
    </row>
    <row r="161" spans="1:178" ht="12.75" x14ac:dyDescent="0.15">
      <c r="A161" s="90">
        <f t="shared" si="54"/>
        <v>42499</v>
      </c>
      <c r="B161" s="95">
        <f t="shared" ca="1" si="61"/>
        <v>106320.75999999</v>
      </c>
      <c r="C161" s="3">
        <f t="shared" si="55"/>
        <v>100000</v>
      </c>
      <c r="D161" s="4">
        <f ca="1">IF(A161&lt;$B$1,VLOOKUP(A161,[1]DI!$A$4:$B$15000,2),0)</f>
        <v>0.14130000000000001</v>
      </c>
      <c r="E161" s="5">
        <f t="shared" ca="1" si="66"/>
        <v>5.2461000000000001E-4</v>
      </c>
      <c r="F161" s="20">
        <f t="shared" si="56"/>
        <v>1.23</v>
      </c>
      <c r="G161" s="6">
        <f t="shared" ca="1" si="49"/>
        <v>1.0006452702999999</v>
      </c>
      <c r="H161" s="5">
        <f ca="1">TRUNC(PRODUCT(G$10:G160),15)</f>
        <v>1.0632075973608199</v>
      </c>
      <c r="I161" s="5">
        <f t="shared" si="57"/>
        <v>1</v>
      </c>
      <c r="J161" s="5">
        <f t="shared" ca="1" si="50"/>
        <v>1.0632075999999999</v>
      </c>
      <c r="K161" s="5">
        <f t="shared" ca="1" si="51"/>
        <v>6320.7599999900003</v>
      </c>
      <c r="L161" s="21">
        <f>IF(VLOOKUP(A161,$U$12:$AD$125,8)=VLOOKUP(A160,$U$12:$AD$125,8),0,VLOOKUP(A161,U$12:$AD$125,8))</f>
        <v>0</v>
      </c>
      <c r="M161" s="8">
        <f>IF(L161&gt;0,VLOOKUP(L161,T$12:$AC$125,7),0)</f>
        <v>0</v>
      </c>
      <c r="N161" s="3">
        <f t="shared" si="58"/>
        <v>0</v>
      </c>
      <c r="O161" s="3">
        <f t="shared" ca="1" si="52"/>
        <v>6320.7599999900003</v>
      </c>
      <c r="P161" s="22" t="str">
        <f t="shared" si="59"/>
        <v>J=</v>
      </c>
      <c r="Q161" s="2">
        <f t="shared" si="60"/>
        <v>42531</v>
      </c>
      <c r="R161" s="10"/>
      <c r="S161" s="10"/>
      <c r="T161" s="37">
        <v>39590</v>
      </c>
      <c r="U161" s="24" t="s">
        <v>60</v>
      </c>
      <c r="V161" s="18"/>
      <c r="W161" s="18"/>
      <c r="X161" s="26"/>
      <c r="Y161" s="26"/>
      <c r="Z161" s="26"/>
      <c r="AA161" s="10"/>
      <c r="AB161" s="10"/>
      <c r="AC161" s="10"/>
      <c r="AD161" s="10"/>
      <c r="AE161" s="10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  <c r="EZ161" s="18"/>
      <c r="FA161" s="18"/>
      <c r="FB161" s="18"/>
      <c r="FC161" s="18"/>
      <c r="FD161" s="18"/>
      <c r="FE161" s="18"/>
      <c r="FF161" s="18"/>
      <c r="FG161" s="18"/>
      <c r="FH161" s="18"/>
      <c r="FI161" s="18"/>
      <c r="FJ161" s="18"/>
      <c r="FK161" s="18"/>
      <c r="FL161" s="18"/>
      <c r="FM161" s="18"/>
      <c r="FN161" s="18"/>
      <c r="FO161" s="18"/>
      <c r="FP161" s="18"/>
      <c r="FQ161" s="18"/>
      <c r="FR161" s="18"/>
      <c r="FS161" s="18"/>
      <c r="FT161" s="18"/>
      <c r="FU161" s="18"/>
      <c r="FV161" s="18"/>
    </row>
    <row r="162" spans="1:178" ht="12.75" x14ac:dyDescent="0.15">
      <c r="A162" s="90">
        <f t="shared" si="54"/>
        <v>42500</v>
      </c>
      <c r="B162" s="95">
        <f t="shared" ca="1" si="61"/>
        <v>106389.36500000001</v>
      </c>
      <c r="C162" s="3">
        <f t="shared" si="55"/>
        <v>100000</v>
      </c>
      <c r="D162" s="4">
        <f ca="1">IF(A162&lt;$B$1,VLOOKUP(A162,[1]DI!$A$4:$B$15000,2),0)</f>
        <v>0.14130000000000001</v>
      </c>
      <c r="E162" s="5">
        <f t="shared" ca="1" si="66"/>
        <v>5.2461000000000001E-4</v>
      </c>
      <c r="F162" s="20">
        <f t="shared" si="56"/>
        <v>1.23</v>
      </c>
      <c r="G162" s="6">
        <f t="shared" ca="1" si="49"/>
        <v>1.0006452702999999</v>
      </c>
      <c r="H162" s="5">
        <f ca="1">TRUNC(PRODUCT(G$10:G161),15)</f>
        <v>1.0638936536461401</v>
      </c>
      <c r="I162" s="5">
        <f t="shared" si="57"/>
        <v>1</v>
      </c>
      <c r="J162" s="5">
        <f t="shared" ca="1" si="50"/>
        <v>1.06389365</v>
      </c>
      <c r="K162" s="5">
        <f t="shared" ca="1" si="51"/>
        <v>6389.3649999999998</v>
      </c>
      <c r="L162" s="21">
        <f>IF(VLOOKUP(A162,$U$12:$AD$125,8)=VLOOKUP(A161,$U$12:$AD$125,8),0,VLOOKUP(A162,U$12:$AD$125,8))</f>
        <v>0</v>
      </c>
      <c r="M162" s="8">
        <f>IF(L162&gt;0,VLOOKUP(L162,T$12:$AC$125,7),0)</f>
        <v>0</v>
      </c>
      <c r="N162" s="3">
        <f t="shared" si="58"/>
        <v>0</v>
      </c>
      <c r="O162" s="3">
        <f t="shared" ca="1" si="52"/>
        <v>6389.3649999999998</v>
      </c>
      <c r="P162" s="22" t="str">
        <f t="shared" si="59"/>
        <v>J=</v>
      </c>
      <c r="Q162" s="2">
        <f t="shared" si="60"/>
        <v>42531</v>
      </c>
      <c r="R162" s="10"/>
      <c r="S162" s="10"/>
      <c r="T162" s="37">
        <v>39807</v>
      </c>
      <c r="U162" s="24" t="s">
        <v>61</v>
      </c>
      <c r="V162" s="18"/>
      <c r="W162" s="18"/>
      <c r="X162" s="26"/>
      <c r="Y162" s="26"/>
      <c r="Z162" s="26"/>
      <c r="AA162" s="10"/>
      <c r="AB162" s="10"/>
      <c r="AC162" s="10"/>
      <c r="AD162" s="10"/>
      <c r="AE162" s="10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</row>
    <row r="163" spans="1:178" ht="12.75" x14ac:dyDescent="0.15">
      <c r="A163" s="90">
        <f t="shared" si="54"/>
        <v>42501</v>
      </c>
      <c r="B163" s="95">
        <f t="shared" ca="1" si="61"/>
        <v>106458.015</v>
      </c>
      <c r="C163" s="3">
        <f t="shared" si="55"/>
        <v>100000</v>
      </c>
      <c r="D163" s="4">
        <f ca="1">IF(A163&lt;$B$1,VLOOKUP(A163,[1]DI!$A$4:$B$15000,2),0)</f>
        <v>0.14130000000000001</v>
      </c>
      <c r="E163" s="5">
        <f t="shared" ca="1" si="66"/>
        <v>5.2461000000000001E-4</v>
      </c>
      <c r="F163" s="20">
        <f t="shared" si="56"/>
        <v>1.23</v>
      </c>
      <c r="G163" s="6">
        <f t="shared" ca="1" si="49"/>
        <v>1.0006452702999999</v>
      </c>
      <c r="H163" s="5">
        <f ca="1">TRUNC(PRODUCT(G$10:G162),15)</f>
        <v>1.0645801526231899</v>
      </c>
      <c r="I163" s="5">
        <f t="shared" si="57"/>
        <v>1</v>
      </c>
      <c r="J163" s="5">
        <f t="shared" ca="1" si="50"/>
        <v>1.0645801500000001</v>
      </c>
      <c r="K163" s="5">
        <f t="shared" ca="1" si="51"/>
        <v>6458.0150000000003</v>
      </c>
      <c r="L163" s="21">
        <f>IF(VLOOKUP(A163,$U$12:$AD$125,8)=VLOOKUP(A162,$U$12:$AD$125,8),0,VLOOKUP(A163,U$12:$AD$125,8))</f>
        <v>0</v>
      </c>
      <c r="M163" s="8">
        <f>IF(L163&gt;0,VLOOKUP(L163,T$12:$AC$125,7),0)</f>
        <v>0</v>
      </c>
      <c r="N163" s="3">
        <f t="shared" si="58"/>
        <v>0</v>
      </c>
      <c r="O163" s="3">
        <f t="shared" ca="1" si="52"/>
        <v>6458.0150000000003</v>
      </c>
      <c r="P163" s="22" t="str">
        <f t="shared" si="59"/>
        <v>J=</v>
      </c>
      <c r="Q163" s="2">
        <f t="shared" si="60"/>
        <v>42531</v>
      </c>
      <c r="R163" s="10"/>
      <c r="S163" s="10"/>
      <c r="T163" s="37">
        <v>39814</v>
      </c>
      <c r="U163" s="24" t="s">
        <v>62</v>
      </c>
      <c r="V163" s="18"/>
      <c r="W163" s="18"/>
      <c r="X163" s="26"/>
      <c r="Y163" s="26"/>
      <c r="Z163" s="26"/>
      <c r="AA163" s="10"/>
      <c r="AB163" s="10"/>
      <c r="AC163" s="10"/>
      <c r="AD163" s="10"/>
      <c r="AE163" s="10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</row>
    <row r="164" spans="1:178" ht="12.75" x14ac:dyDescent="0.15">
      <c r="A164" s="90">
        <f t="shared" si="54"/>
        <v>42502</v>
      </c>
      <c r="B164" s="95">
        <f t="shared" ca="1" si="61"/>
        <v>106526.709</v>
      </c>
      <c r="C164" s="3">
        <f t="shared" si="55"/>
        <v>100000</v>
      </c>
      <c r="D164" s="4">
        <f ca="1">IF(A164&lt;$B$1,VLOOKUP(A164,[1]DI!$A$4:$B$15000,2),0)</f>
        <v>0.14130000000000001</v>
      </c>
      <c r="E164" s="5">
        <f t="shared" ca="1" si="66"/>
        <v>5.2461000000000001E-4</v>
      </c>
      <c r="F164" s="20">
        <f t="shared" si="56"/>
        <v>1.23</v>
      </c>
      <c r="G164" s="6">
        <f t="shared" ca="1" si="49"/>
        <v>1.0006452702999999</v>
      </c>
      <c r="H164" s="5">
        <f ca="1">TRUNC(PRODUCT(G$10:G163),15)</f>
        <v>1.0652670945776499</v>
      </c>
      <c r="I164" s="5">
        <f t="shared" si="57"/>
        <v>1</v>
      </c>
      <c r="J164" s="5">
        <f t="shared" ca="1" si="50"/>
        <v>1.0652670900000001</v>
      </c>
      <c r="K164" s="5">
        <f t="shared" ca="1" si="51"/>
        <v>6526.7089999999998</v>
      </c>
      <c r="L164" s="21">
        <f>IF(VLOOKUP(A164,$U$12:$AD$125,8)=VLOOKUP(A163,$U$12:$AD$125,8),0,VLOOKUP(A164,U$12:$AD$125,8))</f>
        <v>0</v>
      </c>
      <c r="M164" s="8">
        <f>IF(L164&gt;0,VLOOKUP(L164,T$12:$AC$125,7),0)</f>
        <v>0</v>
      </c>
      <c r="N164" s="3">
        <f t="shared" si="58"/>
        <v>0</v>
      </c>
      <c r="O164" s="3">
        <f t="shared" ca="1" si="52"/>
        <v>6526.7089999999998</v>
      </c>
      <c r="P164" s="22" t="str">
        <f t="shared" si="59"/>
        <v>J=</v>
      </c>
      <c r="Q164" s="2">
        <f t="shared" si="60"/>
        <v>42531</v>
      </c>
      <c r="R164" s="10"/>
      <c r="S164" s="10"/>
      <c r="T164" s="37">
        <v>39867</v>
      </c>
      <c r="U164" s="24" t="s">
        <v>56</v>
      </c>
      <c r="V164" s="18"/>
      <c r="W164" s="18"/>
      <c r="X164" s="26"/>
      <c r="Y164" s="26"/>
      <c r="Z164" s="26"/>
      <c r="AA164" s="10"/>
      <c r="AB164" s="10"/>
      <c r="AC164" s="10"/>
      <c r="AD164" s="10"/>
      <c r="AE164" s="10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</row>
    <row r="165" spans="1:178" ht="12.75" x14ac:dyDescent="0.15">
      <c r="A165" s="90">
        <f t="shared" si="54"/>
        <v>42503</v>
      </c>
      <c r="B165" s="95">
        <f t="shared" ca="1" si="61"/>
        <v>106595.448</v>
      </c>
      <c r="C165" s="3">
        <f t="shared" si="55"/>
        <v>100000</v>
      </c>
      <c r="D165" s="4">
        <f ca="1">IF(A165&lt;$B$1,VLOOKUP(A165,[1]DI!$A$4:$B$15000,2),0)</f>
        <v>0.14130000000000001</v>
      </c>
      <c r="E165" s="5">
        <f t="shared" ca="1" si="66"/>
        <v>5.2461000000000001E-4</v>
      </c>
      <c r="F165" s="20">
        <f t="shared" si="56"/>
        <v>1.23</v>
      </c>
      <c r="G165" s="6">
        <f t="shared" ca="1" si="49"/>
        <v>1.0006452702999999</v>
      </c>
      <c r="H165" s="5">
        <f ca="1">TRUNC(PRODUCT(G$10:G164),15)</f>
        <v>1.06595447979535</v>
      </c>
      <c r="I165" s="5">
        <f t="shared" si="57"/>
        <v>1</v>
      </c>
      <c r="J165" s="5">
        <f t="shared" ca="1" si="50"/>
        <v>1.06595448</v>
      </c>
      <c r="K165" s="5">
        <f t="shared" ca="1" si="51"/>
        <v>6595.4480000000003</v>
      </c>
      <c r="L165" s="21">
        <f>IF(VLOOKUP(A165,$U$12:$AD$125,8)=VLOOKUP(A164,$U$12:$AD$125,8),0,VLOOKUP(A165,U$12:$AD$125,8))</f>
        <v>0</v>
      </c>
      <c r="M165" s="8">
        <f>IF(L165&gt;0,VLOOKUP(L165,T$12:$AC$125,7),0)</f>
        <v>0</v>
      </c>
      <c r="N165" s="3">
        <f t="shared" si="58"/>
        <v>0</v>
      </c>
      <c r="O165" s="3">
        <f t="shared" ca="1" si="52"/>
        <v>6595.4480000000003</v>
      </c>
      <c r="P165" s="22" t="str">
        <f t="shared" si="59"/>
        <v>J=</v>
      </c>
      <c r="Q165" s="2">
        <f t="shared" si="60"/>
        <v>42531</v>
      </c>
      <c r="R165" s="10"/>
      <c r="S165" s="10"/>
      <c r="T165" s="37">
        <v>39868</v>
      </c>
      <c r="U165" s="24" t="s">
        <v>56</v>
      </c>
      <c r="V165" s="18"/>
      <c r="W165" s="18"/>
      <c r="X165" s="26"/>
      <c r="Y165" s="26"/>
      <c r="Z165" s="26"/>
      <c r="AA165" s="10"/>
      <c r="AB165" s="10"/>
      <c r="AC165" s="10"/>
      <c r="AD165" s="10"/>
      <c r="AE165" s="10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</row>
    <row r="166" spans="1:178" ht="12.75" x14ac:dyDescent="0.15">
      <c r="A166" s="90">
        <f t="shared" si="54"/>
        <v>42504</v>
      </c>
      <c r="B166" s="95">
        <f t="shared" ca="1" si="61"/>
        <v>106664.231</v>
      </c>
      <c r="C166" s="3">
        <f t="shared" si="55"/>
        <v>100000</v>
      </c>
      <c r="D166" s="4">
        <f ca="1">IF(A166&lt;$B$1,VLOOKUP(A166,[1]DI!$A$4:$B$15000,2),0)</f>
        <v>0</v>
      </c>
      <c r="E166" s="5">
        <f t="shared" ca="1" si="66"/>
        <v>0</v>
      </c>
      <c r="F166" s="20">
        <f t="shared" si="56"/>
        <v>1.23</v>
      </c>
      <c r="G166" s="6">
        <f t="shared" ca="1" si="49"/>
        <v>1</v>
      </c>
      <c r="H166" s="5">
        <f ca="1">TRUNC(PRODUCT(G$10:G165),15)</f>
        <v>1.06664230856231</v>
      </c>
      <c r="I166" s="5">
        <f t="shared" si="57"/>
        <v>1</v>
      </c>
      <c r="J166" s="5">
        <f t="shared" ca="1" si="50"/>
        <v>1.06664231</v>
      </c>
      <c r="K166" s="5">
        <f t="shared" ca="1" si="51"/>
        <v>6664.2309999999998</v>
      </c>
      <c r="L166" s="21">
        <f>IF(VLOOKUP(A166,$U$12:$AD$125,8)=VLOOKUP(A165,$U$12:$AD$125,8),0,VLOOKUP(A166,U$12:$AD$125,8))</f>
        <v>0</v>
      </c>
      <c r="M166" s="8">
        <f>IF(L166&gt;0,VLOOKUP(L166,T$12:$AC$125,7),0)</f>
        <v>0</v>
      </c>
      <c r="N166" s="3">
        <f t="shared" si="58"/>
        <v>0</v>
      </c>
      <c r="O166" s="3">
        <f t="shared" ca="1" si="52"/>
        <v>6664.2309999999998</v>
      </c>
      <c r="P166" s="22" t="str">
        <f t="shared" si="59"/>
        <v>J=</v>
      </c>
      <c r="Q166" s="2">
        <f t="shared" si="60"/>
        <v>42531</v>
      </c>
      <c r="R166" s="10"/>
      <c r="S166" s="10"/>
      <c r="T166" s="37">
        <v>39913</v>
      </c>
      <c r="U166" s="24" t="s">
        <v>57</v>
      </c>
      <c r="V166" s="18"/>
      <c r="W166" s="18"/>
      <c r="X166" s="26"/>
      <c r="Y166" s="26"/>
      <c r="Z166" s="26"/>
      <c r="AA166" s="10"/>
      <c r="AB166" s="10"/>
      <c r="AC166" s="10"/>
      <c r="AD166" s="10"/>
      <c r="AE166" s="10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</row>
    <row r="167" spans="1:178" ht="12.75" x14ac:dyDescent="0.15">
      <c r="A167" s="90">
        <f t="shared" si="54"/>
        <v>42505</v>
      </c>
      <c r="B167" s="95">
        <f t="shared" ca="1" si="61"/>
        <v>106664.231</v>
      </c>
      <c r="C167" s="3">
        <f t="shared" si="55"/>
        <v>100000</v>
      </c>
      <c r="D167" s="4">
        <f ca="1">IF(A167&lt;$B$1,VLOOKUP(A167,[1]DI!$A$4:$B$15000,2),0)</f>
        <v>0</v>
      </c>
      <c r="E167" s="5">
        <f t="shared" ca="1" si="66"/>
        <v>0</v>
      </c>
      <c r="F167" s="20">
        <f t="shared" si="56"/>
        <v>1.23</v>
      </c>
      <c r="G167" s="6">
        <f t="shared" ca="1" si="49"/>
        <v>1</v>
      </c>
      <c r="H167" s="5">
        <f ca="1">TRUNC(PRODUCT(G$10:G166),15)</f>
        <v>1.06664230856231</v>
      </c>
      <c r="I167" s="5">
        <f t="shared" si="57"/>
        <v>1</v>
      </c>
      <c r="J167" s="5">
        <f t="shared" ca="1" si="50"/>
        <v>1.06664231</v>
      </c>
      <c r="K167" s="5">
        <f t="shared" ca="1" si="51"/>
        <v>6664.2309999999998</v>
      </c>
      <c r="L167" s="21">
        <f>IF(VLOOKUP(A167,$U$12:$AD$125,8)=VLOOKUP(A166,$U$12:$AD$125,8),0,VLOOKUP(A167,U$12:$AD$125,8))</f>
        <v>0</v>
      </c>
      <c r="M167" s="8">
        <f>IF(L167&gt;0,VLOOKUP(L167,T$12:$AC$125,7),0)</f>
        <v>0</v>
      </c>
      <c r="N167" s="3">
        <f t="shared" si="58"/>
        <v>0</v>
      </c>
      <c r="O167" s="3">
        <f t="shared" ca="1" si="52"/>
        <v>6664.2309999999998</v>
      </c>
      <c r="P167" s="22" t="str">
        <f t="shared" si="59"/>
        <v>J=</v>
      </c>
      <c r="Q167" s="2">
        <f t="shared" si="60"/>
        <v>42531</v>
      </c>
      <c r="R167" s="10"/>
      <c r="S167" s="10"/>
      <c r="T167" s="37">
        <v>39924</v>
      </c>
      <c r="U167" s="24" t="s">
        <v>58</v>
      </c>
      <c r="V167" s="18"/>
      <c r="W167" s="10"/>
      <c r="X167" s="26"/>
      <c r="Y167" s="26"/>
      <c r="Z167" s="26"/>
      <c r="AA167" s="10"/>
      <c r="AB167" s="10"/>
      <c r="AC167" s="10"/>
      <c r="AD167" s="10"/>
      <c r="AE167" s="10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  <c r="EZ167" s="18"/>
      <c r="FA167" s="18"/>
      <c r="FB167" s="18"/>
      <c r="FC167" s="18"/>
      <c r="FD167" s="18"/>
      <c r="FE167" s="18"/>
      <c r="FF167" s="18"/>
      <c r="FG167" s="18"/>
      <c r="FH167" s="18"/>
      <c r="FI167" s="18"/>
      <c r="FJ167" s="18"/>
      <c r="FK167" s="18"/>
      <c r="FL167" s="18"/>
      <c r="FM167" s="18"/>
      <c r="FN167" s="18"/>
      <c r="FO167" s="18"/>
      <c r="FP167" s="18"/>
      <c r="FQ167" s="18"/>
      <c r="FR167" s="18"/>
      <c r="FS167" s="18"/>
      <c r="FT167" s="18"/>
      <c r="FU167" s="18"/>
      <c r="FV167" s="18"/>
    </row>
    <row r="168" spans="1:178" ht="12.75" x14ac:dyDescent="0.15">
      <c r="A168" s="90">
        <f t="shared" si="54"/>
        <v>42506</v>
      </c>
      <c r="B168" s="95">
        <f t="shared" ca="1" si="61"/>
        <v>106664.231</v>
      </c>
      <c r="C168" s="3">
        <f t="shared" si="55"/>
        <v>100000</v>
      </c>
      <c r="D168" s="4">
        <f ca="1">IF(A168&lt;$B$1,VLOOKUP(A168,[1]DI!$A$4:$B$15000,2),0)</f>
        <v>0.14130000000000001</v>
      </c>
      <c r="E168" s="5">
        <f t="shared" ca="1" si="66"/>
        <v>5.2461000000000001E-4</v>
      </c>
      <c r="F168" s="20">
        <f t="shared" si="56"/>
        <v>1.23</v>
      </c>
      <c r="G168" s="6">
        <f t="shared" ca="1" si="49"/>
        <v>1.0006452702999999</v>
      </c>
      <c r="H168" s="5">
        <f ca="1">TRUNC(PRODUCT(G$10:G167),15)</f>
        <v>1.06664230856231</v>
      </c>
      <c r="I168" s="5">
        <f t="shared" si="57"/>
        <v>1</v>
      </c>
      <c r="J168" s="5">
        <f t="shared" ca="1" si="50"/>
        <v>1.06664231</v>
      </c>
      <c r="K168" s="5">
        <f t="shared" ca="1" si="51"/>
        <v>6664.2309999999998</v>
      </c>
      <c r="L168" s="21">
        <f>IF(VLOOKUP(A168,$U$12:$AD$125,8)=VLOOKUP(A167,$U$12:$AD$125,8),0,VLOOKUP(A168,U$12:$AD$125,8))</f>
        <v>0</v>
      </c>
      <c r="M168" s="8">
        <f>IF(L168&gt;0,VLOOKUP(L168,T$12:$AC$125,7),0)</f>
        <v>0</v>
      </c>
      <c r="N168" s="3">
        <f t="shared" si="58"/>
        <v>0</v>
      </c>
      <c r="O168" s="3">
        <f t="shared" ca="1" si="52"/>
        <v>6664.2309999999998</v>
      </c>
      <c r="P168" s="22" t="str">
        <f t="shared" si="59"/>
        <v>J=</v>
      </c>
      <c r="Q168" s="2">
        <f t="shared" si="60"/>
        <v>42531</v>
      </c>
      <c r="R168" s="10"/>
      <c r="S168" s="10"/>
      <c r="T168" s="37">
        <v>39934</v>
      </c>
      <c r="U168" s="24" t="s">
        <v>59</v>
      </c>
      <c r="V168" s="18"/>
      <c r="W168" s="10"/>
      <c r="X168" s="26"/>
      <c r="Y168" s="26"/>
      <c r="Z168" s="26"/>
      <c r="AA168" s="10"/>
      <c r="AB168" s="10"/>
      <c r="AC168" s="10"/>
      <c r="AD168" s="10"/>
      <c r="AE168" s="10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  <c r="EW168" s="18"/>
      <c r="EX168" s="18"/>
      <c r="EY168" s="18"/>
      <c r="EZ168" s="18"/>
      <c r="FA168" s="18"/>
      <c r="FB168" s="18"/>
      <c r="FC168" s="18"/>
      <c r="FD168" s="18"/>
      <c r="FE168" s="18"/>
      <c r="FF168" s="18"/>
      <c r="FG168" s="18"/>
      <c r="FH168" s="18"/>
      <c r="FI168" s="18"/>
      <c r="FJ168" s="18"/>
      <c r="FK168" s="18"/>
      <c r="FL168" s="18"/>
      <c r="FM168" s="18"/>
      <c r="FN168" s="18"/>
      <c r="FO168" s="18"/>
      <c r="FP168" s="18"/>
      <c r="FQ168" s="18"/>
      <c r="FR168" s="18"/>
      <c r="FS168" s="18"/>
      <c r="FT168" s="18"/>
      <c r="FU168" s="18"/>
      <c r="FV168" s="18"/>
    </row>
    <row r="169" spans="1:178" ht="12.75" x14ac:dyDescent="0.15">
      <c r="A169" s="90">
        <f t="shared" si="54"/>
        <v>42507</v>
      </c>
      <c r="B169" s="95">
        <f t="shared" ca="1" si="61"/>
        <v>106733.05799999001</v>
      </c>
      <c r="C169" s="3">
        <f t="shared" si="55"/>
        <v>100000</v>
      </c>
      <c r="D169" s="4">
        <f ca="1">IF(A169&lt;$B$1,VLOOKUP(A169,[1]DI!$A$4:$B$15000,2),0)</f>
        <v>0.14130000000000001</v>
      </c>
      <c r="E169" s="5">
        <f t="shared" ca="1" si="66"/>
        <v>5.2461000000000001E-4</v>
      </c>
      <c r="F169" s="20">
        <f t="shared" si="56"/>
        <v>1.23</v>
      </c>
      <c r="G169" s="6">
        <f t="shared" ca="1" si="49"/>
        <v>1.0006452702999999</v>
      </c>
      <c r="H169" s="5">
        <f ca="1">TRUNC(PRODUCT(G$10:G168),15)</f>
        <v>1.06733058116475</v>
      </c>
      <c r="I169" s="5">
        <f t="shared" si="57"/>
        <v>1</v>
      </c>
      <c r="J169" s="5">
        <f t="shared" ca="1" si="50"/>
        <v>1.0673305799999999</v>
      </c>
      <c r="K169" s="5">
        <f t="shared" ca="1" si="51"/>
        <v>6733.0579999900001</v>
      </c>
      <c r="L169" s="21">
        <f>IF(VLOOKUP(A169,$U$12:$AD$125,8)=VLOOKUP(A168,$U$12:$AD$125,8),0,VLOOKUP(A169,U$12:$AD$125,8))</f>
        <v>0</v>
      </c>
      <c r="M169" s="8">
        <f>IF(L169&gt;0,VLOOKUP(L169,T$12:$AC$125,7),0)</f>
        <v>0</v>
      </c>
      <c r="N169" s="3">
        <f t="shared" si="58"/>
        <v>0</v>
      </c>
      <c r="O169" s="3">
        <f t="shared" ca="1" si="52"/>
        <v>6733.0579999900001</v>
      </c>
      <c r="P169" s="22" t="str">
        <f t="shared" si="59"/>
        <v>J=</v>
      </c>
      <c r="Q169" s="2">
        <f t="shared" si="60"/>
        <v>42531</v>
      </c>
      <c r="R169" s="10"/>
      <c r="S169" s="10"/>
      <c r="T169" s="37">
        <v>39975</v>
      </c>
      <c r="U169" s="24" t="s">
        <v>60</v>
      </c>
      <c r="V169" s="18"/>
      <c r="W169" s="10"/>
      <c r="X169" s="26"/>
      <c r="Y169" s="26"/>
      <c r="Z169" s="26"/>
      <c r="AA169" s="10"/>
      <c r="AB169" s="10"/>
      <c r="AC169" s="10"/>
      <c r="AD169" s="10"/>
      <c r="AE169" s="10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  <c r="EW169" s="18"/>
      <c r="EX169" s="18"/>
      <c r="EY169" s="18"/>
      <c r="EZ169" s="18"/>
      <c r="FA169" s="18"/>
      <c r="FB169" s="18"/>
      <c r="FC169" s="18"/>
      <c r="FD169" s="18"/>
      <c r="FE169" s="18"/>
      <c r="FF169" s="18"/>
      <c r="FG169" s="18"/>
      <c r="FH169" s="18"/>
      <c r="FI169" s="18"/>
      <c r="FJ169" s="18"/>
      <c r="FK169" s="18"/>
      <c r="FL169" s="18"/>
      <c r="FM169" s="18"/>
      <c r="FN169" s="18"/>
      <c r="FO169" s="18"/>
      <c r="FP169" s="18"/>
      <c r="FQ169" s="18"/>
      <c r="FR169" s="18"/>
      <c r="FS169" s="18"/>
      <c r="FT169" s="18"/>
      <c r="FU169" s="18"/>
      <c r="FV169" s="18"/>
    </row>
    <row r="170" spans="1:178" ht="12.75" x14ac:dyDescent="0.15">
      <c r="A170" s="90">
        <f t="shared" si="54"/>
        <v>42508</v>
      </c>
      <c r="B170" s="95">
        <f t="shared" ca="1" si="61"/>
        <v>106801.93</v>
      </c>
      <c r="C170" s="3">
        <f t="shared" si="55"/>
        <v>100000</v>
      </c>
      <c r="D170" s="4">
        <f ca="1">IF(A170&lt;$B$1,VLOOKUP(A170,[1]DI!$A$4:$B$15000,2),0)</f>
        <v>0.14130000000000001</v>
      </c>
      <c r="E170" s="5">
        <f t="shared" ca="1" si="66"/>
        <v>5.2461000000000001E-4</v>
      </c>
      <c r="F170" s="20">
        <f t="shared" si="56"/>
        <v>1.23</v>
      </c>
      <c r="G170" s="6">
        <f t="shared" ca="1" si="49"/>
        <v>1.0006452702999999</v>
      </c>
      <c r="H170" s="5">
        <f ca="1">TRUNC(PRODUCT(G$10:G169),15)</f>
        <v>1.0680192978890599</v>
      </c>
      <c r="I170" s="5">
        <f t="shared" si="57"/>
        <v>1</v>
      </c>
      <c r="J170" s="5">
        <f t="shared" ca="1" si="50"/>
        <v>1.0680193</v>
      </c>
      <c r="K170" s="5">
        <f t="shared" ca="1" si="51"/>
        <v>6801.93</v>
      </c>
      <c r="L170" s="21">
        <f>IF(VLOOKUP(A170,$U$12:$AD$125,8)=VLOOKUP(A169,$U$12:$AD$125,8),0,VLOOKUP(A170,U$12:$AD$125,8))</f>
        <v>0</v>
      </c>
      <c r="M170" s="8">
        <f>IF(L170&gt;0,VLOOKUP(L170,T$12:$AC$125,7),0)</f>
        <v>0</v>
      </c>
      <c r="N170" s="3">
        <f t="shared" si="58"/>
        <v>0</v>
      </c>
      <c r="O170" s="3">
        <f t="shared" ca="1" si="52"/>
        <v>6801.93</v>
      </c>
      <c r="P170" s="22" t="str">
        <f t="shared" si="59"/>
        <v>J=</v>
      </c>
      <c r="Q170" s="2">
        <f t="shared" si="60"/>
        <v>42531</v>
      </c>
      <c r="R170" s="10"/>
      <c r="S170" s="10"/>
      <c r="T170" s="37">
        <v>40063</v>
      </c>
      <c r="U170" s="24" t="s">
        <v>52</v>
      </c>
      <c r="V170" s="18"/>
      <c r="W170" s="10"/>
      <c r="X170" s="26"/>
      <c r="Y170" s="26"/>
      <c r="Z170" s="26"/>
      <c r="AA170" s="10"/>
      <c r="AB170" s="10"/>
      <c r="AC170" s="10"/>
      <c r="AD170" s="10"/>
      <c r="AE170" s="10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  <c r="EZ170" s="18"/>
      <c r="FA170" s="18"/>
      <c r="FB170" s="18"/>
      <c r="FC170" s="18"/>
      <c r="FD170" s="18"/>
      <c r="FE170" s="18"/>
      <c r="FF170" s="18"/>
      <c r="FG170" s="18"/>
      <c r="FH170" s="18"/>
      <c r="FI170" s="18"/>
      <c r="FJ170" s="18"/>
      <c r="FK170" s="18"/>
      <c r="FL170" s="18"/>
      <c r="FM170" s="18"/>
      <c r="FN170" s="18"/>
      <c r="FO170" s="18"/>
      <c r="FP170" s="18"/>
      <c r="FQ170" s="18"/>
      <c r="FR170" s="18"/>
      <c r="FS170" s="18"/>
      <c r="FT170" s="18"/>
      <c r="FU170" s="18"/>
      <c r="FV170" s="18"/>
    </row>
    <row r="171" spans="1:178" ht="12.75" x14ac:dyDescent="0.15">
      <c r="A171" s="90">
        <f t="shared" si="54"/>
        <v>42509</v>
      </c>
      <c r="B171" s="95">
        <f t="shared" ca="1" si="61"/>
        <v>106870.84600000001</v>
      </c>
      <c r="C171" s="3">
        <f t="shared" si="55"/>
        <v>100000</v>
      </c>
      <c r="D171" s="4">
        <f ca="1">IF(A171&lt;$B$1,VLOOKUP(A171,[1]DI!$A$4:$B$15000,2),0)</f>
        <v>0.14130000000000001</v>
      </c>
      <c r="E171" s="5">
        <f t="shared" ca="1" si="66"/>
        <v>5.2461000000000001E-4</v>
      </c>
      <c r="F171" s="20">
        <f t="shared" si="56"/>
        <v>1.23</v>
      </c>
      <c r="G171" s="6">
        <f t="shared" ca="1" si="49"/>
        <v>1.0006452702999999</v>
      </c>
      <c r="H171" s="5">
        <f ca="1">TRUNC(PRODUCT(G$10:G170),15)</f>
        <v>1.0687084590218101</v>
      </c>
      <c r="I171" s="5">
        <f t="shared" si="57"/>
        <v>1</v>
      </c>
      <c r="J171" s="5">
        <f t="shared" ca="1" si="50"/>
        <v>1.0687084600000001</v>
      </c>
      <c r="K171" s="5">
        <f t="shared" ca="1" si="51"/>
        <v>6870.8459999999995</v>
      </c>
      <c r="L171" s="21">
        <f>IF(VLOOKUP(A171,$U$12:$AD$125,8)=VLOOKUP(A170,$U$12:$AD$125,8),0,VLOOKUP(A171,U$12:$AD$125,8))</f>
        <v>0</v>
      </c>
      <c r="M171" s="8">
        <f>IF(L171&gt;0,VLOOKUP(L171,T$12:$AC$125,7),0)</f>
        <v>0</v>
      </c>
      <c r="N171" s="3">
        <f t="shared" si="58"/>
        <v>0</v>
      </c>
      <c r="O171" s="3">
        <f t="shared" ca="1" si="52"/>
        <v>6870.8459999999995</v>
      </c>
      <c r="P171" s="22" t="str">
        <f t="shared" si="59"/>
        <v>J=</v>
      </c>
      <c r="Q171" s="2">
        <f t="shared" si="60"/>
        <v>42531</v>
      </c>
      <c r="R171" s="10"/>
      <c r="S171" s="10"/>
      <c r="T171" s="37">
        <v>40098</v>
      </c>
      <c r="U171" s="24" t="s">
        <v>53</v>
      </c>
      <c r="V171" s="18"/>
      <c r="W171" s="10"/>
      <c r="X171" s="26"/>
      <c r="Y171" s="26"/>
      <c r="Z171" s="26"/>
      <c r="AA171" s="10"/>
      <c r="AB171" s="10"/>
      <c r="AC171" s="10"/>
      <c r="AD171" s="10"/>
      <c r="AE171" s="10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  <c r="EZ171" s="18"/>
      <c r="FA171" s="18"/>
      <c r="FB171" s="18"/>
      <c r="FC171" s="18"/>
      <c r="FD171" s="18"/>
      <c r="FE171" s="18"/>
      <c r="FF171" s="18"/>
      <c r="FG171" s="18"/>
      <c r="FH171" s="18"/>
      <c r="FI171" s="18"/>
      <c r="FJ171" s="18"/>
      <c r="FK171" s="18"/>
      <c r="FL171" s="18"/>
      <c r="FM171" s="18"/>
      <c r="FN171" s="18"/>
      <c r="FO171" s="18"/>
      <c r="FP171" s="18"/>
      <c r="FQ171" s="18"/>
      <c r="FR171" s="18"/>
      <c r="FS171" s="18"/>
      <c r="FT171" s="18"/>
      <c r="FU171" s="18"/>
      <c r="FV171" s="18"/>
    </row>
    <row r="172" spans="1:178" ht="12.75" x14ac:dyDescent="0.15">
      <c r="A172" s="90">
        <f t="shared" si="54"/>
        <v>42510</v>
      </c>
      <c r="B172" s="95">
        <f t="shared" ca="1" si="61"/>
        <v>106939.80599999</v>
      </c>
      <c r="C172" s="3">
        <f t="shared" si="55"/>
        <v>100000</v>
      </c>
      <c r="D172" s="4">
        <f ca="1">IF(A172&lt;$B$1,VLOOKUP(A172,[1]DI!$A$4:$B$15000,2),0)</f>
        <v>0.14130000000000001</v>
      </c>
      <c r="E172" s="5">
        <f t="shared" ca="1" si="66"/>
        <v>5.2461000000000001E-4</v>
      </c>
      <c r="F172" s="20">
        <f t="shared" si="56"/>
        <v>1.23</v>
      </c>
      <c r="G172" s="6">
        <f t="shared" ca="1" si="49"/>
        <v>1.0006452702999999</v>
      </c>
      <c r="H172" s="5">
        <f ca="1">TRUNC(PRODUCT(G$10:G171),15)</f>
        <v>1.0693980648497801</v>
      </c>
      <c r="I172" s="5">
        <f t="shared" si="57"/>
        <v>1</v>
      </c>
      <c r="J172" s="5">
        <f t="shared" ca="1" si="50"/>
        <v>1.0693980599999999</v>
      </c>
      <c r="K172" s="5">
        <f t="shared" ca="1" si="51"/>
        <v>6939.8059999899997</v>
      </c>
      <c r="L172" s="21">
        <f>IF(VLOOKUP(A172,$U$12:$AD$125,8)=VLOOKUP(A171,$U$12:$AD$125,8),0,VLOOKUP(A172,U$12:$AD$125,8))</f>
        <v>0</v>
      </c>
      <c r="M172" s="8">
        <f>IF(L172&gt;0,VLOOKUP(L172,T$12:$AC$125,7),0)</f>
        <v>0</v>
      </c>
      <c r="N172" s="3">
        <f t="shared" si="58"/>
        <v>0</v>
      </c>
      <c r="O172" s="3">
        <f t="shared" ca="1" si="52"/>
        <v>6939.8059999899997</v>
      </c>
      <c r="P172" s="22" t="str">
        <f t="shared" si="59"/>
        <v>J=</v>
      </c>
      <c r="Q172" s="2">
        <f t="shared" si="60"/>
        <v>42531</v>
      </c>
      <c r="R172" s="10"/>
      <c r="S172" s="10"/>
      <c r="T172" s="37">
        <v>40119</v>
      </c>
      <c r="U172" s="24" t="s">
        <v>54</v>
      </c>
      <c r="V172" s="18"/>
      <c r="W172" s="10"/>
      <c r="X172" s="26"/>
      <c r="Y172" s="26"/>
      <c r="Z172" s="26"/>
      <c r="AA172" s="10"/>
      <c r="AB172" s="10"/>
      <c r="AC172" s="10"/>
      <c r="AD172" s="10"/>
      <c r="AE172" s="10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8"/>
      <c r="FV172" s="18"/>
    </row>
    <row r="173" spans="1:178" ht="12.75" x14ac:dyDescent="0.15">
      <c r="A173" s="90">
        <f t="shared" si="54"/>
        <v>42511</v>
      </c>
      <c r="B173" s="95">
        <f t="shared" ca="1" si="61"/>
        <v>107008.81200000001</v>
      </c>
      <c r="C173" s="3">
        <f t="shared" si="55"/>
        <v>100000</v>
      </c>
      <c r="D173" s="4">
        <f ca="1">IF(A173&lt;$B$1,VLOOKUP(A173,[1]DI!$A$4:$B$15000,2),0)</f>
        <v>0</v>
      </c>
      <c r="E173" s="5">
        <f t="shared" ca="1" si="66"/>
        <v>0</v>
      </c>
      <c r="F173" s="20">
        <f t="shared" si="56"/>
        <v>1.23</v>
      </c>
      <c r="G173" s="6">
        <f t="shared" ca="1" si="49"/>
        <v>1</v>
      </c>
      <c r="H173" s="5">
        <f ca="1">TRUNC(PRODUCT(G$10:G172),15)</f>
        <v>1.0700881156599</v>
      </c>
      <c r="I173" s="5">
        <f t="shared" si="57"/>
        <v>1</v>
      </c>
      <c r="J173" s="5">
        <f t="shared" ca="1" si="50"/>
        <v>1.0700881200000001</v>
      </c>
      <c r="K173" s="5">
        <f t="shared" ca="1" si="51"/>
        <v>7008.8119999999999</v>
      </c>
      <c r="L173" s="21">
        <f>IF(VLOOKUP(A173,$U$12:$AD$125,8)=VLOOKUP(A172,$U$12:$AD$125,8),0,VLOOKUP(A173,U$12:$AD$125,8))</f>
        <v>0</v>
      </c>
      <c r="M173" s="8">
        <f>IF(L173&gt;0,VLOOKUP(L173,T$12:$AC$125,7),0)</f>
        <v>0</v>
      </c>
      <c r="N173" s="3">
        <f t="shared" si="58"/>
        <v>0</v>
      </c>
      <c r="O173" s="3">
        <f t="shared" ca="1" si="52"/>
        <v>7008.8119999999999</v>
      </c>
      <c r="P173" s="22" t="str">
        <f t="shared" si="59"/>
        <v>J=</v>
      </c>
      <c r="Q173" s="2">
        <f t="shared" si="60"/>
        <v>42531</v>
      </c>
      <c r="R173" s="10"/>
      <c r="S173" s="10"/>
      <c r="T173" s="37">
        <v>40172</v>
      </c>
      <c r="U173" s="24" t="s">
        <v>61</v>
      </c>
      <c r="V173" s="18"/>
      <c r="W173" s="10"/>
      <c r="X173" s="26"/>
      <c r="Y173" s="26"/>
      <c r="Z173" s="26"/>
      <c r="AA173" s="10"/>
      <c r="AB173" s="10"/>
      <c r="AC173" s="10"/>
      <c r="AD173" s="10"/>
      <c r="AE173" s="10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8"/>
      <c r="FA173" s="18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  <c r="FR173" s="18"/>
      <c r="FS173" s="18"/>
      <c r="FT173" s="18"/>
      <c r="FU173" s="18"/>
      <c r="FV173" s="18"/>
    </row>
    <row r="174" spans="1:178" ht="12.75" x14ac:dyDescent="0.15">
      <c r="A174" s="90">
        <f t="shared" si="54"/>
        <v>42512</v>
      </c>
      <c r="B174" s="95">
        <f t="shared" ca="1" si="61"/>
        <v>107008.81200000001</v>
      </c>
      <c r="C174" s="3">
        <f t="shared" si="55"/>
        <v>100000</v>
      </c>
      <c r="D174" s="4">
        <f ca="1">IF(A174&lt;$B$1,VLOOKUP(A174,[1]DI!$A$4:$B$15000,2),0)</f>
        <v>0</v>
      </c>
      <c r="E174" s="5">
        <f t="shared" ca="1" si="66"/>
        <v>0</v>
      </c>
      <c r="F174" s="20">
        <f t="shared" si="56"/>
        <v>1.23</v>
      </c>
      <c r="G174" s="6">
        <f t="shared" ca="1" si="49"/>
        <v>1</v>
      </c>
      <c r="H174" s="5">
        <f ca="1">TRUNC(PRODUCT(G$10:G173),15)</f>
        <v>1.0700881156599</v>
      </c>
      <c r="I174" s="5">
        <f t="shared" si="57"/>
        <v>1</v>
      </c>
      <c r="J174" s="5">
        <f t="shared" ca="1" si="50"/>
        <v>1.0700881200000001</v>
      </c>
      <c r="K174" s="5">
        <f t="shared" ca="1" si="51"/>
        <v>7008.8119999999999</v>
      </c>
      <c r="L174" s="21">
        <f>IF(VLOOKUP(A174,$U$12:$AD$125,8)=VLOOKUP(A173,$U$12:$AD$125,8),0,VLOOKUP(A174,U$12:$AD$125,8))</f>
        <v>0</v>
      </c>
      <c r="M174" s="8">
        <f>IF(L174&gt;0,VLOOKUP(L174,T$12:$AC$125,7),0)</f>
        <v>0</v>
      </c>
      <c r="N174" s="3">
        <f t="shared" si="58"/>
        <v>0</v>
      </c>
      <c r="O174" s="3">
        <f t="shared" ca="1" si="52"/>
        <v>7008.8119999999999</v>
      </c>
      <c r="P174" s="22" t="str">
        <f t="shared" si="59"/>
        <v>J=</v>
      </c>
      <c r="Q174" s="2">
        <f t="shared" si="60"/>
        <v>42531</v>
      </c>
      <c r="R174" s="10"/>
      <c r="S174" s="10"/>
      <c r="T174" s="37">
        <v>40179</v>
      </c>
      <c r="U174" s="24" t="s">
        <v>62</v>
      </c>
      <c r="V174" s="18"/>
      <c r="W174" s="10"/>
      <c r="X174" s="26"/>
      <c r="Y174" s="26"/>
      <c r="Z174" s="26"/>
      <c r="AA174" s="10"/>
      <c r="AB174" s="10"/>
      <c r="AC174" s="10"/>
      <c r="AD174" s="10"/>
      <c r="AE174" s="10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8"/>
      <c r="FA174" s="18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  <c r="FR174" s="18"/>
      <c r="FS174" s="18"/>
      <c r="FT174" s="18"/>
      <c r="FU174" s="18"/>
      <c r="FV174" s="18"/>
    </row>
    <row r="175" spans="1:178" ht="12.75" x14ac:dyDescent="0.15">
      <c r="A175" s="90">
        <f t="shared" si="54"/>
        <v>42513</v>
      </c>
      <c r="B175" s="95">
        <f t="shared" ca="1" si="61"/>
        <v>107008.81200000001</v>
      </c>
      <c r="C175" s="3">
        <f t="shared" si="55"/>
        <v>100000</v>
      </c>
      <c r="D175" s="4">
        <f ca="1">IF(A175&lt;$B$1,VLOOKUP(A175,[1]DI!$A$4:$B$15000,2),0)</f>
        <v>0.14130000000000001</v>
      </c>
      <c r="E175" s="5">
        <f t="shared" ca="1" si="66"/>
        <v>5.2461000000000001E-4</v>
      </c>
      <c r="F175" s="20">
        <f t="shared" si="56"/>
        <v>1.23</v>
      </c>
      <c r="G175" s="6">
        <f t="shared" ca="1" si="49"/>
        <v>1.0006452702999999</v>
      </c>
      <c r="H175" s="5">
        <f ca="1">TRUNC(PRODUCT(G$10:G174),15)</f>
        <v>1.0700881156599</v>
      </c>
      <c r="I175" s="5">
        <f t="shared" si="57"/>
        <v>1</v>
      </c>
      <c r="J175" s="5">
        <f t="shared" ca="1" si="50"/>
        <v>1.0700881200000001</v>
      </c>
      <c r="K175" s="5">
        <f t="shared" ca="1" si="51"/>
        <v>7008.8119999999999</v>
      </c>
      <c r="L175" s="21">
        <f>IF(VLOOKUP(A175,$U$12:$AD$125,8)=VLOOKUP(A174,$U$12:$AD$125,8),0,VLOOKUP(A175,U$12:$AD$125,8))</f>
        <v>0</v>
      </c>
      <c r="M175" s="8">
        <f>IF(L175&gt;0,VLOOKUP(L175,T$12:$AC$125,7),0)</f>
        <v>0</v>
      </c>
      <c r="N175" s="3">
        <f t="shared" si="58"/>
        <v>0</v>
      </c>
      <c r="O175" s="3">
        <f t="shared" ca="1" si="52"/>
        <v>7008.8119999999999</v>
      </c>
      <c r="P175" s="22" t="str">
        <f t="shared" si="59"/>
        <v>J=</v>
      </c>
      <c r="Q175" s="2">
        <f t="shared" si="60"/>
        <v>42531</v>
      </c>
      <c r="R175" s="10"/>
      <c r="S175" s="10"/>
      <c r="T175" s="37">
        <v>40224</v>
      </c>
      <c r="U175" s="24" t="s">
        <v>56</v>
      </c>
      <c r="V175" s="18"/>
      <c r="W175" s="10"/>
      <c r="X175" s="26"/>
      <c r="Y175" s="26"/>
      <c r="Z175" s="26"/>
      <c r="AA175" s="10"/>
      <c r="AB175" s="10"/>
      <c r="AC175" s="10"/>
      <c r="AD175" s="10"/>
      <c r="AE175" s="10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8"/>
      <c r="FA175" s="18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8"/>
      <c r="FV175" s="18"/>
    </row>
    <row r="176" spans="1:178" ht="12.75" x14ac:dyDescent="0.15">
      <c r="A176" s="90">
        <f t="shared" si="54"/>
        <v>42514</v>
      </c>
      <c r="B176" s="95">
        <f t="shared" ca="1" si="61"/>
        <v>107077.861</v>
      </c>
      <c r="C176" s="3">
        <f t="shared" si="55"/>
        <v>100000</v>
      </c>
      <c r="D176" s="4">
        <f ca="1">IF(A176&lt;$B$1,VLOOKUP(A176,[1]DI!$A$4:$B$15000,2),0)</f>
        <v>0.14130000000000001</v>
      </c>
      <c r="E176" s="5">
        <f t="shared" ca="1" si="66"/>
        <v>5.2461000000000001E-4</v>
      </c>
      <c r="F176" s="20">
        <f t="shared" si="56"/>
        <v>1.23</v>
      </c>
      <c r="G176" s="6">
        <f t="shared" ca="1" si="49"/>
        <v>1.0006452702999999</v>
      </c>
      <c r="H176" s="5">
        <f ca="1">TRUNC(PRODUCT(G$10:G175),15)</f>
        <v>1.0707786117393201</v>
      </c>
      <c r="I176" s="5">
        <f t="shared" si="57"/>
        <v>1</v>
      </c>
      <c r="J176" s="5">
        <f t="shared" ca="1" si="50"/>
        <v>1.0707786100000001</v>
      </c>
      <c r="K176" s="5">
        <f t="shared" ca="1" si="51"/>
        <v>7077.8609999999999</v>
      </c>
      <c r="L176" s="21">
        <f>IF(VLOOKUP(A176,$U$12:$AD$125,8)=VLOOKUP(A175,$U$12:$AD$125,8),0,VLOOKUP(A176,U$12:$AD$125,8))</f>
        <v>0</v>
      </c>
      <c r="M176" s="8">
        <f>IF(L176&gt;0,VLOOKUP(L176,T$12:$AC$125,7),0)</f>
        <v>0</v>
      </c>
      <c r="N176" s="3">
        <f t="shared" si="58"/>
        <v>0</v>
      </c>
      <c r="O176" s="3">
        <f t="shared" ca="1" si="52"/>
        <v>7077.8609999999999</v>
      </c>
      <c r="P176" s="22" t="str">
        <f t="shared" si="59"/>
        <v>J=</v>
      </c>
      <c r="Q176" s="2">
        <f t="shared" si="60"/>
        <v>42531</v>
      </c>
      <c r="R176" s="10"/>
      <c r="S176" s="10"/>
      <c r="T176" s="37">
        <v>40225</v>
      </c>
      <c r="U176" s="24" t="s">
        <v>56</v>
      </c>
      <c r="V176" s="18"/>
      <c r="W176" s="10"/>
      <c r="X176" s="26"/>
      <c r="Y176" s="26"/>
      <c r="Z176" s="26"/>
      <c r="AA176" s="10"/>
      <c r="AB176" s="10"/>
      <c r="AC176" s="10"/>
      <c r="AD176" s="10"/>
      <c r="AE176" s="10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  <c r="FR176" s="18"/>
      <c r="FS176" s="18"/>
      <c r="FT176" s="18"/>
      <c r="FU176" s="18"/>
      <c r="FV176" s="18"/>
    </row>
    <row r="177" spans="1:181" ht="12.75" x14ac:dyDescent="0.15">
      <c r="A177" s="90">
        <f t="shared" si="54"/>
        <v>42515</v>
      </c>
      <c r="B177" s="95">
        <f t="shared" ca="1" si="61"/>
        <v>107146.955</v>
      </c>
      <c r="C177" s="3">
        <f t="shared" si="55"/>
        <v>100000</v>
      </c>
      <c r="D177" s="4">
        <f ca="1">IF(A177&lt;$B$1,VLOOKUP(A177,[1]DI!$A$4:$B$15000,2),0)</f>
        <v>0.14130000000000001</v>
      </c>
      <c r="E177" s="5">
        <f t="shared" ca="1" si="66"/>
        <v>5.2461000000000001E-4</v>
      </c>
      <c r="F177" s="20">
        <f t="shared" si="56"/>
        <v>1.23</v>
      </c>
      <c r="G177" s="6">
        <f t="shared" ca="1" si="49"/>
        <v>1.0006452702999999</v>
      </c>
      <c r="H177" s="5">
        <f ca="1">TRUNC(PRODUCT(G$10:G176),15)</f>
        <v>1.07146955337535</v>
      </c>
      <c r="I177" s="5">
        <f t="shared" si="57"/>
        <v>1</v>
      </c>
      <c r="J177" s="5">
        <f t="shared" ca="1" si="50"/>
        <v>1.07146955</v>
      </c>
      <c r="K177" s="5">
        <f t="shared" ca="1" si="51"/>
        <v>7146.9549999999999</v>
      </c>
      <c r="L177" s="21">
        <f>IF(VLOOKUP(A177,$U$12:$AD$125,8)=VLOOKUP(A176,$U$12:$AD$125,8),0,VLOOKUP(A177,U$12:$AD$125,8))</f>
        <v>0</v>
      </c>
      <c r="M177" s="8">
        <f>IF(L177&gt;0,VLOOKUP(L177,T$12:$AC$125,7),0)</f>
        <v>0</v>
      </c>
      <c r="N177" s="3">
        <f t="shared" si="58"/>
        <v>0</v>
      </c>
      <c r="O177" s="3">
        <f t="shared" ca="1" si="52"/>
        <v>7146.9549999999999</v>
      </c>
      <c r="P177" s="22" t="str">
        <f t="shared" si="59"/>
        <v>J=</v>
      </c>
      <c r="Q177" s="2">
        <f t="shared" si="60"/>
        <v>42531</v>
      </c>
      <c r="R177" s="10"/>
      <c r="S177" s="10"/>
      <c r="T177" s="37">
        <v>40270</v>
      </c>
      <c r="U177" s="24" t="s">
        <v>57</v>
      </c>
      <c r="V177" s="18"/>
      <c r="W177" s="10"/>
      <c r="X177" s="26"/>
      <c r="Y177" s="26"/>
      <c r="Z177" s="26"/>
      <c r="AA177" s="10"/>
      <c r="AB177" s="10"/>
      <c r="AC177" s="10"/>
      <c r="AD177" s="10"/>
      <c r="AE177" s="10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</row>
    <row r="178" spans="1:181" ht="12.75" x14ac:dyDescent="0.15">
      <c r="A178" s="90">
        <f t="shared" si="54"/>
        <v>42516</v>
      </c>
      <c r="B178" s="95">
        <f t="shared" ca="1" si="61"/>
        <v>107216.094</v>
      </c>
      <c r="C178" s="3">
        <f t="shared" si="55"/>
        <v>100000</v>
      </c>
      <c r="D178" s="4">
        <f ca="1">IF(A178&lt;$B$1,VLOOKUP(A178,[1]DI!$A$4:$B$15000,2),0)</f>
        <v>0</v>
      </c>
      <c r="E178" s="5">
        <f t="shared" ca="1" si="66"/>
        <v>0</v>
      </c>
      <c r="F178" s="20">
        <f t="shared" si="56"/>
        <v>1.23</v>
      </c>
      <c r="G178" s="6">
        <f t="shared" ca="1" si="49"/>
        <v>1</v>
      </c>
      <c r="H178" s="5">
        <f ca="1">TRUNC(PRODUCT(G$10:G177),15)</f>
        <v>1.0721609408555</v>
      </c>
      <c r="I178" s="5">
        <f t="shared" si="57"/>
        <v>1</v>
      </c>
      <c r="J178" s="5">
        <f t="shared" ca="1" si="50"/>
        <v>1.0721609400000001</v>
      </c>
      <c r="K178" s="5">
        <f t="shared" ca="1" si="51"/>
        <v>7216.0940000000001</v>
      </c>
      <c r="L178" s="21">
        <f>IF(VLOOKUP(A178,$U$12:$AD$125,8)=VLOOKUP(A177,$U$12:$AD$125,8),0,VLOOKUP(A178,U$12:$AD$125,8))</f>
        <v>0</v>
      </c>
      <c r="M178" s="8">
        <f>IF(L178&gt;0,VLOOKUP(L178,T$12:$AC$125,7),0)</f>
        <v>0</v>
      </c>
      <c r="N178" s="3">
        <f t="shared" si="58"/>
        <v>0</v>
      </c>
      <c r="O178" s="3">
        <f t="shared" ca="1" si="52"/>
        <v>7216.0940000000001</v>
      </c>
      <c r="P178" s="22" t="str">
        <f t="shared" si="59"/>
        <v>J=</v>
      </c>
      <c r="Q178" s="2">
        <f t="shared" si="60"/>
        <v>42531</v>
      </c>
      <c r="R178" s="10"/>
      <c r="S178" s="10"/>
      <c r="T178" s="37">
        <v>40289</v>
      </c>
      <c r="U178" s="24" t="s">
        <v>58</v>
      </c>
      <c r="V178" s="18"/>
      <c r="W178" s="10"/>
      <c r="X178" s="26"/>
      <c r="Y178" s="26"/>
      <c r="Z178" s="26"/>
      <c r="AA178" s="10"/>
      <c r="AB178" s="10"/>
      <c r="AC178" s="10"/>
      <c r="AD178" s="10"/>
      <c r="AE178" s="10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  <c r="EZ178" s="18"/>
      <c r="FA178" s="18"/>
      <c r="FB178" s="18"/>
      <c r="FC178" s="18"/>
      <c r="FD178" s="18"/>
      <c r="FE178" s="18"/>
      <c r="FF178" s="18"/>
      <c r="FG178" s="18"/>
      <c r="FH178" s="18"/>
      <c r="FI178" s="18"/>
      <c r="FJ178" s="18"/>
      <c r="FK178" s="18"/>
      <c r="FL178" s="18"/>
      <c r="FM178" s="18"/>
      <c r="FN178" s="18"/>
      <c r="FO178" s="18"/>
      <c r="FP178" s="18"/>
      <c r="FQ178" s="18"/>
      <c r="FR178" s="18"/>
      <c r="FS178" s="18"/>
      <c r="FT178" s="18"/>
      <c r="FU178" s="18"/>
      <c r="FV178" s="18"/>
    </row>
    <row r="179" spans="1:181" ht="12.75" x14ac:dyDescent="0.15">
      <c r="A179" s="90">
        <f t="shared" si="54"/>
        <v>42517</v>
      </c>
      <c r="B179" s="95">
        <f t="shared" ca="1" si="61"/>
        <v>107216.094</v>
      </c>
      <c r="C179" s="3">
        <f t="shared" si="55"/>
        <v>100000</v>
      </c>
      <c r="D179" s="4">
        <f ca="1">IF(A179&lt;$B$1,VLOOKUP(A179,[1]DI!$A$4:$B$15000,2),0)</f>
        <v>0.14130000000000001</v>
      </c>
      <c r="E179" s="5">
        <f t="shared" ca="1" si="66"/>
        <v>5.2461000000000001E-4</v>
      </c>
      <c r="F179" s="20">
        <f t="shared" si="56"/>
        <v>1.23</v>
      </c>
      <c r="G179" s="6">
        <f t="shared" ca="1" si="49"/>
        <v>1.0006452702999999</v>
      </c>
      <c r="H179" s="5">
        <f ca="1">TRUNC(PRODUCT(G$10:G178),15)</f>
        <v>1.0721609408555</v>
      </c>
      <c r="I179" s="5">
        <f t="shared" si="57"/>
        <v>1</v>
      </c>
      <c r="J179" s="5">
        <f t="shared" ca="1" si="50"/>
        <v>1.0721609400000001</v>
      </c>
      <c r="K179" s="5">
        <f t="shared" ca="1" si="51"/>
        <v>7216.0940000000001</v>
      </c>
      <c r="L179" s="21">
        <f>IF(VLOOKUP(A179,$U$12:$AD$125,8)=VLOOKUP(A178,$U$12:$AD$125,8),0,VLOOKUP(A179,U$12:$AD$125,8))</f>
        <v>0</v>
      </c>
      <c r="M179" s="8">
        <f>IF(L179&gt;0,VLOOKUP(L179,T$12:$AC$125,7),0)</f>
        <v>0</v>
      </c>
      <c r="N179" s="3">
        <f t="shared" si="58"/>
        <v>0</v>
      </c>
      <c r="O179" s="3">
        <f t="shared" ca="1" si="52"/>
        <v>7216.0940000000001</v>
      </c>
      <c r="P179" s="22" t="str">
        <f t="shared" si="59"/>
        <v>J=</v>
      </c>
      <c r="Q179" s="2">
        <f t="shared" si="60"/>
        <v>42531</v>
      </c>
      <c r="R179" s="10"/>
      <c r="S179" s="10"/>
      <c r="T179" s="37">
        <v>40332</v>
      </c>
      <c r="U179" s="24" t="s">
        <v>60</v>
      </c>
      <c r="V179" s="18"/>
      <c r="W179" s="10"/>
      <c r="X179" s="26"/>
      <c r="Y179" s="26"/>
      <c r="Z179" s="26"/>
      <c r="AA179" s="10"/>
      <c r="AB179" s="10"/>
      <c r="AC179" s="10"/>
      <c r="AD179" s="10"/>
      <c r="AE179" s="10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  <c r="FC179" s="18"/>
      <c r="FD179" s="18"/>
      <c r="FE179" s="18"/>
      <c r="FF179" s="18"/>
      <c r="FG179" s="18"/>
      <c r="FH179" s="18"/>
      <c r="FI179" s="18"/>
      <c r="FJ179" s="18"/>
      <c r="FK179" s="18"/>
      <c r="FL179" s="18"/>
      <c r="FM179" s="18"/>
      <c r="FN179" s="18"/>
      <c r="FO179" s="18"/>
      <c r="FP179" s="18"/>
      <c r="FQ179" s="18"/>
      <c r="FR179" s="18"/>
      <c r="FS179" s="18"/>
      <c r="FT179" s="18"/>
      <c r="FU179" s="18"/>
      <c r="FV179" s="18"/>
    </row>
    <row r="180" spans="1:181" ht="12.75" x14ac:dyDescent="0.15">
      <c r="A180" s="90">
        <f t="shared" si="54"/>
        <v>42518</v>
      </c>
      <c r="B180" s="95">
        <f t="shared" ca="1" si="61"/>
        <v>107285.27699999</v>
      </c>
      <c r="C180" s="3">
        <f t="shared" si="55"/>
        <v>100000</v>
      </c>
      <c r="D180" s="4">
        <f ca="1">IF(A180&lt;$B$1,VLOOKUP(A180,[1]DI!$A$4:$B$15000,2),0)</f>
        <v>0</v>
      </c>
      <c r="E180" s="5">
        <f t="shared" ca="1" si="66"/>
        <v>0</v>
      </c>
      <c r="F180" s="20">
        <f t="shared" si="56"/>
        <v>1.23</v>
      </c>
      <c r="G180" s="6">
        <f t="shared" ca="1" si="49"/>
        <v>1</v>
      </c>
      <c r="H180" s="5">
        <f ca="1">TRUNC(PRODUCT(G$10:G179),15)</f>
        <v>1.0728527744674501</v>
      </c>
      <c r="I180" s="5">
        <f t="shared" si="57"/>
        <v>1</v>
      </c>
      <c r="J180" s="5">
        <f t="shared" ca="1" si="50"/>
        <v>1.0728527699999999</v>
      </c>
      <c r="K180" s="5">
        <f t="shared" ca="1" si="51"/>
        <v>7285.2769999900001</v>
      </c>
      <c r="L180" s="21">
        <f>IF(VLOOKUP(A180,$U$12:$AD$125,8)=VLOOKUP(A179,$U$12:$AD$125,8),0,VLOOKUP(A180,U$12:$AD$125,8))</f>
        <v>0</v>
      </c>
      <c r="M180" s="8">
        <f>IF(L180&gt;0,VLOOKUP(L180,T$12:$AC$125,7),0)</f>
        <v>0</v>
      </c>
      <c r="N180" s="3">
        <f t="shared" si="58"/>
        <v>0</v>
      </c>
      <c r="O180" s="3">
        <f t="shared" ca="1" si="52"/>
        <v>7285.2769999900001</v>
      </c>
      <c r="P180" s="22" t="str">
        <f t="shared" si="59"/>
        <v>J=</v>
      </c>
      <c r="Q180" s="2">
        <f t="shared" si="60"/>
        <v>42531</v>
      </c>
      <c r="R180" s="10"/>
      <c r="S180" s="10"/>
      <c r="T180" s="37">
        <v>40428</v>
      </c>
      <c r="U180" s="24" t="s">
        <v>52</v>
      </c>
      <c r="V180" s="18"/>
      <c r="W180" s="10"/>
      <c r="X180" s="26"/>
      <c r="Y180" s="26"/>
      <c r="Z180" s="26"/>
      <c r="AA180" s="10"/>
      <c r="AB180" s="10"/>
      <c r="AC180" s="10"/>
      <c r="AD180" s="10"/>
      <c r="AE180" s="10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  <c r="FC180" s="18"/>
      <c r="FD180" s="18"/>
      <c r="FE180" s="18"/>
      <c r="FF180" s="18"/>
      <c r="FG180" s="18"/>
      <c r="FH180" s="18"/>
      <c r="FI180" s="18"/>
      <c r="FJ180" s="18"/>
      <c r="FK180" s="18"/>
      <c r="FL180" s="18"/>
      <c r="FM180" s="18"/>
      <c r="FN180" s="18"/>
      <c r="FO180" s="18"/>
      <c r="FP180" s="18"/>
      <c r="FQ180" s="18"/>
      <c r="FR180" s="18"/>
      <c r="FS180" s="18"/>
      <c r="FT180" s="18"/>
      <c r="FU180" s="18"/>
      <c r="FV180" s="18"/>
    </row>
    <row r="181" spans="1:181" ht="12.75" x14ac:dyDescent="0.15">
      <c r="A181" s="90">
        <f t="shared" si="54"/>
        <v>42519</v>
      </c>
      <c r="B181" s="95">
        <f t="shared" ca="1" si="61"/>
        <v>107285.27699999</v>
      </c>
      <c r="C181" s="3">
        <f t="shared" si="55"/>
        <v>100000</v>
      </c>
      <c r="D181" s="4">
        <f ca="1">IF(A181&lt;$B$1,VLOOKUP(A181,[1]DI!$A$4:$B$15000,2),0)</f>
        <v>0</v>
      </c>
      <c r="E181" s="5">
        <f t="shared" ca="1" si="66"/>
        <v>0</v>
      </c>
      <c r="F181" s="20">
        <f t="shared" si="56"/>
        <v>1.23</v>
      </c>
      <c r="G181" s="6">
        <f t="shared" ca="1" si="49"/>
        <v>1</v>
      </c>
      <c r="H181" s="5">
        <f ca="1">TRUNC(PRODUCT(G$10:G180),15)</f>
        <v>1.0728527744674501</v>
      </c>
      <c r="I181" s="5">
        <f t="shared" si="57"/>
        <v>1</v>
      </c>
      <c r="J181" s="5">
        <f t="shared" ca="1" si="50"/>
        <v>1.0728527699999999</v>
      </c>
      <c r="K181" s="5">
        <f t="shared" ca="1" si="51"/>
        <v>7285.2769999900001</v>
      </c>
      <c r="L181" s="21">
        <f>IF(VLOOKUP(A181,$U$12:$AD$125,8)=VLOOKUP(A180,$U$12:$AD$125,8),0,VLOOKUP(A181,U$12:$AD$125,8))</f>
        <v>0</v>
      </c>
      <c r="M181" s="8">
        <f>IF(L181&gt;0,VLOOKUP(L181,T$12:$AC$125,7),0)</f>
        <v>0</v>
      </c>
      <c r="N181" s="3">
        <f t="shared" si="58"/>
        <v>0</v>
      </c>
      <c r="O181" s="3">
        <f t="shared" ca="1" si="52"/>
        <v>7285.2769999900001</v>
      </c>
      <c r="P181" s="22" t="str">
        <f t="shared" si="59"/>
        <v>J=</v>
      </c>
      <c r="Q181" s="2">
        <f t="shared" si="60"/>
        <v>42531</v>
      </c>
      <c r="R181" s="10"/>
      <c r="S181" s="10"/>
      <c r="T181" s="37">
        <v>40463</v>
      </c>
      <c r="U181" s="24" t="s">
        <v>53</v>
      </c>
      <c r="V181" s="18"/>
      <c r="W181" s="10"/>
      <c r="X181" s="26"/>
      <c r="Y181" s="26"/>
      <c r="Z181" s="26"/>
      <c r="AA181" s="10"/>
      <c r="AB181" s="10"/>
      <c r="AC181" s="10"/>
      <c r="AD181" s="10"/>
      <c r="AE181" s="10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  <c r="FC181" s="18"/>
      <c r="FD181" s="18"/>
      <c r="FE181" s="18"/>
      <c r="FF181" s="18"/>
      <c r="FG181" s="18"/>
      <c r="FH181" s="18"/>
      <c r="FI181" s="18"/>
      <c r="FJ181" s="18"/>
      <c r="FK181" s="18"/>
      <c r="FL181" s="18"/>
      <c r="FM181" s="18"/>
      <c r="FN181" s="18"/>
      <c r="FO181" s="18"/>
      <c r="FP181" s="18"/>
      <c r="FQ181" s="18"/>
      <c r="FR181" s="18"/>
      <c r="FS181" s="18"/>
      <c r="FT181" s="18"/>
      <c r="FU181" s="18"/>
      <c r="FV181" s="18"/>
    </row>
    <row r="182" spans="1:181" ht="12.75" x14ac:dyDescent="0.15">
      <c r="A182" s="90">
        <f t="shared" si="54"/>
        <v>42520</v>
      </c>
      <c r="B182" s="95">
        <f t="shared" ca="1" si="61"/>
        <v>107285.27699999</v>
      </c>
      <c r="C182" s="3">
        <f t="shared" si="55"/>
        <v>100000</v>
      </c>
      <c r="D182" s="4">
        <f ca="1">IF(A182&lt;$B$1,VLOOKUP(A182,[1]DI!$A$4:$B$15000,2),0)</f>
        <v>0.14130000000000001</v>
      </c>
      <c r="E182" s="5">
        <f t="shared" ca="1" si="66"/>
        <v>5.2461000000000001E-4</v>
      </c>
      <c r="F182" s="20">
        <f t="shared" si="56"/>
        <v>1.23</v>
      </c>
      <c r="G182" s="6">
        <f t="shared" ca="1" si="49"/>
        <v>1.0006452702999999</v>
      </c>
      <c r="H182" s="5">
        <f ca="1">TRUNC(PRODUCT(G$10:G181),15)</f>
        <v>1.0728527744674501</v>
      </c>
      <c r="I182" s="5">
        <f t="shared" si="57"/>
        <v>1</v>
      </c>
      <c r="J182" s="5">
        <f t="shared" ca="1" si="50"/>
        <v>1.0728527699999999</v>
      </c>
      <c r="K182" s="5">
        <f t="shared" ca="1" si="51"/>
        <v>7285.2769999900001</v>
      </c>
      <c r="L182" s="21">
        <f>IF(VLOOKUP(A182,$U$12:$AD$125,8)=VLOOKUP(A181,$U$12:$AD$125,8),0,VLOOKUP(A182,U$12:$AD$125,8))</f>
        <v>0</v>
      </c>
      <c r="M182" s="8">
        <f>IF(L182&gt;0,VLOOKUP(L182,T$12:$AC$125,7),0)</f>
        <v>0</v>
      </c>
      <c r="N182" s="3">
        <f t="shared" si="58"/>
        <v>0</v>
      </c>
      <c r="O182" s="3">
        <f t="shared" ca="1" si="52"/>
        <v>7285.2769999900001</v>
      </c>
      <c r="P182" s="22" t="str">
        <f t="shared" si="59"/>
        <v>J=</v>
      </c>
      <c r="Q182" s="2">
        <f t="shared" si="60"/>
        <v>42531</v>
      </c>
      <c r="R182" s="10"/>
      <c r="S182" s="10"/>
      <c r="T182" s="37">
        <v>40484</v>
      </c>
      <c r="U182" s="24" t="s">
        <v>54</v>
      </c>
      <c r="V182" s="18"/>
      <c r="W182" s="10"/>
      <c r="X182" s="26"/>
      <c r="Y182" s="26"/>
      <c r="Z182" s="26"/>
      <c r="AA182" s="10"/>
      <c r="AB182" s="10"/>
      <c r="AC182" s="10"/>
      <c r="AD182" s="10"/>
      <c r="AE182" s="10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  <c r="EZ182" s="18"/>
      <c r="FA182" s="18"/>
      <c r="FB182" s="18"/>
      <c r="FC182" s="18"/>
      <c r="FD182" s="18"/>
      <c r="FE182" s="18"/>
      <c r="FF182" s="18"/>
      <c r="FG182" s="18"/>
      <c r="FH182" s="18"/>
      <c r="FI182" s="18"/>
      <c r="FJ182" s="18"/>
      <c r="FK182" s="18"/>
      <c r="FL182" s="18"/>
      <c r="FM182" s="18"/>
      <c r="FN182" s="18"/>
      <c r="FO182" s="18"/>
      <c r="FP182" s="18"/>
      <c r="FQ182" s="18"/>
      <c r="FR182" s="18"/>
      <c r="FS182" s="18"/>
      <c r="FT182" s="18"/>
      <c r="FU182" s="18"/>
      <c r="FV182" s="18"/>
    </row>
    <row r="183" spans="1:181" ht="12.75" x14ac:dyDescent="0.15">
      <c r="A183" s="90">
        <f t="shared" si="54"/>
        <v>42521</v>
      </c>
      <c r="B183" s="95">
        <f t="shared" ca="1" si="61"/>
        <v>107354.50499998999</v>
      </c>
      <c r="C183" s="3">
        <f t="shared" si="55"/>
        <v>100000</v>
      </c>
      <c r="D183" s="4">
        <f ca="1">IF(A183&lt;$B$1,VLOOKUP(A183,[1]DI!$A$4:$B$15000,2),0)</f>
        <v>0.14130000000000001</v>
      </c>
      <c r="E183" s="5">
        <f t="shared" ca="1" si="66"/>
        <v>5.2461000000000001E-4</v>
      </c>
      <c r="F183" s="20">
        <f t="shared" si="56"/>
        <v>1.23</v>
      </c>
      <c r="G183" s="6">
        <f t="shared" ca="1" si="49"/>
        <v>1.0006452702999999</v>
      </c>
      <c r="H183" s="5">
        <f ca="1">TRUNC(PRODUCT(G$10:G182),15)</f>
        <v>1.0735450544990901</v>
      </c>
      <c r="I183" s="5">
        <f t="shared" si="57"/>
        <v>1</v>
      </c>
      <c r="J183" s="5">
        <f t="shared" ca="1" si="50"/>
        <v>1.0735450499999999</v>
      </c>
      <c r="K183" s="5">
        <f t="shared" ca="1" si="51"/>
        <v>7354.5049999900002</v>
      </c>
      <c r="L183" s="21">
        <f>IF(VLOOKUP(A183,$U$12:$AD$125,8)=VLOOKUP(A182,$U$12:$AD$125,8),0,VLOOKUP(A183,U$12:$AD$125,8))</f>
        <v>0</v>
      </c>
      <c r="M183" s="8">
        <f>IF(L183&gt;0,VLOOKUP(L183,T$12:$AC$125,7),0)</f>
        <v>0</v>
      </c>
      <c r="N183" s="3">
        <f t="shared" si="58"/>
        <v>0</v>
      </c>
      <c r="O183" s="3">
        <f t="shared" ca="1" si="52"/>
        <v>7354.5049999900002</v>
      </c>
      <c r="P183" s="22" t="str">
        <f t="shared" si="59"/>
        <v>J=</v>
      </c>
      <c r="Q183" s="2">
        <f t="shared" si="60"/>
        <v>42531</v>
      </c>
      <c r="R183" s="10"/>
      <c r="S183" s="10"/>
      <c r="T183" s="37">
        <v>40497</v>
      </c>
      <c r="U183" s="24" t="s">
        <v>55</v>
      </c>
      <c r="V183" s="18"/>
      <c r="W183" s="10"/>
      <c r="X183" s="26"/>
      <c r="Y183" s="26"/>
      <c r="Z183" s="26"/>
      <c r="AA183" s="10"/>
      <c r="AB183" s="10"/>
      <c r="AC183" s="10"/>
      <c r="AD183" s="10"/>
      <c r="AE183" s="10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  <c r="EZ183" s="18"/>
      <c r="FA183" s="18"/>
      <c r="FB183" s="18"/>
      <c r="FC183" s="18"/>
      <c r="FD183" s="18"/>
      <c r="FE183" s="18"/>
      <c r="FF183" s="18"/>
      <c r="FG183" s="18"/>
      <c r="FH183" s="18"/>
      <c r="FI183" s="18"/>
      <c r="FJ183" s="18"/>
      <c r="FK183" s="18"/>
      <c r="FL183" s="18"/>
      <c r="FM183" s="18"/>
      <c r="FN183" s="18"/>
      <c r="FO183" s="18"/>
      <c r="FP183" s="18"/>
      <c r="FQ183" s="18"/>
      <c r="FR183" s="18"/>
      <c r="FS183" s="18"/>
      <c r="FT183" s="18"/>
      <c r="FU183" s="18"/>
      <c r="FV183" s="18"/>
    </row>
    <row r="184" spans="1:181" ht="12.75" x14ac:dyDescent="0.15">
      <c r="A184" s="90">
        <f t="shared" si="54"/>
        <v>42522</v>
      </c>
      <c r="B184" s="95">
        <f t="shared" ca="1" si="61"/>
        <v>107423.77800000001</v>
      </c>
      <c r="C184" s="3">
        <f t="shared" si="55"/>
        <v>100000</v>
      </c>
      <c r="D184" s="4">
        <f ca="1">IF(A184&lt;$B$1,VLOOKUP(A184,[1]DI!$A$4:$B$15000,2),0)</f>
        <v>0.14130000000000001</v>
      </c>
      <c r="E184" s="5">
        <f t="shared" ca="1" si="66"/>
        <v>5.2461000000000001E-4</v>
      </c>
      <c r="F184" s="20">
        <f t="shared" si="56"/>
        <v>1.23</v>
      </c>
      <c r="G184" s="6">
        <f t="shared" ca="1" si="49"/>
        <v>1.0006452702999999</v>
      </c>
      <c r="H184" s="5">
        <f ca="1">TRUNC(PRODUCT(G$10:G183),15)</f>
        <v>1.07423778123847</v>
      </c>
      <c r="I184" s="5">
        <f t="shared" si="57"/>
        <v>1</v>
      </c>
      <c r="J184" s="5">
        <f t="shared" ca="1" si="50"/>
        <v>1.07423778</v>
      </c>
      <c r="K184" s="5">
        <f t="shared" ca="1" si="51"/>
        <v>7423.7780000000002</v>
      </c>
      <c r="L184" s="21">
        <f>IF(VLOOKUP(A184,$U$12:$AD$125,8)=VLOOKUP(A183,$U$12:$AD$125,8),0,VLOOKUP(A184,U$12:$AD$125,8))</f>
        <v>0</v>
      </c>
      <c r="M184" s="8">
        <f>IF(L184&gt;0,VLOOKUP(L184,T$12:$AC$125,7),0)</f>
        <v>0</v>
      </c>
      <c r="N184" s="3">
        <f t="shared" si="58"/>
        <v>0</v>
      </c>
      <c r="O184" s="3">
        <f t="shared" ca="1" si="52"/>
        <v>7423.7780000000002</v>
      </c>
      <c r="P184" s="22" t="str">
        <f t="shared" si="59"/>
        <v>J=</v>
      </c>
      <c r="Q184" s="2">
        <f t="shared" si="60"/>
        <v>42531</v>
      </c>
      <c r="R184" s="10"/>
      <c r="S184" s="10"/>
      <c r="T184" s="37">
        <v>40609</v>
      </c>
      <c r="U184" s="24" t="s">
        <v>63</v>
      </c>
      <c r="V184" s="18"/>
      <c r="W184" s="10"/>
      <c r="X184" s="26"/>
      <c r="Y184" s="26"/>
      <c r="Z184" s="26"/>
      <c r="AA184" s="10"/>
      <c r="AB184" s="10"/>
      <c r="AC184" s="10"/>
      <c r="AD184" s="10"/>
      <c r="AE184" s="10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</row>
    <row r="185" spans="1:181" ht="12.75" x14ac:dyDescent="0.15">
      <c r="A185" s="90">
        <f t="shared" si="54"/>
        <v>42523</v>
      </c>
      <c r="B185" s="95">
        <f t="shared" ca="1" si="61"/>
        <v>107493.09499999</v>
      </c>
      <c r="C185" s="3">
        <f t="shared" si="55"/>
        <v>100000</v>
      </c>
      <c r="D185" s="4">
        <f ca="1">IF(A185&lt;$B$1,VLOOKUP(A185,[1]DI!$A$4:$B$15000,2),0)</f>
        <v>0.14130000000000001</v>
      </c>
      <c r="E185" s="5">
        <f t="shared" ca="1" si="66"/>
        <v>5.2461000000000001E-4</v>
      </c>
      <c r="F185" s="20">
        <f t="shared" si="56"/>
        <v>1.23</v>
      </c>
      <c r="G185" s="6">
        <f t="shared" ca="1" si="49"/>
        <v>1.0006452702999999</v>
      </c>
      <c r="H185" s="5">
        <f ca="1">TRUNC(PRODUCT(G$10:G184),15)</f>
        <v>1.0749309549738399</v>
      </c>
      <c r="I185" s="5">
        <f t="shared" si="57"/>
        <v>1</v>
      </c>
      <c r="J185" s="5">
        <f t="shared" ca="1" si="50"/>
        <v>1.0749309499999999</v>
      </c>
      <c r="K185" s="5">
        <f t="shared" ca="1" si="51"/>
        <v>7493.0949999900004</v>
      </c>
      <c r="L185" s="21">
        <f>IF(VLOOKUP(A185,$U$12:$AD$125,8)=VLOOKUP(A184,$U$12:$AD$125,8),0,VLOOKUP(A185,U$12:$AD$125,8))</f>
        <v>0</v>
      </c>
      <c r="M185" s="8">
        <f>IF(L185&gt;0,VLOOKUP(L185,T$12:$AC$125,7),0)</f>
        <v>0</v>
      </c>
      <c r="N185" s="3">
        <f t="shared" si="58"/>
        <v>0</v>
      </c>
      <c r="O185" s="3">
        <f t="shared" ca="1" si="52"/>
        <v>7493.0949999900004</v>
      </c>
      <c r="P185" s="22" t="str">
        <f t="shared" si="59"/>
        <v>J=</v>
      </c>
      <c r="Q185" s="2">
        <f t="shared" si="60"/>
        <v>42531</v>
      </c>
      <c r="R185" s="10"/>
      <c r="S185" s="10"/>
      <c r="T185" s="37">
        <v>40610</v>
      </c>
      <c r="U185" s="24" t="s">
        <v>64</v>
      </c>
      <c r="V185" s="18"/>
      <c r="W185" s="10"/>
      <c r="X185" s="26"/>
      <c r="Y185" s="26"/>
      <c r="Z185" s="26"/>
      <c r="AA185" s="10"/>
      <c r="AB185" s="10"/>
      <c r="AC185" s="10"/>
      <c r="AD185" s="10"/>
      <c r="AE185" s="10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  <c r="FR185" s="18"/>
      <c r="FS185" s="18"/>
      <c r="FT185" s="18"/>
      <c r="FU185" s="18"/>
      <c r="FV185" s="18"/>
    </row>
    <row r="186" spans="1:181" ht="12.75" x14ac:dyDescent="0.15">
      <c r="A186" s="90">
        <f t="shared" si="54"/>
        <v>42524</v>
      </c>
      <c r="B186" s="95">
        <f t="shared" ca="1" si="61"/>
        <v>107562.45799999</v>
      </c>
      <c r="C186" s="3">
        <f t="shared" si="55"/>
        <v>100000</v>
      </c>
      <c r="D186" s="4">
        <f ca="1">IF(A186&lt;$B$1,VLOOKUP(A186,[1]DI!$A$4:$B$15000,2),0)</f>
        <v>0.14130000000000001</v>
      </c>
      <c r="E186" s="5">
        <f t="shared" ca="1" si="66"/>
        <v>5.2461000000000001E-4</v>
      </c>
      <c r="F186" s="20">
        <f t="shared" si="56"/>
        <v>1.23</v>
      </c>
      <c r="G186" s="6">
        <f t="shared" ca="1" si="49"/>
        <v>1.0006452702999999</v>
      </c>
      <c r="H186" s="5">
        <f ca="1">TRUNC(PRODUCT(G$10:G185),15)</f>
        <v>1.07562457599364</v>
      </c>
      <c r="I186" s="5">
        <f t="shared" si="57"/>
        <v>1</v>
      </c>
      <c r="J186" s="5">
        <f t="shared" ca="1" si="50"/>
        <v>1.0756245799999999</v>
      </c>
      <c r="K186" s="5">
        <f t="shared" ca="1" si="51"/>
        <v>7562.4579999899997</v>
      </c>
      <c r="L186" s="21">
        <f>IF(VLOOKUP(A186,$U$12:$AD$125,8)=VLOOKUP(A185,$U$12:$AD$125,8),0,VLOOKUP(A186,U$12:$AD$125,8))</f>
        <v>0</v>
      </c>
      <c r="M186" s="8">
        <f>IF(L186&gt;0,VLOOKUP(L186,T$12:$AC$125,7),0)</f>
        <v>0</v>
      </c>
      <c r="N186" s="3">
        <f t="shared" si="58"/>
        <v>0</v>
      </c>
      <c r="O186" s="3">
        <f t="shared" ca="1" si="52"/>
        <v>7562.4579999899997</v>
      </c>
      <c r="P186" s="22" t="str">
        <f t="shared" si="59"/>
        <v>J=</v>
      </c>
      <c r="Q186" s="2">
        <f t="shared" si="60"/>
        <v>42531</v>
      </c>
      <c r="R186" s="10"/>
      <c r="S186" s="10"/>
      <c r="T186" s="37">
        <v>40654</v>
      </c>
      <c r="U186" s="24" t="s">
        <v>65</v>
      </c>
      <c r="V186" s="18"/>
      <c r="W186" s="10"/>
      <c r="X186" s="26"/>
      <c r="Y186" s="26"/>
      <c r="Z186" s="26"/>
      <c r="AA186" s="10"/>
      <c r="AB186" s="10"/>
      <c r="AC186" s="10"/>
      <c r="AD186" s="10"/>
      <c r="AE186" s="10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  <c r="EZ186" s="18"/>
      <c r="FA186" s="18"/>
      <c r="FB186" s="18"/>
      <c r="FC186" s="18"/>
      <c r="FD186" s="18"/>
      <c r="FE186" s="18"/>
      <c r="FF186" s="18"/>
      <c r="FG186" s="18"/>
      <c r="FH186" s="18"/>
      <c r="FI186" s="18"/>
      <c r="FJ186" s="18"/>
      <c r="FK186" s="18"/>
      <c r="FL186" s="18"/>
      <c r="FM186" s="18"/>
      <c r="FN186" s="18"/>
      <c r="FO186" s="18"/>
      <c r="FP186" s="18"/>
      <c r="FQ186" s="18"/>
      <c r="FR186" s="18"/>
      <c r="FS186" s="18"/>
      <c r="FT186" s="18"/>
      <c r="FU186" s="18"/>
      <c r="FV186" s="18"/>
    </row>
    <row r="187" spans="1:181" ht="12.75" x14ac:dyDescent="0.15">
      <c r="A187" s="90">
        <f t="shared" si="54"/>
        <v>42525</v>
      </c>
      <c r="B187" s="95">
        <f t="shared" ca="1" si="61"/>
        <v>107631.864</v>
      </c>
      <c r="C187" s="3">
        <f t="shared" si="55"/>
        <v>100000</v>
      </c>
      <c r="D187" s="4">
        <f ca="1">IF(A187&lt;$B$1,VLOOKUP(A187,[1]DI!$A$4:$B$15000,2),0)</f>
        <v>0</v>
      </c>
      <c r="E187" s="5">
        <f t="shared" ca="1" si="66"/>
        <v>0</v>
      </c>
      <c r="F187" s="20">
        <f t="shared" si="56"/>
        <v>1.23</v>
      </c>
      <c r="G187" s="6">
        <f t="shared" ca="1" si="49"/>
        <v>1</v>
      </c>
      <c r="H187" s="5">
        <f ca="1">TRUNC(PRODUCT(G$10:G186),15)</f>
        <v>1.0763186445864701</v>
      </c>
      <c r="I187" s="5">
        <f t="shared" si="57"/>
        <v>1</v>
      </c>
      <c r="J187" s="5">
        <f t="shared" ca="1" si="50"/>
        <v>1.07631864</v>
      </c>
      <c r="K187" s="5">
        <f t="shared" ca="1" si="51"/>
        <v>7631.8639999999996</v>
      </c>
      <c r="L187" s="21">
        <f>IF(VLOOKUP(A187,$U$12:$AD$125,8)=VLOOKUP(A186,$U$12:$AD$125,8),0,VLOOKUP(A187,U$12:$AD$125,8))</f>
        <v>0</v>
      </c>
      <c r="M187" s="8">
        <f>IF(L187&gt;0,VLOOKUP(L187,T$12:$AC$125,7),0)</f>
        <v>0</v>
      </c>
      <c r="N187" s="3">
        <f t="shared" si="58"/>
        <v>0</v>
      </c>
      <c r="O187" s="3">
        <f t="shared" ca="1" si="52"/>
        <v>7631.8639999999996</v>
      </c>
      <c r="P187" s="22" t="str">
        <f t="shared" si="59"/>
        <v>J=</v>
      </c>
      <c r="Q187" s="2">
        <f t="shared" si="60"/>
        <v>42531</v>
      </c>
      <c r="R187" s="10"/>
      <c r="S187" s="10"/>
      <c r="T187" s="37">
        <v>40655</v>
      </c>
      <c r="U187" s="24" t="s">
        <v>66</v>
      </c>
      <c r="V187" s="18"/>
      <c r="W187" s="10"/>
      <c r="X187" s="26"/>
      <c r="Y187" s="26"/>
      <c r="Z187" s="26"/>
      <c r="AA187" s="10"/>
      <c r="AB187" s="10"/>
      <c r="AC187" s="10"/>
      <c r="AD187" s="10"/>
      <c r="AE187" s="10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8"/>
      <c r="FA187" s="18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8"/>
      <c r="FU187" s="18"/>
      <c r="FV187" s="18"/>
    </row>
    <row r="188" spans="1:181" ht="12.75" x14ac:dyDescent="0.15">
      <c r="A188" s="90">
        <f t="shared" si="54"/>
        <v>42526</v>
      </c>
      <c r="B188" s="95">
        <f t="shared" ca="1" si="61"/>
        <v>107631.864</v>
      </c>
      <c r="C188" s="3">
        <f t="shared" si="55"/>
        <v>100000</v>
      </c>
      <c r="D188" s="4">
        <f ca="1">IF(A188&lt;$B$1,VLOOKUP(A188,[1]DI!$A$4:$B$15000,2),0)</f>
        <v>0</v>
      </c>
      <c r="E188" s="5">
        <f t="shared" ca="1" si="66"/>
        <v>0</v>
      </c>
      <c r="F188" s="20">
        <f t="shared" si="56"/>
        <v>1.23</v>
      </c>
      <c r="G188" s="6">
        <f t="shared" ca="1" si="49"/>
        <v>1</v>
      </c>
      <c r="H188" s="5">
        <f ca="1">TRUNC(PRODUCT(G$10:G187),15)</f>
        <v>1.0763186445864701</v>
      </c>
      <c r="I188" s="5">
        <f t="shared" si="57"/>
        <v>1</v>
      </c>
      <c r="J188" s="5">
        <f t="shared" ca="1" si="50"/>
        <v>1.07631864</v>
      </c>
      <c r="K188" s="5">
        <f t="shared" ca="1" si="51"/>
        <v>7631.8639999999996</v>
      </c>
      <c r="L188" s="21">
        <f>IF(VLOOKUP(A188,$U$12:$AD$125,8)=VLOOKUP(A187,$U$12:$AD$125,8),0,VLOOKUP(A188,U$12:$AD$125,8))</f>
        <v>0</v>
      </c>
      <c r="M188" s="8">
        <f>IF(L188&gt;0,VLOOKUP(L188,T$12:$AC$125,7),0)</f>
        <v>0</v>
      </c>
      <c r="N188" s="3">
        <f t="shared" si="58"/>
        <v>0</v>
      </c>
      <c r="O188" s="3">
        <f t="shared" ca="1" si="52"/>
        <v>7631.8639999999996</v>
      </c>
      <c r="P188" s="22" t="str">
        <f t="shared" si="59"/>
        <v>J=</v>
      </c>
      <c r="Q188" s="2">
        <f t="shared" si="60"/>
        <v>42531</v>
      </c>
      <c r="R188" s="10"/>
      <c r="S188" s="10"/>
      <c r="T188" s="37">
        <v>40717</v>
      </c>
      <c r="U188" s="24" t="s">
        <v>60</v>
      </c>
      <c r="V188" s="18"/>
      <c r="W188" s="10"/>
      <c r="X188" s="26"/>
      <c r="Y188" s="26"/>
      <c r="Z188" s="26"/>
      <c r="AA188" s="10"/>
      <c r="AB188" s="10"/>
      <c r="AC188" s="10"/>
      <c r="AD188" s="10"/>
      <c r="AE188" s="10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8"/>
      <c r="FV188" s="18"/>
    </row>
    <row r="189" spans="1:181" ht="12.75" x14ac:dyDescent="0.15">
      <c r="A189" s="90">
        <f t="shared" si="54"/>
        <v>42527</v>
      </c>
      <c r="B189" s="95">
        <f t="shared" ca="1" si="61"/>
        <v>107631.864</v>
      </c>
      <c r="C189" s="3">
        <f t="shared" si="55"/>
        <v>100000</v>
      </c>
      <c r="D189" s="4">
        <f ca="1">IF(A189&lt;$B$1,VLOOKUP(A189,[1]DI!$A$4:$B$15000,2),0)</f>
        <v>0.14130000000000001</v>
      </c>
      <c r="E189" s="5">
        <f t="shared" ca="1" si="66"/>
        <v>5.2461000000000001E-4</v>
      </c>
      <c r="F189" s="20">
        <f t="shared" si="56"/>
        <v>1.23</v>
      </c>
      <c r="G189" s="6">
        <f t="shared" ca="1" si="49"/>
        <v>1.0006452702999999</v>
      </c>
      <c r="H189" s="5">
        <f ca="1">TRUNC(PRODUCT(G$10:G188),15)</f>
        <v>1.0763186445864701</v>
      </c>
      <c r="I189" s="5">
        <f t="shared" si="57"/>
        <v>1</v>
      </c>
      <c r="J189" s="5">
        <f t="shared" ca="1" si="50"/>
        <v>1.07631864</v>
      </c>
      <c r="K189" s="5">
        <f t="shared" ca="1" si="51"/>
        <v>7631.8639999999996</v>
      </c>
      <c r="L189" s="21">
        <f>IF(VLOOKUP(A189,$U$12:$AD$125,8)=VLOOKUP(A188,$U$12:$AD$125,8),0,VLOOKUP(A189,U$12:$AD$125,8))</f>
        <v>0</v>
      </c>
      <c r="M189" s="8">
        <f>IF(L189&gt;0,VLOOKUP(L189,T$12:$AC$125,7),0)</f>
        <v>0</v>
      </c>
      <c r="N189" s="3">
        <f t="shared" si="58"/>
        <v>0</v>
      </c>
      <c r="O189" s="3">
        <f t="shared" ca="1" si="52"/>
        <v>7631.8639999999996</v>
      </c>
      <c r="P189" s="22" t="str">
        <f t="shared" si="59"/>
        <v>J=</v>
      </c>
      <c r="Q189" s="2">
        <f t="shared" si="60"/>
        <v>42531</v>
      </c>
      <c r="R189" s="10"/>
      <c r="S189" s="10"/>
      <c r="T189" s="37">
        <v>40793</v>
      </c>
      <c r="U189" s="24" t="s">
        <v>67</v>
      </c>
      <c r="V189" s="18"/>
      <c r="W189" s="10"/>
      <c r="X189" s="26"/>
      <c r="Y189" s="26"/>
      <c r="Z189" s="26"/>
      <c r="AA189" s="10"/>
      <c r="AB189" s="10"/>
      <c r="AC189" s="10"/>
      <c r="AD189" s="10"/>
      <c r="AE189" s="10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</row>
    <row r="190" spans="1:181" ht="12.75" x14ac:dyDescent="0.15">
      <c r="A190" s="90">
        <f t="shared" si="54"/>
        <v>42528</v>
      </c>
      <c r="B190" s="95">
        <f t="shared" ca="1" si="61"/>
        <v>107701.31599998999</v>
      </c>
      <c r="C190" s="3">
        <f t="shared" si="55"/>
        <v>100000</v>
      </c>
      <c r="D190" s="4">
        <f ca="1">IF(A190&lt;$B$1,VLOOKUP(A190,[1]DI!$A$4:$B$15000,2),0)</f>
        <v>0.14130000000000001</v>
      </c>
      <c r="E190" s="5">
        <f t="shared" ca="1" si="66"/>
        <v>5.2461000000000001E-4</v>
      </c>
      <c r="F190" s="20">
        <f t="shared" si="56"/>
        <v>1.23</v>
      </c>
      <c r="G190" s="6">
        <f t="shared" ca="1" si="49"/>
        <v>1.0006452702999999</v>
      </c>
      <c r="H190" s="5">
        <f ca="1">TRUNC(PRODUCT(G$10:G189),15)</f>
        <v>1.07701316104116</v>
      </c>
      <c r="I190" s="5">
        <f t="shared" si="57"/>
        <v>1</v>
      </c>
      <c r="J190" s="5">
        <f t="shared" ca="1" si="50"/>
        <v>1.0770131599999999</v>
      </c>
      <c r="K190" s="5">
        <f t="shared" ca="1" si="51"/>
        <v>7701.3159999899999</v>
      </c>
      <c r="L190" s="21">
        <f>IF(VLOOKUP(A190,$U$12:$AD$125,8)=VLOOKUP(A189,$U$12:$AD$125,8),0,VLOOKUP(A190,U$12:$AD$125,8))</f>
        <v>0</v>
      </c>
      <c r="M190" s="8">
        <f>IF(L190&gt;0,VLOOKUP(L190,T$12:$AC$125,7),0)</f>
        <v>0</v>
      </c>
      <c r="N190" s="3">
        <f t="shared" si="58"/>
        <v>0</v>
      </c>
      <c r="O190" s="3">
        <f t="shared" ca="1" si="52"/>
        <v>7701.3159999899999</v>
      </c>
      <c r="P190" s="22" t="str">
        <f t="shared" si="59"/>
        <v>J=</v>
      </c>
      <c r="Q190" s="2">
        <f t="shared" si="60"/>
        <v>42531</v>
      </c>
      <c r="R190" s="10"/>
      <c r="S190" s="10"/>
      <c r="T190" s="37">
        <v>40828</v>
      </c>
      <c r="U190" s="24" t="s">
        <v>53</v>
      </c>
      <c r="V190" s="18"/>
      <c r="W190" s="10"/>
      <c r="X190" s="26"/>
      <c r="Y190" s="26"/>
      <c r="Z190" s="26"/>
      <c r="AA190" s="10"/>
      <c r="AB190" s="10"/>
      <c r="AC190" s="10"/>
      <c r="AD190" s="10"/>
      <c r="AE190" s="10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</row>
    <row r="191" spans="1:181" ht="12.75" x14ac:dyDescent="0.15">
      <c r="A191" s="90">
        <f t="shared" si="54"/>
        <v>42529</v>
      </c>
      <c r="B191" s="95">
        <f t="shared" ca="1" si="61"/>
        <v>107770.81299999999</v>
      </c>
      <c r="C191" s="3">
        <f t="shared" si="55"/>
        <v>100000</v>
      </c>
      <c r="D191" s="4">
        <f ca="1">IF(A191&lt;$B$1,VLOOKUP(A191,[1]DI!$A$4:$B$15000,2),0)</f>
        <v>0.14130000000000001</v>
      </c>
      <c r="E191" s="5">
        <f t="shared" ca="1" si="66"/>
        <v>5.2461000000000001E-4</v>
      </c>
      <c r="F191" s="20">
        <f t="shared" si="56"/>
        <v>1.23</v>
      </c>
      <c r="G191" s="6">
        <f t="shared" ca="1" si="49"/>
        <v>1.0006452702999999</v>
      </c>
      <c r="H191" s="5">
        <f ca="1">TRUNC(PRODUCT(G$10:G190),15)</f>
        <v>1.0777081256466901</v>
      </c>
      <c r="I191" s="5">
        <f t="shared" si="57"/>
        <v>1</v>
      </c>
      <c r="J191" s="5">
        <f t="shared" ca="1" si="50"/>
        <v>1.07770813</v>
      </c>
      <c r="K191" s="5">
        <f t="shared" ca="1" si="51"/>
        <v>7770.8130000000001</v>
      </c>
      <c r="L191" s="21">
        <f>IF(VLOOKUP(A191,$U$12:$AD$125,8)=VLOOKUP(A190,$U$12:$AD$125,8),0,VLOOKUP(A191,U$12:$AD$125,8))</f>
        <v>0</v>
      </c>
      <c r="M191" s="8">
        <f>IF(L191&gt;0,VLOOKUP(L191,T$12:$AC$125,7),0)</f>
        <v>0</v>
      </c>
      <c r="N191" s="3">
        <f t="shared" si="58"/>
        <v>0</v>
      </c>
      <c r="O191" s="3">
        <f t="shared" ca="1" si="52"/>
        <v>7770.8130000000001</v>
      </c>
      <c r="P191" s="22" t="str">
        <f t="shared" si="59"/>
        <v>J=</v>
      </c>
      <c r="Q191" s="2">
        <f t="shared" si="60"/>
        <v>42531</v>
      </c>
      <c r="R191" s="10"/>
      <c r="S191" s="10"/>
      <c r="T191" s="37">
        <v>40849</v>
      </c>
      <c r="U191" s="24" t="s">
        <v>54</v>
      </c>
      <c r="V191" s="18"/>
      <c r="W191" s="10"/>
      <c r="X191" s="26"/>
      <c r="Y191" s="26"/>
      <c r="Z191" s="26"/>
      <c r="AA191" s="10"/>
      <c r="AB191" s="10"/>
      <c r="AC191" s="10"/>
      <c r="AD191" s="10"/>
      <c r="AE191" s="10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8"/>
      <c r="FV191" s="18"/>
    </row>
    <row r="192" spans="1:181" ht="12.75" x14ac:dyDescent="0.15">
      <c r="A192" s="90">
        <f t="shared" si="54"/>
        <v>42530</v>
      </c>
      <c r="B192" s="95">
        <f t="shared" ca="1" si="61"/>
        <v>107840.35400000001</v>
      </c>
      <c r="C192" s="3">
        <f t="shared" si="55"/>
        <v>100000</v>
      </c>
      <c r="D192" s="4">
        <f ca="1">IF(A192&lt;$B$1,VLOOKUP(A192,[1]DI!$A$4:$B$15000,2),0)</f>
        <v>0.14130000000000001</v>
      </c>
      <c r="E192" s="5">
        <f t="shared" ca="1" si="66"/>
        <v>5.2461000000000001E-4</v>
      </c>
      <c r="F192" s="20">
        <f t="shared" si="56"/>
        <v>1.23</v>
      </c>
      <c r="G192" s="6">
        <f t="shared" ca="1" si="49"/>
        <v>1.0006452702999999</v>
      </c>
      <c r="H192" s="5">
        <f ca="1">TRUNC(PRODUCT(G$10:G191),15)</f>
        <v>1.0784035386922399</v>
      </c>
      <c r="I192" s="5">
        <f t="shared" si="57"/>
        <v>1</v>
      </c>
      <c r="J192" s="5">
        <f t="shared" ca="1" si="50"/>
        <v>1.07840354</v>
      </c>
      <c r="K192" s="5">
        <f t="shared" ca="1" si="51"/>
        <v>7840.3540000000003</v>
      </c>
      <c r="L192" s="21">
        <f>IF(VLOOKUP(A192,$U$12:$AD$125,8)=VLOOKUP(A191,$U$12:$AD$125,8),0,VLOOKUP(A192,U$12:$AD$125,8))</f>
        <v>0</v>
      </c>
      <c r="M192" s="8">
        <f>IF(L192&gt;0,VLOOKUP(L192,T$12:$AC$125,7),0)</f>
        <v>0</v>
      </c>
      <c r="N192" s="3">
        <f t="shared" si="58"/>
        <v>0</v>
      </c>
      <c r="O192" s="3">
        <f t="shared" ca="1" si="52"/>
        <v>7840.3540000000003</v>
      </c>
      <c r="P192" s="22" t="str">
        <f t="shared" si="59"/>
        <v>J=</v>
      </c>
      <c r="Q192" s="2">
        <f t="shared" si="60"/>
        <v>42531</v>
      </c>
      <c r="R192" s="10"/>
      <c r="S192" s="32"/>
      <c r="T192" s="37">
        <v>40862</v>
      </c>
      <c r="U192" s="24" t="s">
        <v>68</v>
      </c>
      <c r="V192" s="18"/>
      <c r="W192" s="32"/>
      <c r="X192" s="26"/>
      <c r="Y192" s="26"/>
      <c r="Z192" s="26"/>
      <c r="AA192" s="10"/>
      <c r="AB192" s="10"/>
      <c r="AC192" s="32"/>
      <c r="AD192" s="32"/>
      <c r="AE192" s="32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</row>
    <row r="193" spans="1:181" ht="15" x14ac:dyDescent="0.2">
      <c r="A193" s="110">
        <f t="shared" si="54"/>
        <v>42531</v>
      </c>
      <c r="B193" s="111">
        <f t="shared" ca="1" si="61"/>
        <v>107909.94</v>
      </c>
      <c r="C193" s="111">
        <f t="shared" si="55"/>
        <v>100000</v>
      </c>
      <c r="D193" s="112">
        <f ca="1">IF(A193&lt;$B$1,VLOOKUP(A193,[1]DI!$A$4:$B$15000,2),0)</f>
        <v>0.14130000000000001</v>
      </c>
      <c r="E193" s="113">
        <f t="shared" ca="1" si="66"/>
        <v>5.2461000000000001E-4</v>
      </c>
      <c r="F193" s="114">
        <f t="shared" si="56"/>
        <v>1.23</v>
      </c>
      <c r="G193" s="115">
        <f t="shared" ca="1" si="49"/>
        <v>1.0006452702999999</v>
      </c>
      <c r="H193" s="113">
        <f ca="1">TRUNC(PRODUCT(G$10:G192),15)</f>
        <v>1.0790994004671699</v>
      </c>
      <c r="I193" s="113">
        <f t="shared" si="57"/>
        <v>1</v>
      </c>
      <c r="J193" s="113">
        <f t="shared" ca="1" si="50"/>
        <v>1.0790994</v>
      </c>
      <c r="K193" s="113">
        <f t="shared" ca="1" si="51"/>
        <v>7909.94</v>
      </c>
      <c r="L193" s="116">
        <f>IF(VLOOKUP(A193,$U$12:$AD$125,8)=VLOOKUP(A192,$U$12:$AD$125,8),0,VLOOKUP(A193,U$12:$AD$125,8))</f>
        <v>1</v>
      </c>
      <c r="M193" s="117">
        <f>IF(L193&gt;0,VLOOKUP(L193,T$12:$AC$125,7),0)</f>
        <v>0</v>
      </c>
      <c r="N193" s="111">
        <f t="shared" si="58"/>
        <v>0</v>
      </c>
      <c r="O193" s="111">
        <f t="shared" ca="1" si="52"/>
        <v>7909.94</v>
      </c>
      <c r="P193" s="118" t="str">
        <f t="shared" si="59"/>
        <v>J=</v>
      </c>
      <c r="Q193" s="119">
        <f t="shared" si="60"/>
        <v>42531</v>
      </c>
      <c r="R193" s="10"/>
      <c r="S193" s="10"/>
      <c r="T193" s="37">
        <v>40959</v>
      </c>
      <c r="U193" s="24" t="s">
        <v>56</v>
      </c>
      <c r="V193" s="18"/>
      <c r="W193" s="10"/>
      <c r="X193" s="26"/>
      <c r="Y193" s="26"/>
      <c r="Z193" s="26"/>
      <c r="AA193" s="10"/>
      <c r="AB193" s="10"/>
      <c r="AC193" s="10"/>
      <c r="AD193" s="10"/>
      <c r="AE193" s="10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8"/>
      <c r="FA193" s="18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8"/>
      <c r="FV193" s="18"/>
    </row>
    <row r="194" spans="1:181" ht="12.75" x14ac:dyDescent="0.15">
      <c r="A194" s="90">
        <f t="shared" si="54"/>
        <v>42532</v>
      </c>
      <c r="B194" s="95">
        <f t="shared" ca="1" si="61"/>
        <v>100064.52699999</v>
      </c>
      <c r="C194" s="3">
        <f t="shared" si="55"/>
        <v>100000</v>
      </c>
      <c r="D194" s="4">
        <f ca="1">IF(A194&lt;$B$1,VLOOKUP(A194,[1]DI!$A$4:$B$15000,2),0)</f>
        <v>0</v>
      </c>
      <c r="E194" s="5">
        <f t="shared" ca="1" si="66"/>
        <v>0</v>
      </c>
      <c r="F194" s="20">
        <f t="shared" si="56"/>
        <v>1.23</v>
      </c>
      <c r="G194" s="6">
        <f t="shared" ca="1" si="49"/>
        <v>1</v>
      </c>
      <c r="H194" s="5">
        <f ca="1">TRUNC(PRODUCT(G$10:G193),15)</f>
        <v>1.0797957112610399</v>
      </c>
      <c r="I194" s="5">
        <f t="shared" ca="1" si="57"/>
        <v>1.0790994004671699</v>
      </c>
      <c r="J194" s="5">
        <f t="shared" ca="1" si="50"/>
        <v>1.0006452699999999</v>
      </c>
      <c r="K194" s="5">
        <f t="shared" ca="1" si="51"/>
        <v>64.526999989999993</v>
      </c>
      <c r="L194" s="21">
        <f>IF(VLOOKUP(A194,$U$12:$AD$125,8)=VLOOKUP(A193,$U$12:$AD$125,8),0,VLOOKUP(A194,U$12:$AD$125,8))</f>
        <v>0</v>
      </c>
      <c r="M194" s="8">
        <f>IF(L194&gt;0,VLOOKUP(L194,T$12:$AC$125,7),0)</f>
        <v>0</v>
      </c>
      <c r="N194" s="3">
        <f t="shared" si="58"/>
        <v>0</v>
      </c>
      <c r="O194" s="3">
        <f t="shared" ca="1" si="52"/>
        <v>64.526999989999993</v>
      </c>
      <c r="P194" s="22" t="str">
        <f t="shared" si="59"/>
        <v>J=</v>
      </c>
      <c r="Q194" s="2">
        <f t="shared" si="60"/>
        <v>42716</v>
      </c>
      <c r="R194" s="10"/>
      <c r="S194" s="32"/>
      <c r="T194" s="37">
        <v>40960</v>
      </c>
      <c r="U194" s="24" t="s">
        <v>56</v>
      </c>
      <c r="V194" s="18"/>
      <c r="W194" s="32"/>
      <c r="X194" s="26"/>
      <c r="Y194" s="26"/>
      <c r="Z194" s="26"/>
      <c r="AA194" s="10"/>
      <c r="AB194" s="10"/>
      <c r="AC194" s="32"/>
      <c r="AD194" s="32"/>
      <c r="AE194" s="32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</row>
    <row r="195" spans="1:181" ht="12.75" x14ac:dyDescent="0.15">
      <c r="A195" s="90">
        <f t="shared" si="54"/>
        <v>42533</v>
      </c>
      <c r="B195" s="95">
        <f t="shared" ca="1" si="61"/>
        <v>100064.52699999</v>
      </c>
      <c r="C195" s="3">
        <f t="shared" si="55"/>
        <v>100000</v>
      </c>
      <c r="D195" s="4">
        <f ca="1">IF(A195&lt;$B$1,VLOOKUP(A195,[1]DI!$A$4:$B$15000,2),0)</f>
        <v>0</v>
      </c>
      <c r="E195" s="5">
        <f t="shared" ca="1" si="66"/>
        <v>0</v>
      </c>
      <c r="F195" s="20">
        <f t="shared" si="56"/>
        <v>1.23</v>
      </c>
      <c r="G195" s="6">
        <f t="shared" ca="1" si="49"/>
        <v>1</v>
      </c>
      <c r="H195" s="5">
        <f ca="1">TRUNC(PRODUCT(G$10:G194),15)</f>
        <v>1.0797957112610399</v>
      </c>
      <c r="I195" s="5">
        <f t="shared" ca="1" si="57"/>
        <v>1.0790994004671699</v>
      </c>
      <c r="J195" s="5">
        <f t="shared" ca="1" si="50"/>
        <v>1.0006452699999999</v>
      </c>
      <c r="K195" s="5">
        <f t="shared" ca="1" si="51"/>
        <v>64.526999989999993</v>
      </c>
      <c r="L195" s="21">
        <f>IF(VLOOKUP(A195,$U$12:$AD$125,8)=VLOOKUP(A194,$U$12:$AD$125,8),0,VLOOKUP(A195,U$12:$AD$125,8))</f>
        <v>0</v>
      </c>
      <c r="M195" s="8">
        <f>IF(L195&gt;0,VLOOKUP(L195,T$12:$AC$125,7),0)</f>
        <v>0</v>
      </c>
      <c r="N195" s="3">
        <f t="shared" si="58"/>
        <v>0</v>
      </c>
      <c r="O195" s="3">
        <f t="shared" ca="1" si="52"/>
        <v>64.526999989999993</v>
      </c>
      <c r="P195" s="22" t="str">
        <f t="shared" si="59"/>
        <v>J=</v>
      </c>
      <c r="Q195" s="2">
        <f t="shared" si="60"/>
        <v>42716</v>
      </c>
      <c r="R195" s="10"/>
      <c r="S195" s="32"/>
      <c r="T195" s="37">
        <v>41005</v>
      </c>
      <c r="U195" s="24" t="s">
        <v>57</v>
      </c>
      <c r="V195" s="18"/>
      <c r="W195" s="32"/>
      <c r="X195" s="26"/>
      <c r="Y195" s="26"/>
      <c r="Z195" s="26"/>
      <c r="AA195" s="10"/>
      <c r="AB195" s="10"/>
      <c r="AC195" s="32"/>
      <c r="AD195" s="32"/>
      <c r="AE195" s="32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</row>
    <row r="196" spans="1:181" ht="12.75" x14ac:dyDescent="0.15">
      <c r="A196" s="90">
        <f t="shared" si="54"/>
        <v>42534</v>
      </c>
      <c r="B196" s="95">
        <f t="shared" ca="1" si="61"/>
        <v>100064.52699999</v>
      </c>
      <c r="C196" s="3">
        <f t="shared" si="55"/>
        <v>100000</v>
      </c>
      <c r="D196" s="4">
        <f ca="1">IF(A196&lt;$B$1,VLOOKUP(A196,[1]DI!$A$4:$B$15000,2),0)</f>
        <v>0.14130000000000001</v>
      </c>
      <c r="E196" s="5">
        <f t="shared" ca="1" si="66"/>
        <v>5.2461000000000001E-4</v>
      </c>
      <c r="F196" s="20">
        <f t="shared" si="56"/>
        <v>1.23</v>
      </c>
      <c r="G196" s="6">
        <f t="shared" ca="1" si="49"/>
        <v>1.0006452702999999</v>
      </c>
      <c r="H196" s="5">
        <f ca="1">TRUNC(PRODUCT(G$10:G195),15)</f>
        <v>1.0797957112610399</v>
      </c>
      <c r="I196" s="5">
        <f t="shared" ca="1" si="57"/>
        <v>1.0790994004671699</v>
      </c>
      <c r="J196" s="5">
        <f t="shared" ca="1" si="50"/>
        <v>1.0006452699999999</v>
      </c>
      <c r="K196" s="5">
        <f t="shared" ca="1" si="51"/>
        <v>64.526999989999993</v>
      </c>
      <c r="L196" s="21">
        <f>IF(VLOOKUP(A196,$U$12:$AD$125,8)=VLOOKUP(A195,$U$12:$AD$125,8),0,VLOOKUP(A196,U$12:$AD$125,8))</f>
        <v>0</v>
      </c>
      <c r="M196" s="8">
        <f>IF(L196&gt;0,VLOOKUP(L196,T$12:$AC$125,7),0)</f>
        <v>0</v>
      </c>
      <c r="N196" s="3">
        <f t="shared" si="58"/>
        <v>0</v>
      </c>
      <c r="O196" s="3">
        <f t="shared" ca="1" si="52"/>
        <v>64.526999989999993</v>
      </c>
      <c r="P196" s="22" t="str">
        <f t="shared" si="59"/>
        <v>J=</v>
      </c>
      <c r="Q196" s="2">
        <f t="shared" si="60"/>
        <v>42716</v>
      </c>
      <c r="R196" s="10"/>
      <c r="S196" s="10"/>
      <c r="T196" s="37">
        <v>41030</v>
      </c>
      <c r="U196" s="24" t="s">
        <v>59</v>
      </c>
      <c r="V196" s="18"/>
      <c r="W196" s="10"/>
      <c r="X196" s="26"/>
      <c r="Y196" s="26"/>
      <c r="Z196" s="26"/>
      <c r="AA196" s="10"/>
      <c r="AB196" s="10"/>
      <c r="AC196" s="10"/>
      <c r="AD196" s="10"/>
      <c r="AE196" s="10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</row>
    <row r="197" spans="1:181" ht="12.75" x14ac:dyDescent="0.15">
      <c r="A197" s="90">
        <f t="shared" si="54"/>
        <v>42535</v>
      </c>
      <c r="B197" s="95">
        <f t="shared" ca="1" si="61"/>
        <v>100129.09599998999</v>
      </c>
      <c r="C197" s="3">
        <f t="shared" si="55"/>
        <v>100000</v>
      </c>
      <c r="D197" s="4">
        <f ca="1">IF(A197&lt;$B$1,VLOOKUP(A197,[1]DI!$A$4:$B$15000,2),0)</f>
        <v>0.14130000000000001</v>
      </c>
      <c r="E197" s="5">
        <f t="shared" ca="1" si="66"/>
        <v>5.2461000000000001E-4</v>
      </c>
      <c r="F197" s="20">
        <f t="shared" si="56"/>
        <v>1.23</v>
      </c>
      <c r="G197" s="6">
        <f t="shared" ca="1" si="49"/>
        <v>1.0006452702999999</v>
      </c>
      <c r="H197" s="5">
        <f ca="1">TRUNC(PRODUCT(G$10:G196),15)</f>
        <v>1.0804924713635899</v>
      </c>
      <c r="I197" s="5">
        <f t="shared" ca="1" si="57"/>
        <v>1.0790994004671699</v>
      </c>
      <c r="J197" s="5">
        <f t="shared" ca="1" si="50"/>
        <v>1.00129096</v>
      </c>
      <c r="K197" s="5">
        <f t="shared" ca="1" si="51"/>
        <v>129.09599999</v>
      </c>
      <c r="L197" s="21">
        <f>IF(VLOOKUP(A197,$U$12:$AD$125,8)=VLOOKUP(A196,$U$12:$AD$125,8),0,VLOOKUP(A197,U$12:$AD$125,8))</f>
        <v>0</v>
      </c>
      <c r="M197" s="8">
        <f>IF(L197&gt;0,VLOOKUP(L197,T$12:$AC$125,7),0)</f>
        <v>0</v>
      </c>
      <c r="N197" s="3">
        <f t="shared" si="58"/>
        <v>0</v>
      </c>
      <c r="O197" s="3">
        <f t="shared" ca="1" si="52"/>
        <v>129.09599999</v>
      </c>
      <c r="P197" s="22" t="str">
        <f t="shared" si="59"/>
        <v>J=</v>
      </c>
      <c r="Q197" s="2">
        <f t="shared" si="60"/>
        <v>42716</v>
      </c>
      <c r="R197" s="10"/>
      <c r="S197" s="10"/>
      <c r="T197" s="37">
        <v>41067</v>
      </c>
      <c r="U197" s="24" t="s">
        <v>60</v>
      </c>
      <c r="V197" s="18"/>
      <c r="W197" s="10"/>
      <c r="X197" s="26"/>
      <c r="Y197" s="26"/>
      <c r="Z197" s="26"/>
      <c r="AA197" s="10"/>
      <c r="AB197" s="10"/>
      <c r="AC197" s="10"/>
      <c r="AD197" s="10"/>
      <c r="AE197" s="10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</row>
    <row r="198" spans="1:181" ht="12.75" x14ac:dyDescent="0.15">
      <c r="A198" s="90">
        <f t="shared" si="54"/>
        <v>42536</v>
      </c>
      <c r="B198" s="95">
        <f t="shared" ca="1" si="61"/>
        <v>100193.70599998999</v>
      </c>
      <c r="C198" s="3">
        <f t="shared" si="55"/>
        <v>100000</v>
      </c>
      <c r="D198" s="4">
        <f ca="1">IF(A198&lt;$B$1,VLOOKUP(A198,[1]DI!$A$4:$B$15000,2),0)</f>
        <v>0.14130000000000001</v>
      </c>
      <c r="E198" s="5">
        <f t="shared" ca="1" si="66"/>
        <v>5.2461000000000001E-4</v>
      </c>
      <c r="F198" s="20">
        <f t="shared" si="56"/>
        <v>1.23</v>
      </c>
      <c r="G198" s="6">
        <f t="shared" ca="1" si="49"/>
        <v>1.0006452702999999</v>
      </c>
      <c r="H198" s="5">
        <f ca="1">TRUNC(PRODUCT(G$10:G197),15)</f>
        <v>1.0811896810647299</v>
      </c>
      <c r="I198" s="5">
        <f t="shared" ca="1" si="57"/>
        <v>1.0790994004671699</v>
      </c>
      <c r="J198" s="5">
        <f t="shared" ca="1" si="50"/>
        <v>1.0019370599999999</v>
      </c>
      <c r="K198" s="5">
        <f t="shared" ca="1" si="51"/>
        <v>193.70599999000001</v>
      </c>
      <c r="L198" s="21">
        <f>IF(VLOOKUP(A198,$U$12:$AD$125,8)=VLOOKUP(A197,$U$12:$AD$125,8),0,VLOOKUP(A198,U$12:$AD$125,8))</f>
        <v>0</v>
      </c>
      <c r="M198" s="8">
        <f>IF(L198&gt;0,VLOOKUP(L198,T$12:$AC$125,7),0)</f>
        <v>0</v>
      </c>
      <c r="N198" s="3">
        <f t="shared" si="58"/>
        <v>0</v>
      </c>
      <c r="O198" s="3">
        <f t="shared" ca="1" si="52"/>
        <v>193.70599999000001</v>
      </c>
      <c r="P198" s="22" t="str">
        <f t="shared" si="59"/>
        <v>J=</v>
      </c>
      <c r="Q198" s="2">
        <f t="shared" si="60"/>
        <v>42716</v>
      </c>
      <c r="R198" s="10"/>
      <c r="S198" s="10"/>
      <c r="T198" s="37">
        <v>41159</v>
      </c>
      <c r="U198" s="24" t="s">
        <v>67</v>
      </c>
      <c r="V198" s="18"/>
      <c r="W198" s="10"/>
      <c r="X198" s="26"/>
      <c r="Y198" s="26"/>
      <c r="Z198" s="26"/>
      <c r="AA198" s="10"/>
      <c r="AB198" s="10"/>
      <c r="AC198" s="10"/>
      <c r="AD198" s="10"/>
      <c r="AE198" s="10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  <c r="EZ198" s="18"/>
      <c r="FA198" s="18"/>
      <c r="FB198" s="18"/>
      <c r="FC198" s="18"/>
      <c r="FD198" s="18"/>
      <c r="FE198" s="18"/>
      <c r="FF198" s="18"/>
      <c r="FG198" s="18"/>
      <c r="FH198" s="18"/>
      <c r="FI198" s="18"/>
      <c r="FJ198" s="18"/>
      <c r="FK198" s="18"/>
      <c r="FL198" s="18"/>
      <c r="FM198" s="18"/>
      <c r="FN198" s="18"/>
      <c r="FO198" s="18"/>
      <c r="FP198" s="18"/>
      <c r="FQ198" s="18"/>
      <c r="FR198" s="18"/>
      <c r="FS198" s="18"/>
      <c r="FT198" s="18"/>
      <c r="FU198" s="18"/>
      <c r="FV198" s="18"/>
    </row>
    <row r="199" spans="1:181" ht="12.75" x14ac:dyDescent="0.15">
      <c r="A199" s="90">
        <f t="shared" si="54"/>
        <v>42537</v>
      </c>
      <c r="B199" s="95">
        <f t="shared" ca="1" si="61"/>
        <v>100258.35799999999</v>
      </c>
      <c r="C199" s="3">
        <f t="shared" si="55"/>
        <v>100000</v>
      </c>
      <c r="D199" s="4">
        <f ca="1">IF(A199&lt;$B$1,VLOOKUP(A199,[1]DI!$A$4:$B$15000,2),0)</f>
        <v>0.14130000000000001</v>
      </c>
      <c r="E199" s="5">
        <f t="shared" ca="1" si="66"/>
        <v>5.2461000000000001E-4</v>
      </c>
      <c r="F199" s="20">
        <f t="shared" si="56"/>
        <v>1.23</v>
      </c>
      <c r="G199" s="6">
        <f t="shared" ca="1" si="49"/>
        <v>1.0006452702999999</v>
      </c>
      <c r="H199" s="5">
        <f ca="1">TRUNC(PRODUCT(G$10:G198),15)</f>
        <v>1.0818873406545899</v>
      </c>
      <c r="I199" s="5">
        <f t="shared" ca="1" si="57"/>
        <v>1.0790994004671699</v>
      </c>
      <c r="J199" s="5">
        <f t="shared" ca="1" si="50"/>
        <v>1.00258358</v>
      </c>
      <c r="K199" s="5">
        <f t="shared" ca="1" si="51"/>
        <v>258.358</v>
      </c>
      <c r="L199" s="21">
        <f>IF(VLOOKUP(A199,$U$12:$AD$125,8)=VLOOKUP(A198,$U$12:$AD$125,8),0,VLOOKUP(A199,U$12:$AD$125,8))</f>
        <v>0</v>
      </c>
      <c r="M199" s="8">
        <f>IF(L199&gt;0,VLOOKUP(L199,T$12:$AC$125,7),0)</f>
        <v>0</v>
      </c>
      <c r="N199" s="3">
        <f t="shared" si="58"/>
        <v>0</v>
      </c>
      <c r="O199" s="3">
        <f t="shared" ca="1" si="52"/>
        <v>258.358</v>
      </c>
      <c r="P199" s="22" t="str">
        <f t="shared" si="59"/>
        <v>J=</v>
      </c>
      <c r="Q199" s="2">
        <f t="shared" si="60"/>
        <v>42716</v>
      </c>
      <c r="R199" s="10"/>
      <c r="S199" s="10"/>
      <c r="T199" s="37">
        <v>41194</v>
      </c>
      <c r="U199" s="24" t="s">
        <v>69</v>
      </c>
      <c r="V199" s="18"/>
      <c r="W199" s="10"/>
      <c r="X199" s="26"/>
      <c r="Y199" s="26"/>
      <c r="Z199" s="26"/>
      <c r="AA199" s="10"/>
      <c r="AB199" s="10"/>
      <c r="AC199" s="10"/>
      <c r="AD199" s="10"/>
      <c r="AE199" s="10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  <c r="EZ199" s="18"/>
      <c r="FA199" s="18"/>
      <c r="FB199" s="18"/>
      <c r="FC199" s="18"/>
      <c r="FD199" s="18"/>
      <c r="FE199" s="18"/>
      <c r="FF199" s="18"/>
      <c r="FG199" s="18"/>
      <c r="FH199" s="18"/>
      <c r="FI199" s="18"/>
      <c r="FJ199" s="18"/>
      <c r="FK199" s="18"/>
      <c r="FL199" s="18"/>
      <c r="FM199" s="18"/>
      <c r="FN199" s="18"/>
      <c r="FO199" s="18"/>
      <c r="FP199" s="18"/>
      <c r="FQ199" s="18"/>
      <c r="FR199" s="18"/>
      <c r="FS199" s="18"/>
      <c r="FT199" s="18"/>
      <c r="FU199" s="18"/>
      <c r="FV199" s="18"/>
    </row>
    <row r="200" spans="1:181" ht="12.75" x14ac:dyDescent="0.15">
      <c r="A200" s="90">
        <f t="shared" si="54"/>
        <v>42538</v>
      </c>
      <c r="B200" s="95">
        <f t="shared" ca="1" si="61"/>
        <v>100323.052</v>
      </c>
      <c r="C200" s="3">
        <f t="shared" si="55"/>
        <v>100000</v>
      </c>
      <c r="D200" s="4">
        <f ca="1">IF(A200&lt;$B$1,VLOOKUP(A200,[1]DI!$A$4:$B$15000,2),0)</f>
        <v>0.14130000000000001</v>
      </c>
      <c r="E200" s="5">
        <f t="shared" ca="1" si="66"/>
        <v>5.2461000000000001E-4</v>
      </c>
      <c r="F200" s="20">
        <f t="shared" si="56"/>
        <v>1.23</v>
      </c>
      <c r="G200" s="6">
        <f t="shared" ca="1" si="49"/>
        <v>1.0006452702999999</v>
      </c>
      <c r="H200" s="5">
        <f ca="1">TRUNC(PRODUCT(G$10:G199),15)</f>
        <v>1.08258545042346</v>
      </c>
      <c r="I200" s="5">
        <f t="shared" ca="1" si="57"/>
        <v>1.0790994004671699</v>
      </c>
      <c r="J200" s="5">
        <f t="shared" ca="1" si="50"/>
        <v>1.00323052</v>
      </c>
      <c r="K200" s="5">
        <f t="shared" ca="1" si="51"/>
        <v>323.05200000000002</v>
      </c>
      <c r="L200" s="21">
        <f>IF(VLOOKUP(A200,$U$12:$AD$125,8)=VLOOKUP(A199,$U$12:$AD$125,8),0,VLOOKUP(A200,U$12:$AD$125,8))</f>
        <v>0</v>
      </c>
      <c r="M200" s="8">
        <f>IF(L200&gt;0,VLOOKUP(L200,T$12:$AC$125,7),0)</f>
        <v>0</v>
      </c>
      <c r="N200" s="3">
        <f t="shared" si="58"/>
        <v>0</v>
      </c>
      <c r="O200" s="3">
        <f t="shared" ca="1" si="52"/>
        <v>323.05200000000002</v>
      </c>
      <c r="P200" s="22" t="str">
        <f t="shared" si="59"/>
        <v>J=</v>
      </c>
      <c r="Q200" s="2">
        <f t="shared" si="60"/>
        <v>42716</v>
      </c>
      <c r="R200" s="10"/>
      <c r="S200" s="10"/>
      <c r="T200" s="37">
        <v>41215</v>
      </c>
      <c r="U200" s="24" t="s">
        <v>54</v>
      </c>
      <c r="V200" s="18"/>
      <c r="W200" s="10"/>
      <c r="X200" s="26"/>
      <c r="Y200" s="26"/>
      <c r="Z200" s="26"/>
      <c r="AA200" s="10"/>
      <c r="AB200" s="10"/>
      <c r="AC200" s="10"/>
      <c r="AD200" s="10"/>
      <c r="AE200" s="10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/>
      <c r="FF200" s="18"/>
      <c r="FG200" s="18"/>
      <c r="FH200" s="18"/>
      <c r="FI200" s="18"/>
      <c r="FJ200" s="18"/>
      <c r="FK200" s="18"/>
      <c r="FL200" s="18"/>
      <c r="FM200" s="18"/>
      <c r="FN200" s="18"/>
      <c r="FO200" s="18"/>
      <c r="FP200" s="18"/>
      <c r="FQ200" s="18"/>
      <c r="FR200" s="18"/>
      <c r="FS200" s="18"/>
      <c r="FT200" s="18"/>
      <c r="FU200" s="18"/>
      <c r="FV200" s="18"/>
    </row>
    <row r="201" spans="1:181" ht="12.75" x14ac:dyDescent="0.15">
      <c r="A201" s="90">
        <f t="shared" si="54"/>
        <v>42539</v>
      </c>
      <c r="B201" s="95">
        <f t="shared" ca="1" si="61"/>
        <v>100387.78699999</v>
      </c>
      <c r="C201" s="3">
        <f t="shared" si="55"/>
        <v>100000</v>
      </c>
      <c r="D201" s="4">
        <f ca="1">IF(A201&lt;$B$1,VLOOKUP(A201,[1]DI!$A$4:$B$15000,2),0)</f>
        <v>0</v>
      </c>
      <c r="E201" s="5">
        <f t="shared" ca="1" si="66"/>
        <v>0</v>
      </c>
      <c r="F201" s="20">
        <f t="shared" si="56"/>
        <v>1.23</v>
      </c>
      <c r="G201" s="6">
        <f t="shared" ca="1" si="49"/>
        <v>1</v>
      </c>
      <c r="H201" s="5">
        <f ca="1">TRUNC(PRODUCT(G$10:G200),15)</f>
        <v>1.08328401066183</v>
      </c>
      <c r="I201" s="5">
        <f t="shared" ca="1" si="57"/>
        <v>1.0790994004671699</v>
      </c>
      <c r="J201" s="5">
        <f t="shared" ca="1" si="50"/>
        <v>1.0038778699999999</v>
      </c>
      <c r="K201" s="5">
        <f t="shared" ca="1" si="51"/>
        <v>387.78699999000003</v>
      </c>
      <c r="L201" s="21">
        <f>IF(VLOOKUP(A201,$U$12:$AD$125,8)=VLOOKUP(A200,$U$12:$AD$125,8),0,VLOOKUP(A201,U$12:$AD$125,8))</f>
        <v>0</v>
      </c>
      <c r="M201" s="8">
        <f>IF(L201&gt;0,VLOOKUP(L201,T$12:$AC$125,7),0)</f>
        <v>0</v>
      </c>
      <c r="N201" s="3">
        <f t="shared" si="58"/>
        <v>0</v>
      </c>
      <c r="O201" s="3">
        <f t="shared" ca="1" si="52"/>
        <v>387.78699999000003</v>
      </c>
      <c r="P201" s="22" t="str">
        <f t="shared" si="59"/>
        <v>J=</v>
      </c>
      <c r="Q201" s="2">
        <f t="shared" si="60"/>
        <v>42716</v>
      </c>
      <c r="R201" s="10"/>
      <c r="S201" s="10"/>
      <c r="T201" s="37">
        <v>41228</v>
      </c>
      <c r="U201" s="24" t="s">
        <v>55</v>
      </c>
      <c r="V201" s="18"/>
      <c r="W201" s="10"/>
      <c r="X201" s="26"/>
      <c r="Y201" s="26"/>
      <c r="Z201" s="26"/>
      <c r="AA201" s="10"/>
      <c r="AB201" s="10"/>
      <c r="AC201" s="10"/>
      <c r="AD201" s="10"/>
      <c r="AE201" s="10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/>
      <c r="FF201" s="18"/>
      <c r="FG201" s="18"/>
      <c r="FH201" s="18"/>
      <c r="FI201" s="18"/>
      <c r="FJ201" s="18"/>
      <c r="FK201" s="18"/>
      <c r="FL201" s="18"/>
      <c r="FM201" s="18"/>
      <c r="FN201" s="18"/>
      <c r="FO201" s="18"/>
      <c r="FP201" s="18"/>
      <c r="FQ201" s="18"/>
      <c r="FR201" s="18"/>
      <c r="FS201" s="18"/>
      <c r="FT201" s="18"/>
      <c r="FU201" s="18"/>
      <c r="FV201" s="18"/>
    </row>
    <row r="202" spans="1:181" ht="12.75" x14ac:dyDescent="0.15">
      <c r="A202" s="90">
        <f t="shared" si="54"/>
        <v>42540</v>
      </c>
      <c r="B202" s="95">
        <f t="shared" ca="1" si="61"/>
        <v>100387.78699999</v>
      </c>
      <c r="C202" s="3">
        <f t="shared" si="55"/>
        <v>100000</v>
      </c>
      <c r="D202" s="4">
        <f ca="1">IF(A202&lt;$B$1,VLOOKUP(A202,[1]DI!$A$4:$B$15000,2),0)</f>
        <v>0</v>
      </c>
      <c r="E202" s="5">
        <f t="shared" ca="1" si="66"/>
        <v>0</v>
      </c>
      <c r="F202" s="20">
        <f t="shared" si="56"/>
        <v>1.23</v>
      </c>
      <c r="G202" s="6">
        <f t="shared" ref="G202:G265" ca="1" si="67">TRUNC((1+(E202*F202)),15)</f>
        <v>1</v>
      </c>
      <c r="H202" s="5">
        <f ca="1">TRUNC(PRODUCT(G$10:G201),15)</f>
        <v>1.08328401066183</v>
      </c>
      <c r="I202" s="5">
        <f t="shared" ca="1" si="57"/>
        <v>1.0790994004671699</v>
      </c>
      <c r="J202" s="5">
        <f t="shared" ref="J202:J265" ca="1" si="68">ROUND(TRUNC(H202/I202,15),8)</f>
        <v>1.0038778699999999</v>
      </c>
      <c r="K202" s="5">
        <f t="shared" ref="K202:K265" ca="1" si="69">TRUNC((C202*(J202-1)),8)</f>
        <v>387.78699999000003</v>
      </c>
      <c r="L202" s="21">
        <f>IF(VLOOKUP(A202,$U$12:$AD$125,8)=VLOOKUP(A201,$U$12:$AD$125,8),0,VLOOKUP(A202,U$12:$AD$125,8))</f>
        <v>0</v>
      </c>
      <c r="M202" s="8">
        <f>IF(L202&gt;0,VLOOKUP(L202,T$12:$AC$125,7),0)</f>
        <v>0</v>
      </c>
      <c r="N202" s="3">
        <f t="shared" si="58"/>
        <v>0</v>
      </c>
      <c r="O202" s="3">
        <f t="shared" ref="O202:O265" ca="1" si="70">(K202+N202)</f>
        <v>387.78699999000003</v>
      </c>
      <c r="P202" s="22" t="str">
        <f t="shared" si="59"/>
        <v>J=</v>
      </c>
      <c r="Q202" s="2">
        <f t="shared" si="60"/>
        <v>42716</v>
      </c>
      <c r="R202" s="10"/>
      <c r="S202" s="10"/>
      <c r="T202" s="37">
        <v>41268</v>
      </c>
      <c r="U202" s="24" t="s">
        <v>61</v>
      </c>
      <c r="V202" s="18"/>
      <c r="W202" s="10"/>
      <c r="X202" s="26"/>
      <c r="Y202" s="26"/>
      <c r="Z202" s="26"/>
      <c r="AA202" s="10"/>
      <c r="AB202" s="10"/>
      <c r="AC202" s="10"/>
      <c r="AD202" s="10"/>
      <c r="AE202" s="10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  <c r="EZ202" s="18"/>
      <c r="FA202" s="18"/>
      <c r="FB202" s="18"/>
      <c r="FC202" s="18"/>
      <c r="FD202" s="18"/>
      <c r="FE202" s="18"/>
      <c r="FF202" s="18"/>
      <c r="FG202" s="18"/>
      <c r="FH202" s="18"/>
      <c r="FI202" s="18"/>
      <c r="FJ202" s="18"/>
      <c r="FK202" s="18"/>
      <c r="FL202" s="18"/>
      <c r="FM202" s="18"/>
      <c r="FN202" s="18"/>
      <c r="FO202" s="18"/>
      <c r="FP202" s="18"/>
      <c r="FQ202" s="18"/>
      <c r="FR202" s="18"/>
      <c r="FS202" s="18"/>
      <c r="FT202" s="18"/>
      <c r="FU202" s="18"/>
      <c r="FV202" s="18"/>
    </row>
    <row r="203" spans="1:181" ht="12.75" x14ac:dyDescent="0.15">
      <c r="A203" s="90">
        <f t="shared" ref="A203:A266" si="71">(A202+1)</f>
        <v>42541</v>
      </c>
      <c r="B203" s="95">
        <f t="shared" ca="1" si="61"/>
        <v>100387.78699999</v>
      </c>
      <c r="C203" s="3">
        <f t="shared" ref="C203:C266" si="72">TRUNC(C202-N202,6)</f>
        <v>100000</v>
      </c>
      <c r="D203" s="4">
        <f ca="1">IF(A203&lt;$B$1,VLOOKUP(A203,[1]DI!$A$4:$B$15000,2),0)</f>
        <v>0.14130000000000001</v>
      </c>
      <c r="E203" s="5">
        <f t="shared" ca="1" si="66"/>
        <v>5.2461000000000001E-4</v>
      </c>
      <c r="F203" s="20">
        <f t="shared" ref="F203:F266" si="73">F202</f>
        <v>1.23</v>
      </c>
      <c r="G203" s="6">
        <f t="shared" ca="1" si="67"/>
        <v>1.0006452702999999</v>
      </c>
      <c r="H203" s="5">
        <f ca="1">TRUNC(PRODUCT(G$10:G202),15)</f>
        <v>1.08328401066183</v>
      </c>
      <c r="I203" s="5">
        <f t="shared" ref="I203:I266" ca="1" si="74">IF(OR(L202&gt;0,L202="E"),H202,I202)</f>
        <v>1.0790994004671699</v>
      </c>
      <c r="J203" s="5">
        <f t="shared" ca="1" si="68"/>
        <v>1.0038778699999999</v>
      </c>
      <c r="K203" s="5">
        <f t="shared" ca="1" si="69"/>
        <v>387.78699999000003</v>
      </c>
      <c r="L203" s="21">
        <f>IF(VLOOKUP(A203,$U$12:$AD$125,8)=VLOOKUP(A202,$U$12:$AD$125,8),0,VLOOKUP(A203,U$12:$AD$125,8))</f>
        <v>0</v>
      </c>
      <c r="M203" s="8">
        <f>IF(L203&gt;0,VLOOKUP(L203,T$12:$AC$125,7),0)</f>
        <v>0</v>
      </c>
      <c r="N203" s="3">
        <f t="shared" ref="N203:N266" si="75">IF(M203&gt;0,(C$10*M203),0)</f>
        <v>0</v>
      </c>
      <c r="O203" s="3">
        <f t="shared" ca="1" si="70"/>
        <v>387.78699999000003</v>
      </c>
      <c r="P203" s="22" t="str">
        <f t="shared" ref="P203:P266" si="76">IF(L202&gt;0,VLOOKUP(A202,$U$12:$AD$125,9),P202)</f>
        <v>J=</v>
      </c>
      <c r="Q203" s="2">
        <f t="shared" ref="Q203:Q266" si="77">IF(L202&gt;0,VLOOKUP(A202,$U$12:$AD$125,10),Q202)</f>
        <v>42716</v>
      </c>
      <c r="R203" s="10"/>
      <c r="S203" s="10"/>
      <c r="T203" s="37">
        <v>41275</v>
      </c>
      <c r="U203" s="24" t="s">
        <v>62</v>
      </c>
      <c r="V203" s="18"/>
      <c r="W203" s="10"/>
      <c r="X203" s="26"/>
      <c r="Y203" s="26"/>
      <c r="Z203" s="26"/>
      <c r="AA203" s="10"/>
      <c r="AB203" s="10"/>
      <c r="AC203" s="10"/>
      <c r="AD203" s="10"/>
      <c r="AE203" s="10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  <c r="EZ203" s="18"/>
      <c r="FA203" s="18"/>
      <c r="FB203" s="18"/>
      <c r="FC203" s="18"/>
      <c r="FD203" s="18"/>
      <c r="FE203" s="18"/>
      <c r="FF203" s="18"/>
      <c r="FG203" s="18"/>
      <c r="FH203" s="18"/>
      <c r="FI203" s="18"/>
      <c r="FJ203" s="18"/>
      <c r="FK203" s="18"/>
      <c r="FL203" s="18"/>
      <c r="FM203" s="18"/>
      <c r="FN203" s="18"/>
      <c r="FO203" s="18"/>
      <c r="FP203" s="18"/>
      <c r="FQ203" s="18"/>
      <c r="FR203" s="18"/>
      <c r="FS203" s="18"/>
      <c r="FT203" s="18"/>
      <c r="FU203" s="18"/>
      <c r="FV203" s="18"/>
    </row>
    <row r="204" spans="1:181" ht="12.75" x14ac:dyDescent="0.15">
      <c r="A204" s="90">
        <f t="shared" si="71"/>
        <v>42542</v>
      </c>
      <c r="B204" s="95">
        <f t="shared" ref="B204:B267" ca="1" si="78">IF(A204&lt;=TODAY(),C204+K204,IF(AND(A204&gt;TODAY(),A204&lt;=$B$1),IF(VLOOKUP(TODAY(),$A$10:$D$10000,4,FALSE)=0,"n.d",C204+K204),"n.d"))</f>
        <v>100452.56499999001</v>
      </c>
      <c r="C204" s="3">
        <f t="shared" si="72"/>
        <v>100000</v>
      </c>
      <c r="D204" s="4">
        <f ca="1">IF(A204&lt;$B$1,VLOOKUP(A204,[1]DI!$A$4:$B$15000,2),0)</f>
        <v>0.14130000000000001</v>
      </c>
      <c r="E204" s="5">
        <f t="shared" ca="1" si="66"/>
        <v>5.2461000000000001E-4</v>
      </c>
      <c r="F204" s="20">
        <f t="shared" si="73"/>
        <v>1.23</v>
      </c>
      <c r="G204" s="6">
        <f t="shared" ca="1" si="67"/>
        <v>1.0006452702999999</v>
      </c>
      <c r="H204" s="5">
        <f ca="1">TRUNC(PRODUCT(G$10:G203),15)</f>
        <v>1.0839830216603701</v>
      </c>
      <c r="I204" s="5">
        <f t="shared" ca="1" si="74"/>
        <v>1.0790994004671699</v>
      </c>
      <c r="J204" s="5">
        <f t="shared" ca="1" si="68"/>
        <v>1.0045256499999999</v>
      </c>
      <c r="K204" s="5">
        <f t="shared" ca="1" si="69"/>
        <v>452.56499998999999</v>
      </c>
      <c r="L204" s="21">
        <f>IF(VLOOKUP(A204,$U$12:$AD$125,8)=VLOOKUP(A203,$U$12:$AD$125,8),0,VLOOKUP(A204,U$12:$AD$125,8))</f>
        <v>0</v>
      </c>
      <c r="M204" s="8">
        <f>IF(L204&gt;0,VLOOKUP(L204,T$12:$AC$125,7),0)</f>
        <v>0</v>
      </c>
      <c r="N204" s="3">
        <f t="shared" si="75"/>
        <v>0</v>
      </c>
      <c r="O204" s="3">
        <f t="shared" ca="1" si="70"/>
        <v>452.56499998999999</v>
      </c>
      <c r="P204" s="22" t="str">
        <f t="shared" si="76"/>
        <v>J=</v>
      </c>
      <c r="Q204" s="2">
        <f t="shared" si="77"/>
        <v>42716</v>
      </c>
      <c r="R204" s="10"/>
      <c r="S204" s="10"/>
      <c r="T204" s="37">
        <v>41316</v>
      </c>
      <c r="U204" s="24" t="s">
        <v>56</v>
      </c>
      <c r="V204" s="18"/>
      <c r="W204" s="10"/>
      <c r="X204" s="26"/>
      <c r="Y204" s="26"/>
      <c r="Z204" s="26"/>
      <c r="AA204" s="10"/>
      <c r="AB204" s="10"/>
      <c r="AC204" s="10"/>
      <c r="AD204" s="10"/>
      <c r="AE204" s="10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  <c r="EW204" s="18"/>
      <c r="EX204" s="18"/>
      <c r="EY204" s="18"/>
      <c r="EZ204" s="18"/>
      <c r="FA204" s="18"/>
      <c r="FB204" s="18"/>
      <c r="FC204" s="18"/>
      <c r="FD204" s="18"/>
      <c r="FE204" s="18"/>
      <c r="FF204" s="18"/>
      <c r="FG204" s="18"/>
      <c r="FH204" s="18"/>
      <c r="FI204" s="18"/>
      <c r="FJ204" s="18"/>
      <c r="FK204" s="18"/>
      <c r="FL204" s="18"/>
      <c r="FM204" s="18"/>
      <c r="FN204" s="18"/>
      <c r="FO204" s="18"/>
      <c r="FP204" s="18"/>
      <c r="FQ204" s="18"/>
      <c r="FR204" s="18"/>
      <c r="FS204" s="18"/>
      <c r="FT204" s="18"/>
      <c r="FU204" s="18"/>
      <c r="FV204" s="18"/>
    </row>
    <row r="205" spans="1:181" ht="12.75" x14ac:dyDescent="0.15">
      <c r="A205" s="90">
        <f t="shared" si="71"/>
        <v>42543</v>
      </c>
      <c r="B205" s="95">
        <f t="shared" ca="1" si="78"/>
        <v>100517.38400000001</v>
      </c>
      <c r="C205" s="3">
        <f t="shared" si="72"/>
        <v>100000</v>
      </c>
      <c r="D205" s="4">
        <f ca="1">IF(A205&lt;$B$1,VLOOKUP(A205,[1]DI!$A$4:$B$15000,2),0)</f>
        <v>0.14130000000000001</v>
      </c>
      <c r="E205" s="5">
        <f t="shared" ca="1" si="66"/>
        <v>5.2461000000000001E-4</v>
      </c>
      <c r="F205" s="20">
        <f t="shared" si="73"/>
        <v>1.23</v>
      </c>
      <c r="G205" s="6">
        <f t="shared" ca="1" si="67"/>
        <v>1.0006452702999999</v>
      </c>
      <c r="H205" s="5">
        <f ca="1">TRUNC(PRODUCT(G$10:G204),15)</f>
        <v>1.08468248370995</v>
      </c>
      <c r="I205" s="5">
        <f t="shared" ca="1" si="74"/>
        <v>1.0790994004671699</v>
      </c>
      <c r="J205" s="5">
        <f t="shared" ca="1" si="68"/>
        <v>1.0051738400000001</v>
      </c>
      <c r="K205" s="5">
        <f t="shared" ca="1" si="69"/>
        <v>517.38400000000001</v>
      </c>
      <c r="L205" s="21">
        <f>IF(VLOOKUP(A205,$U$12:$AD$125,8)=VLOOKUP(A204,$U$12:$AD$125,8),0,VLOOKUP(A205,U$12:$AD$125,8))</f>
        <v>0</v>
      </c>
      <c r="M205" s="8">
        <f>IF(L205&gt;0,VLOOKUP(L205,T$12:$AC$125,7),0)</f>
        <v>0</v>
      </c>
      <c r="N205" s="3">
        <f t="shared" si="75"/>
        <v>0</v>
      </c>
      <c r="O205" s="3">
        <f t="shared" ca="1" si="70"/>
        <v>517.38400000000001</v>
      </c>
      <c r="P205" s="22" t="str">
        <f t="shared" si="76"/>
        <v>J=</v>
      </c>
      <c r="Q205" s="2">
        <f t="shared" si="77"/>
        <v>42716</v>
      </c>
      <c r="R205" s="10"/>
      <c r="S205" s="10"/>
      <c r="T205" s="37">
        <v>41317</v>
      </c>
      <c r="U205" s="24" t="s">
        <v>56</v>
      </c>
      <c r="V205" s="18"/>
      <c r="W205" s="10"/>
      <c r="X205" s="26"/>
      <c r="Y205" s="26"/>
      <c r="Z205" s="26"/>
      <c r="AA205" s="10"/>
      <c r="AB205" s="10"/>
      <c r="AC205" s="10"/>
      <c r="AD205" s="10"/>
      <c r="AE205" s="10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  <c r="EW205" s="18"/>
      <c r="EX205" s="18"/>
      <c r="EY205" s="18"/>
      <c r="EZ205" s="18"/>
      <c r="FA205" s="18"/>
      <c r="FB205" s="18"/>
      <c r="FC205" s="18"/>
      <c r="FD205" s="18"/>
      <c r="FE205" s="18"/>
      <c r="FF205" s="18"/>
      <c r="FG205" s="18"/>
      <c r="FH205" s="18"/>
      <c r="FI205" s="18"/>
      <c r="FJ205" s="18"/>
      <c r="FK205" s="18"/>
      <c r="FL205" s="18"/>
      <c r="FM205" s="18"/>
      <c r="FN205" s="18"/>
      <c r="FO205" s="18"/>
      <c r="FP205" s="18"/>
      <c r="FQ205" s="18"/>
      <c r="FR205" s="18"/>
      <c r="FS205" s="18"/>
      <c r="FT205" s="18"/>
      <c r="FU205" s="18"/>
      <c r="FV205" s="18"/>
    </row>
    <row r="206" spans="1:181" ht="12.75" x14ac:dyDescent="0.15">
      <c r="A206" s="90">
        <f t="shared" si="71"/>
        <v>42544</v>
      </c>
      <c r="B206" s="95">
        <f t="shared" ca="1" si="78"/>
        <v>100582.24399998999</v>
      </c>
      <c r="C206" s="3">
        <f t="shared" si="72"/>
        <v>100000</v>
      </c>
      <c r="D206" s="4">
        <f ca="1">IF(A206&lt;$B$1,VLOOKUP(A206,[1]DI!$A$4:$B$15000,2),0)</f>
        <v>0.14130000000000001</v>
      </c>
      <c r="E206" s="5">
        <f t="shared" ca="1" si="66"/>
        <v>5.2461000000000001E-4</v>
      </c>
      <c r="F206" s="20">
        <f t="shared" si="73"/>
        <v>1.23</v>
      </c>
      <c r="G206" s="6">
        <f t="shared" ca="1" si="67"/>
        <v>1.0006452702999999</v>
      </c>
      <c r="H206" s="5">
        <f ca="1">TRUNC(PRODUCT(G$10:G205),15)</f>
        <v>1.0853823971016201</v>
      </c>
      <c r="I206" s="5">
        <f t="shared" ca="1" si="74"/>
        <v>1.0790994004671699</v>
      </c>
      <c r="J206" s="5">
        <f t="shared" ca="1" si="68"/>
        <v>1.00582244</v>
      </c>
      <c r="K206" s="5">
        <f t="shared" ca="1" si="69"/>
        <v>582.24399999000002</v>
      </c>
      <c r="L206" s="21">
        <f>IF(VLOOKUP(A206,$U$12:$AD$125,8)=VLOOKUP(A205,$U$12:$AD$125,8),0,VLOOKUP(A206,U$12:$AD$125,8))</f>
        <v>0</v>
      </c>
      <c r="M206" s="8">
        <f>IF(L206&gt;0,VLOOKUP(L206,T$12:$AC$125,7),0)</f>
        <v>0</v>
      </c>
      <c r="N206" s="3">
        <f t="shared" si="75"/>
        <v>0</v>
      </c>
      <c r="O206" s="3">
        <f t="shared" ca="1" si="70"/>
        <v>582.24399999000002</v>
      </c>
      <c r="P206" s="22" t="str">
        <f t="shared" si="76"/>
        <v>J=</v>
      </c>
      <c r="Q206" s="2">
        <f t="shared" si="77"/>
        <v>42716</v>
      </c>
      <c r="R206" s="10"/>
      <c r="S206" s="32"/>
      <c r="T206" s="37">
        <v>41362</v>
      </c>
      <c r="U206" s="24" t="s">
        <v>57</v>
      </c>
      <c r="V206" s="18"/>
      <c r="W206" s="32"/>
      <c r="X206" s="26"/>
      <c r="Y206" s="26"/>
      <c r="Z206" s="26"/>
      <c r="AA206" s="10"/>
      <c r="AB206" s="10"/>
      <c r="AC206" s="32"/>
      <c r="AD206" s="32"/>
      <c r="AE206" s="32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</row>
    <row r="207" spans="1:181" ht="12.75" x14ac:dyDescent="0.15">
      <c r="A207" s="90">
        <f t="shared" si="71"/>
        <v>42545</v>
      </c>
      <c r="B207" s="95">
        <f t="shared" ca="1" si="78"/>
        <v>100647.14699999</v>
      </c>
      <c r="C207" s="3">
        <f t="shared" si="72"/>
        <v>100000</v>
      </c>
      <c r="D207" s="4">
        <f ca="1">IF(A207&lt;$B$1,VLOOKUP(A207,[1]DI!$A$4:$B$15000,2),0)</f>
        <v>0.14130000000000001</v>
      </c>
      <c r="E207" s="5">
        <f t="shared" ca="1" si="66"/>
        <v>5.2461000000000001E-4</v>
      </c>
      <c r="F207" s="20">
        <f t="shared" si="73"/>
        <v>1.23</v>
      </c>
      <c r="G207" s="6">
        <f t="shared" ca="1" si="67"/>
        <v>1.0006452702999999</v>
      </c>
      <c r="H207" s="5">
        <f ca="1">TRUNC(PRODUCT(G$10:G206),15)</f>
        <v>1.08608276212662</v>
      </c>
      <c r="I207" s="5">
        <f t="shared" ca="1" si="74"/>
        <v>1.0790994004671699</v>
      </c>
      <c r="J207" s="5">
        <f t="shared" ca="1" si="68"/>
        <v>1.0064714699999999</v>
      </c>
      <c r="K207" s="5">
        <f t="shared" ca="1" si="69"/>
        <v>647.14699999000004</v>
      </c>
      <c r="L207" s="21">
        <f>IF(VLOOKUP(A207,$U$12:$AD$125,8)=VLOOKUP(A206,$U$12:$AD$125,8),0,VLOOKUP(A207,U$12:$AD$125,8))</f>
        <v>0</v>
      </c>
      <c r="M207" s="8">
        <f>IF(L207&gt;0,VLOOKUP(L207,T$12:$AC$125,7),0)</f>
        <v>0</v>
      </c>
      <c r="N207" s="3">
        <f t="shared" si="75"/>
        <v>0</v>
      </c>
      <c r="O207" s="3">
        <f t="shared" ca="1" si="70"/>
        <v>647.14699999000004</v>
      </c>
      <c r="P207" s="22" t="str">
        <f t="shared" si="76"/>
        <v>J=</v>
      </c>
      <c r="Q207" s="2">
        <f t="shared" si="77"/>
        <v>42716</v>
      </c>
      <c r="R207" s="10"/>
      <c r="S207" s="10"/>
      <c r="T207" s="37">
        <v>41395</v>
      </c>
      <c r="U207" s="24" t="s">
        <v>59</v>
      </c>
      <c r="V207" s="18"/>
      <c r="W207" s="10"/>
      <c r="X207" s="26"/>
      <c r="Y207" s="26"/>
      <c r="Z207" s="26"/>
      <c r="AA207" s="10"/>
      <c r="AB207" s="10"/>
      <c r="AC207" s="10"/>
      <c r="AD207" s="10"/>
      <c r="AE207" s="10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  <c r="EW207" s="18"/>
      <c r="EX207" s="18"/>
      <c r="EY207" s="18"/>
      <c r="EZ207" s="18"/>
      <c r="FA207" s="18"/>
      <c r="FB207" s="18"/>
      <c r="FC207" s="18"/>
      <c r="FD207" s="18"/>
      <c r="FE207" s="18"/>
      <c r="FF207" s="18"/>
      <c r="FG207" s="18"/>
      <c r="FH207" s="18"/>
      <c r="FI207" s="18"/>
      <c r="FJ207" s="18"/>
      <c r="FK207" s="18"/>
      <c r="FL207" s="18"/>
      <c r="FM207" s="18"/>
      <c r="FN207" s="18"/>
      <c r="FO207" s="18"/>
      <c r="FP207" s="18"/>
      <c r="FQ207" s="18"/>
      <c r="FR207" s="18"/>
      <c r="FS207" s="18"/>
      <c r="FT207" s="18"/>
      <c r="FU207" s="18"/>
      <c r="FV207" s="18"/>
    </row>
    <row r="208" spans="1:181" ht="12.75" x14ac:dyDescent="0.15">
      <c r="A208" s="90">
        <f t="shared" si="71"/>
        <v>42546</v>
      </c>
      <c r="B208" s="95">
        <f t="shared" ca="1" si="78"/>
        <v>100712.09199999001</v>
      </c>
      <c r="C208" s="3">
        <f t="shared" si="72"/>
        <v>100000</v>
      </c>
      <c r="D208" s="4">
        <f ca="1">IF(A208&lt;$B$1,VLOOKUP(A208,[1]DI!$A$4:$B$15000,2),0)</f>
        <v>0</v>
      </c>
      <c r="E208" s="5">
        <f t="shared" ca="1" si="66"/>
        <v>0</v>
      </c>
      <c r="F208" s="20">
        <f t="shared" si="73"/>
        <v>1.23</v>
      </c>
      <c r="G208" s="6">
        <f t="shared" ca="1" si="67"/>
        <v>1</v>
      </c>
      <c r="H208" s="5">
        <f ca="1">TRUNC(PRODUCT(G$10:G207),15)</f>
        <v>1.08678357907636</v>
      </c>
      <c r="I208" s="5">
        <f t="shared" ca="1" si="74"/>
        <v>1.0790994004671699</v>
      </c>
      <c r="J208" s="5">
        <f t="shared" ca="1" si="68"/>
        <v>1.00712092</v>
      </c>
      <c r="K208" s="5">
        <f t="shared" ca="1" si="69"/>
        <v>712.09199998999998</v>
      </c>
      <c r="L208" s="21">
        <f>IF(VLOOKUP(A208,$U$12:$AD$125,8)=VLOOKUP(A207,$U$12:$AD$125,8),0,VLOOKUP(A208,U$12:$AD$125,8))</f>
        <v>0</v>
      </c>
      <c r="M208" s="8">
        <f>IF(L208&gt;0,VLOOKUP(L208,T$12:$AC$125,7),0)</f>
        <v>0</v>
      </c>
      <c r="N208" s="3">
        <f t="shared" si="75"/>
        <v>0</v>
      </c>
      <c r="O208" s="3">
        <f t="shared" ca="1" si="70"/>
        <v>712.09199998999998</v>
      </c>
      <c r="P208" s="22" t="str">
        <f t="shared" si="76"/>
        <v>J=</v>
      </c>
      <c r="Q208" s="2">
        <f t="shared" si="77"/>
        <v>42716</v>
      </c>
      <c r="R208" s="10"/>
      <c r="S208" s="10"/>
      <c r="T208" s="37">
        <v>41424</v>
      </c>
      <c r="U208" s="24" t="s">
        <v>60</v>
      </c>
      <c r="V208" s="18"/>
      <c r="W208" s="10"/>
      <c r="X208" s="26"/>
      <c r="Y208" s="26"/>
      <c r="Z208" s="26"/>
      <c r="AA208" s="10"/>
      <c r="AB208" s="10"/>
      <c r="AC208" s="10"/>
      <c r="AD208" s="10"/>
      <c r="AE208" s="10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  <c r="EZ208" s="18"/>
      <c r="FA208" s="18"/>
      <c r="FB208" s="18"/>
      <c r="FC208" s="18"/>
      <c r="FD208" s="18"/>
      <c r="FE208" s="18"/>
      <c r="FF208" s="18"/>
      <c r="FG208" s="18"/>
      <c r="FH208" s="18"/>
      <c r="FI208" s="18"/>
      <c r="FJ208" s="18"/>
      <c r="FK208" s="18"/>
      <c r="FL208" s="18"/>
      <c r="FM208" s="18"/>
      <c r="FN208" s="18"/>
      <c r="FO208" s="18"/>
      <c r="FP208" s="18"/>
      <c r="FQ208" s="18"/>
      <c r="FR208" s="18"/>
      <c r="FS208" s="18"/>
      <c r="FT208" s="18"/>
      <c r="FU208" s="18"/>
      <c r="FV208" s="18"/>
    </row>
    <row r="209" spans="1:178" ht="12.75" x14ac:dyDescent="0.15">
      <c r="A209" s="90">
        <f t="shared" si="71"/>
        <v>42547</v>
      </c>
      <c r="B209" s="95">
        <f t="shared" ca="1" si="78"/>
        <v>100712.09199999001</v>
      </c>
      <c r="C209" s="3">
        <f t="shared" si="72"/>
        <v>100000</v>
      </c>
      <c r="D209" s="4">
        <f ca="1">IF(A209&lt;$B$1,VLOOKUP(A209,[1]DI!$A$4:$B$15000,2),0)</f>
        <v>0</v>
      </c>
      <c r="E209" s="5">
        <f t="shared" ca="1" si="66"/>
        <v>0</v>
      </c>
      <c r="F209" s="20">
        <f t="shared" si="73"/>
        <v>1.23</v>
      </c>
      <c r="G209" s="6">
        <f t="shared" ca="1" si="67"/>
        <v>1</v>
      </c>
      <c r="H209" s="5">
        <f ca="1">TRUNC(PRODUCT(G$10:G208),15)</f>
        <v>1.08678357907636</v>
      </c>
      <c r="I209" s="5">
        <f t="shared" ca="1" si="74"/>
        <v>1.0790994004671699</v>
      </c>
      <c r="J209" s="5">
        <f t="shared" ca="1" si="68"/>
        <v>1.00712092</v>
      </c>
      <c r="K209" s="5">
        <f t="shared" ca="1" si="69"/>
        <v>712.09199998999998</v>
      </c>
      <c r="L209" s="21">
        <f>IF(VLOOKUP(A209,$U$12:$AD$125,8)=VLOOKUP(A208,$U$12:$AD$125,8),0,VLOOKUP(A209,U$12:$AD$125,8))</f>
        <v>0</v>
      </c>
      <c r="M209" s="8">
        <f>IF(L209&gt;0,VLOOKUP(L209,T$12:$AC$125,7),0)</f>
        <v>0</v>
      </c>
      <c r="N209" s="3">
        <f t="shared" si="75"/>
        <v>0</v>
      </c>
      <c r="O209" s="3">
        <f t="shared" ca="1" si="70"/>
        <v>712.09199998999998</v>
      </c>
      <c r="P209" s="22" t="str">
        <f t="shared" si="76"/>
        <v>J=</v>
      </c>
      <c r="Q209" s="2">
        <f t="shared" si="77"/>
        <v>42716</v>
      </c>
      <c r="R209" s="10"/>
      <c r="S209" s="10"/>
      <c r="T209" s="37">
        <v>41593</v>
      </c>
      <c r="U209" s="24" t="s">
        <v>55</v>
      </c>
      <c r="V209" s="18"/>
      <c r="W209" s="10"/>
      <c r="X209" s="26"/>
      <c r="Y209" s="26"/>
      <c r="Z209" s="26"/>
      <c r="AA209" s="10"/>
      <c r="AB209" s="10"/>
      <c r="AC209" s="10"/>
      <c r="AD209" s="10"/>
      <c r="AE209" s="10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8"/>
      <c r="FA209" s="18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  <c r="FR209" s="18"/>
      <c r="FS209" s="18"/>
      <c r="FT209" s="18"/>
      <c r="FU209" s="18"/>
      <c r="FV209" s="18"/>
    </row>
    <row r="210" spans="1:178" ht="12.75" x14ac:dyDescent="0.15">
      <c r="A210" s="90">
        <f t="shared" si="71"/>
        <v>42548</v>
      </c>
      <c r="B210" s="95">
        <f t="shared" ca="1" si="78"/>
        <v>100712.09199999001</v>
      </c>
      <c r="C210" s="3">
        <f t="shared" si="72"/>
        <v>100000</v>
      </c>
      <c r="D210" s="4">
        <f ca="1">IF(A210&lt;$B$1,VLOOKUP(A210,[1]DI!$A$4:$B$15000,2),0)</f>
        <v>0.14130000000000001</v>
      </c>
      <c r="E210" s="5">
        <f t="shared" ref="E210:E273" ca="1" si="79">ROUND((((1+D210)^(1/252)-1)),8)</f>
        <v>5.2461000000000001E-4</v>
      </c>
      <c r="F210" s="20">
        <f t="shared" si="73"/>
        <v>1.23</v>
      </c>
      <c r="G210" s="6">
        <f t="shared" ca="1" si="67"/>
        <v>1.0006452702999999</v>
      </c>
      <c r="H210" s="5">
        <f ca="1">TRUNC(PRODUCT(G$10:G209),15)</f>
        <v>1.08678357907636</v>
      </c>
      <c r="I210" s="5">
        <f t="shared" ca="1" si="74"/>
        <v>1.0790994004671699</v>
      </c>
      <c r="J210" s="5">
        <f t="shared" ca="1" si="68"/>
        <v>1.00712092</v>
      </c>
      <c r="K210" s="5">
        <f t="shared" ca="1" si="69"/>
        <v>712.09199998999998</v>
      </c>
      <c r="L210" s="21">
        <f>IF(VLOOKUP(A210,$U$12:$AD$125,8)=VLOOKUP(A209,$U$12:$AD$125,8),0,VLOOKUP(A210,U$12:$AD$125,8))</f>
        <v>0</v>
      </c>
      <c r="M210" s="8">
        <f>IF(L210&gt;0,VLOOKUP(L210,T$12:$AC$125,7),0)</f>
        <v>0</v>
      </c>
      <c r="N210" s="3">
        <f t="shared" si="75"/>
        <v>0</v>
      </c>
      <c r="O210" s="3">
        <f t="shared" ca="1" si="70"/>
        <v>712.09199998999998</v>
      </c>
      <c r="P210" s="22" t="str">
        <f t="shared" si="76"/>
        <v>J=</v>
      </c>
      <c r="Q210" s="2">
        <f t="shared" si="77"/>
        <v>42716</v>
      </c>
      <c r="R210" s="10"/>
      <c r="S210" s="10"/>
      <c r="T210" s="37">
        <v>41633</v>
      </c>
      <c r="U210" s="24" t="s">
        <v>61</v>
      </c>
      <c r="V210" s="18"/>
      <c r="W210" s="10"/>
      <c r="X210" s="26"/>
      <c r="Y210" s="26"/>
      <c r="Z210" s="26"/>
      <c r="AA210" s="10"/>
      <c r="AB210" s="10"/>
      <c r="AC210" s="10"/>
      <c r="AD210" s="10"/>
      <c r="AE210" s="10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8"/>
      <c r="FV210" s="18"/>
    </row>
    <row r="211" spans="1:178" ht="12.75" x14ac:dyDescent="0.15">
      <c r="A211" s="90">
        <f t="shared" si="71"/>
        <v>42549</v>
      </c>
      <c r="B211" s="95">
        <f t="shared" ca="1" si="78"/>
        <v>100777.07799999</v>
      </c>
      <c r="C211" s="3">
        <f t="shared" si="72"/>
        <v>100000</v>
      </c>
      <c r="D211" s="4">
        <f ca="1">IF(A211&lt;$B$1,VLOOKUP(A211,[1]DI!$A$4:$B$15000,2),0)</f>
        <v>0.14130000000000001</v>
      </c>
      <c r="E211" s="5">
        <f t="shared" ca="1" si="79"/>
        <v>5.2461000000000001E-4</v>
      </c>
      <c r="F211" s="20">
        <f t="shared" si="73"/>
        <v>1.23</v>
      </c>
      <c r="G211" s="6">
        <f t="shared" ca="1" si="67"/>
        <v>1.0006452702999999</v>
      </c>
      <c r="H211" s="5">
        <f ca="1">TRUNC(PRODUCT(G$10:G210),15)</f>
        <v>1.0874848482424599</v>
      </c>
      <c r="I211" s="5">
        <f t="shared" ca="1" si="74"/>
        <v>1.0790994004671699</v>
      </c>
      <c r="J211" s="5">
        <f t="shared" ca="1" si="68"/>
        <v>1.00777078</v>
      </c>
      <c r="K211" s="5">
        <f t="shared" ca="1" si="69"/>
        <v>777.07799998999997</v>
      </c>
      <c r="L211" s="21">
        <f>IF(VLOOKUP(A211,$U$12:$AD$125,8)=VLOOKUP(A210,$U$12:$AD$125,8),0,VLOOKUP(A211,U$12:$AD$125,8))</f>
        <v>0</v>
      </c>
      <c r="M211" s="8">
        <f>IF(L211&gt;0,VLOOKUP(L211,T$12:$AC$125,7),0)</f>
        <v>0</v>
      </c>
      <c r="N211" s="3">
        <f t="shared" si="75"/>
        <v>0</v>
      </c>
      <c r="O211" s="3">
        <f t="shared" ca="1" si="70"/>
        <v>777.07799998999997</v>
      </c>
      <c r="P211" s="22" t="str">
        <f t="shared" si="76"/>
        <v>J=</v>
      </c>
      <c r="Q211" s="2">
        <f t="shared" si="77"/>
        <v>42716</v>
      </c>
      <c r="R211" s="10"/>
      <c r="S211" s="10"/>
      <c r="T211" s="37">
        <v>41640</v>
      </c>
      <c r="U211" s="24" t="s">
        <v>62</v>
      </c>
      <c r="V211" s="18"/>
      <c r="W211" s="10"/>
      <c r="X211" s="26"/>
      <c r="Y211" s="26"/>
      <c r="Z211" s="26"/>
      <c r="AA211" s="10"/>
      <c r="AB211" s="10"/>
      <c r="AC211" s="10"/>
      <c r="AD211" s="10"/>
      <c r="AE211" s="10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8"/>
      <c r="FA211" s="18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  <c r="FR211" s="18"/>
      <c r="FS211" s="18"/>
      <c r="FT211" s="18"/>
      <c r="FU211" s="18"/>
      <c r="FV211" s="18"/>
    </row>
    <row r="212" spans="1:178" ht="12.75" x14ac:dyDescent="0.15">
      <c r="A212" s="90">
        <f t="shared" si="71"/>
        <v>42550</v>
      </c>
      <c r="B212" s="95">
        <f t="shared" ca="1" si="78"/>
        <v>100842.107</v>
      </c>
      <c r="C212" s="3">
        <f t="shared" si="72"/>
        <v>100000</v>
      </c>
      <c r="D212" s="4">
        <f ca="1">IF(A212&lt;$B$1,VLOOKUP(A212,[1]DI!$A$4:$B$15000,2),0)</f>
        <v>0.14130000000000001</v>
      </c>
      <c r="E212" s="5">
        <f t="shared" ca="1" si="79"/>
        <v>5.2461000000000001E-4</v>
      </c>
      <c r="F212" s="20">
        <f t="shared" si="73"/>
        <v>1.23</v>
      </c>
      <c r="G212" s="6">
        <f t="shared" ca="1" si="67"/>
        <v>1.0006452702999999</v>
      </c>
      <c r="H212" s="5">
        <f ca="1">TRUNC(PRODUCT(G$10:G211),15)</f>
        <v>1.0881865699167299</v>
      </c>
      <c r="I212" s="5">
        <f t="shared" ca="1" si="74"/>
        <v>1.0790994004671699</v>
      </c>
      <c r="J212" s="5">
        <f t="shared" ca="1" si="68"/>
        <v>1.00842107</v>
      </c>
      <c r="K212" s="5">
        <f t="shared" ca="1" si="69"/>
        <v>842.10699999999997</v>
      </c>
      <c r="L212" s="21">
        <f>IF(VLOOKUP(A212,$U$12:$AD$125,8)=VLOOKUP(A211,$U$12:$AD$125,8),0,VLOOKUP(A212,U$12:$AD$125,8))</f>
        <v>0</v>
      </c>
      <c r="M212" s="8">
        <f>IF(L212&gt;0,VLOOKUP(L212,T$12:$AC$125,7),0)</f>
        <v>0</v>
      </c>
      <c r="N212" s="3">
        <f t="shared" si="75"/>
        <v>0</v>
      </c>
      <c r="O212" s="3">
        <f t="shared" ca="1" si="70"/>
        <v>842.10699999999997</v>
      </c>
      <c r="P212" s="22" t="str">
        <f t="shared" si="76"/>
        <v>J=</v>
      </c>
      <c r="Q212" s="2">
        <f t="shared" si="77"/>
        <v>42716</v>
      </c>
      <c r="R212" s="10"/>
      <c r="S212" s="10"/>
      <c r="T212" s="37">
        <v>41701</v>
      </c>
      <c r="U212" s="24" t="s">
        <v>56</v>
      </c>
      <c r="V212" s="18"/>
      <c r="W212" s="10"/>
      <c r="X212" s="26"/>
      <c r="Y212" s="26"/>
      <c r="Z212" s="26"/>
      <c r="AA212" s="10"/>
      <c r="AB212" s="10"/>
      <c r="AC212" s="10"/>
      <c r="AD212" s="10"/>
      <c r="AE212" s="10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8"/>
      <c r="FA212" s="18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8"/>
      <c r="FV212" s="18"/>
    </row>
    <row r="213" spans="1:178" ht="12.75" x14ac:dyDescent="0.15">
      <c r="A213" s="90">
        <f t="shared" si="71"/>
        <v>42551</v>
      </c>
      <c r="B213" s="95">
        <f t="shared" ca="1" si="78"/>
        <v>100907.177</v>
      </c>
      <c r="C213" s="3">
        <f t="shared" si="72"/>
        <v>100000</v>
      </c>
      <c r="D213" s="4">
        <f ca="1">IF(A213&lt;$B$1,VLOOKUP(A213,[1]DI!$A$4:$B$15000,2),0)</f>
        <v>0.14130000000000001</v>
      </c>
      <c r="E213" s="5">
        <f t="shared" ca="1" si="79"/>
        <v>5.2461000000000001E-4</v>
      </c>
      <c r="F213" s="20">
        <f t="shared" si="73"/>
        <v>1.23</v>
      </c>
      <c r="G213" s="6">
        <f t="shared" ca="1" si="67"/>
        <v>1.0006452702999999</v>
      </c>
      <c r="H213" s="5">
        <f ca="1">TRUNC(PRODUCT(G$10:G212),15)</f>
        <v>1.0888887443911599</v>
      </c>
      <c r="I213" s="5">
        <f t="shared" ca="1" si="74"/>
        <v>1.0790994004671699</v>
      </c>
      <c r="J213" s="5">
        <f t="shared" ca="1" si="68"/>
        <v>1.00907177</v>
      </c>
      <c r="K213" s="5">
        <f t="shared" ca="1" si="69"/>
        <v>907.17700000000002</v>
      </c>
      <c r="L213" s="21">
        <f>IF(VLOOKUP(A213,$U$12:$AD$125,8)=VLOOKUP(A212,$U$12:$AD$125,8),0,VLOOKUP(A213,U$12:$AD$125,8))</f>
        <v>0</v>
      </c>
      <c r="M213" s="8">
        <f>IF(L213&gt;0,VLOOKUP(L213,T$12:$AC$125,7),0)</f>
        <v>0</v>
      </c>
      <c r="N213" s="3">
        <f t="shared" si="75"/>
        <v>0</v>
      </c>
      <c r="O213" s="3">
        <f t="shared" ca="1" si="70"/>
        <v>907.17700000000002</v>
      </c>
      <c r="P213" s="22" t="str">
        <f t="shared" si="76"/>
        <v>J=</v>
      </c>
      <c r="Q213" s="2">
        <f t="shared" si="77"/>
        <v>42716</v>
      </c>
      <c r="R213" s="10"/>
      <c r="S213" s="10"/>
      <c r="T213" s="37">
        <v>41702</v>
      </c>
      <c r="U213" s="24" t="s">
        <v>56</v>
      </c>
      <c r="V213" s="18"/>
      <c r="W213" s="10"/>
      <c r="X213" s="26"/>
      <c r="Y213" s="26"/>
      <c r="Z213" s="26"/>
      <c r="AA213" s="10"/>
      <c r="AB213" s="10"/>
      <c r="AC213" s="10"/>
      <c r="AD213" s="10"/>
      <c r="AE213" s="10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8"/>
      <c r="FV213" s="18"/>
    </row>
    <row r="214" spans="1:178" ht="12.75" x14ac:dyDescent="0.15">
      <c r="A214" s="90">
        <f t="shared" si="71"/>
        <v>42552</v>
      </c>
      <c r="B214" s="95">
        <f t="shared" ca="1" si="78"/>
        <v>100972.29</v>
      </c>
      <c r="C214" s="3">
        <f t="shared" si="72"/>
        <v>100000</v>
      </c>
      <c r="D214" s="4">
        <f ca="1">IF(A214&lt;$B$1,VLOOKUP(A214,[1]DI!$A$4:$B$15000,2),0)</f>
        <v>0.14130000000000001</v>
      </c>
      <c r="E214" s="5">
        <f t="shared" ca="1" si="79"/>
        <v>5.2461000000000001E-4</v>
      </c>
      <c r="F214" s="20">
        <f t="shared" si="73"/>
        <v>1.23</v>
      </c>
      <c r="G214" s="6">
        <f t="shared" ca="1" si="67"/>
        <v>1.0006452702999999</v>
      </c>
      <c r="H214" s="5">
        <f ca="1">TRUNC(PRODUCT(G$10:G213),15)</f>
        <v>1.08959137195792</v>
      </c>
      <c r="I214" s="5">
        <f t="shared" ca="1" si="74"/>
        <v>1.0790994004671699</v>
      </c>
      <c r="J214" s="5">
        <f t="shared" ca="1" si="68"/>
        <v>1.0097229000000001</v>
      </c>
      <c r="K214" s="5">
        <f t="shared" ca="1" si="69"/>
        <v>972.29</v>
      </c>
      <c r="L214" s="21">
        <f>IF(VLOOKUP(A214,$U$12:$AD$125,8)=VLOOKUP(A213,$U$12:$AD$125,8),0,VLOOKUP(A214,U$12:$AD$125,8))</f>
        <v>0</v>
      </c>
      <c r="M214" s="8">
        <f>IF(L214&gt;0,VLOOKUP(L214,T$12:$AC$125,7),0)</f>
        <v>0</v>
      </c>
      <c r="N214" s="3">
        <f t="shared" si="75"/>
        <v>0</v>
      </c>
      <c r="O214" s="3">
        <f t="shared" ca="1" si="70"/>
        <v>972.29</v>
      </c>
      <c r="P214" s="22" t="str">
        <f t="shared" si="76"/>
        <v>J=</v>
      </c>
      <c r="Q214" s="2">
        <f t="shared" si="77"/>
        <v>42716</v>
      </c>
      <c r="R214" s="10"/>
      <c r="S214" s="10"/>
      <c r="T214" s="37">
        <v>41747</v>
      </c>
      <c r="U214" s="24" t="s">
        <v>57</v>
      </c>
      <c r="V214" s="18"/>
      <c r="W214" s="10"/>
      <c r="X214" s="26"/>
      <c r="Y214" s="26"/>
      <c r="Z214" s="26"/>
      <c r="AA214" s="10"/>
      <c r="AB214" s="10"/>
      <c r="AC214" s="10"/>
      <c r="AD214" s="10"/>
      <c r="AE214" s="10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8"/>
      <c r="FV214" s="18"/>
    </row>
    <row r="215" spans="1:178" ht="12.75" x14ac:dyDescent="0.15">
      <c r="A215" s="90">
        <f t="shared" si="71"/>
        <v>42553</v>
      </c>
      <c r="B215" s="95">
        <f t="shared" ca="1" si="78"/>
        <v>101037.444</v>
      </c>
      <c r="C215" s="3">
        <f t="shared" si="72"/>
        <v>100000</v>
      </c>
      <c r="D215" s="4">
        <f ca="1">IF(A215&lt;$B$1,VLOOKUP(A215,[1]DI!$A$4:$B$15000,2),0)</f>
        <v>0</v>
      </c>
      <c r="E215" s="5">
        <f t="shared" ca="1" si="79"/>
        <v>0</v>
      </c>
      <c r="F215" s="20">
        <f t="shared" si="73"/>
        <v>1.23</v>
      </c>
      <c r="G215" s="6">
        <f t="shared" ca="1" si="67"/>
        <v>1</v>
      </c>
      <c r="H215" s="5">
        <f ca="1">TRUNC(PRODUCT(G$10:G214),15)</f>
        <v>1.0902944529093801</v>
      </c>
      <c r="I215" s="5">
        <f t="shared" ca="1" si="74"/>
        <v>1.0790994004671699</v>
      </c>
      <c r="J215" s="5">
        <f t="shared" ca="1" si="68"/>
        <v>1.0103744400000001</v>
      </c>
      <c r="K215" s="5">
        <f t="shared" ca="1" si="69"/>
        <v>1037.444</v>
      </c>
      <c r="L215" s="21">
        <f>IF(VLOOKUP(A215,$U$12:$AD$125,8)=VLOOKUP(A214,$U$12:$AD$125,8),0,VLOOKUP(A215,U$12:$AD$125,8))</f>
        <v>0</v>
      </c>
      <c r="M215" s="8">
        <f>IF(L215&gt;0,VLOOKUP(L215,T$12:$AC$125,7),0)</f>
        <v>0</v>
      </c>
      <c r="N215" s="3">
        <f t="shared" si="75"/>
        <v>0</v>
      </c>
      <c r="O215" s="3">
        <f t="shared" ca="1" si="70"/>
        <v>1037.444</v>
      </c>
      <c r="P215" s="22" t="str">
        <f t="shared" si="76"/>
        <v>J=</v>
      </c>
      <c r="Q215" s="2">
        <f t="shared" si="77"/>
        <v>42716</v>
      </c>
      <c r="R215" s="10"/>
      <c r="S215" s="10"/>
      <c r="T215" s="37">
        <v>41750</v>
      </c>
      <c r="U215" s="24" t="s">
        <v>58</v>
      </c>
      <c r="V215" s="18"/>
      <c r="W215" s="10"/>
      <c r="X215" s="26"/>
      <c r="Y215" s="26"/>
      <c r="Z215" s="26"/>
      <c r="AA215" s="10"/>
      <c r="AB215" s="10"/>
      <c r="AC215" s="10"/>
      <c r="AD215" s="10"/>
      <c r="AE215" s="10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8"/>
      <c r="FA215" s="18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  <c r="FR215" s="18"/>
      <c r="FS215" s="18"/>
      <c r="FT215" s="18"/>
      <c r="FU215" s="18"/>
      <c r="FV215" s="18"/>
    </row>
    <row r="216" spans="1:178" ht="12.75" x14ac:dyDescent="0.15">
      <c r="A216" s="90">
        <f t="shared" si="71"/>
        <v>42554</v>
      </c>
      <c r="B216" s="95">
        <f t="shared" ca="1" si="78"/>
        <v>101037.444</v>
      </c>
      <c r="C216" s="3">
        <f t="shared" si="72"/>
        <v>100000</v>
      </c>
      <c r="D216" s="4">
        <f ca="1">IF(A216&lt;$B$1,VLOOKUP(A216,[1]DI!$A$4:$B$15000,2),0)</f>
        <v>0</v>
      </c>
      <c r="E216" s="5">
        <f t="shared" ca="1" si="79"/>
        <v>0</v>
      </c>
      <c r="F216" s="20">
        <f t="shared" si="73"/>
        <v>1.23</v>
      </c>
      <c r="G216" s="6">
        <f t="shared" ca="1" si="67"/>
        <v>1</v>
      </c>
      <c r="H216" s="5">
        <f ca="1">TRUNC(PRODUCT(G$10:G215),15)</f>
        <v>1.0902944529093801</v>
      </c>
      <c r="I216" s="5">
        <f t="shared" ca="1" si="74"/>
        <v>1.0790994004671699</v>
      </c>
      <c r="J216" s="5">
        <f t="shared" ca="1" si="68"/>
        <v>1.0103744400000001</v>
      </c>
      <c r="K216" s="5">
        <f t="shared" ca="1" si="69"/>
        <v>1037.444</v>
      </c>
      <c r="L216" s="21">
        <f>IF(VLOOKUP(A216,$U$12:$AD$125,8)=VLOOKUP(A215,$U$12:$AD$125,8),0,VLOOKUP(A216,U$12:$AD$125,8))</f>
        <v>0</v>
      </c>
      <c r="M216" s="8">
        <f>IF(L216&gt;0,VLOOKUP(L216,T$12:$AC$125,7),0)</f>
        <v>0</v>
      </c>
      <c r="N216" s="3">
        <f t="shared" si="75"/>
        <v>0</v>
      </c>
      <c r="O216" s="3">
        <f t="shared" ca="1" si="70"/>
        <v>1037.444</v>
      </c>
      <c r="P216" s="22" t="str">
        <f t="shared" si="76"/>
        <v>J=</v>
      </c>
      <c r="Q216" s="2">
        <f t="shared" si="77"/>
        <v>42716</v>
      </c>
      <c r="R216" s="10"/>
      <c r="S216" s="10"/>
      <c r="T216" s="37">
        <v>41760</v>
      </c>
      <c r="U216" s="24" t="s">
        <v>59</v>
      </c>
      <c r="V216" s="18"/>
      <c r="W216" s="10"/>
      <c r="X216" s="26"/>
      <c r="Y216" s="26"/>
      <c r="Z216" s="26"/>
      <c r="AA216" s="10"/>
      <c r="AB216" s="10"/>
      <c r="AC216" s="10"/>
      <c r="AD216" s="10"/>
      <c r="AE216" s="10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  <c r="EZ216" s="18"/>
      <c r="FA216" s="18"/>
      <c r="FB216" s="18"/>
      <c r="FC216" s="18"/>
      <c r="FD216" s="18"/>
      <c r="FE216" s="18"/>
      <c r="FF216" s="18"/>
      <c r="FG216" s="18"/>
      <c r="FH216" s="18"/>
      <c r="FI216" s="18"/>
      <c r="FJ216" s="18"/>
      <c r="FK216" s="18"/>
      <c r="FL216" s="18"/>
      <c r="FM216" s="18"/>
      <c r="FN216" s="18"/>
      <c r="FO216" s="18"/>
      <c r="FP216" s="18"/>
      <c r="FQ216" s="18"/>
      <c r="FR216" s="18"/>
      <c r="FS216" s="18"/>
      <c r="FT216" s="18"/>
      <c r="FU216" s="18"/>
      <c r="FV216" s="18"/>
    </row>
    <row r="217" spans="1:178" ht="12.75" x14ac:dyDescent="0.15">
      <c r="A217" s="90">
        <f t="shared" si="71"/>
        <v>42555</v>
      </c>
      <c r="B217" s="95">
        <f t="shared" ca="1" si="78"/>
        <v>101037.444</v>
      </c>
      <c r="C217" s="3">
        <f t="shared" si="72"/>
        <v>100000</v>
      </c>
      <c r="D217" s="4">
        <f ca="1">IF(A217&lt;$B$1,VLOOKUP(A217,[1]DI!$A$4:$B$15000,2),0)</f>
        <v>0.14130000000000001</v>
      </c>
      <c r="E217" s="5">
        <f t="shared" ca="1" si="79"/>
        <v>5.2461000000000001E-4</v>
      </c>
      <c r="F217" s="20">
        <f t="shared" si="73"/>
        <v>1.23</v>
      </c>
      <c r="G217" s="6">
        <f t="shared" ca="1" si="67"/>
        <v>1.0006452702999999</v>
      </c>
      <c r="H217" s="5">
        <f ca="1">TRUNC(PRODUCT(G$10:G216),15)</f>
        <v>1.0902944529093801</v>
      </c>
      <c r="I217" s="5">
        <f t="shared" ca="1" si="74"/>
        <v>1.0790994004671699</v>
      </c>
      <c r="J217" s="5">
        <f t="shared" ca="1" si="68"/>
        <v>1.0103744400000001</v>
      </c>
      <c r="K217" s="5">
        <f t="shared" ca="1" si="69"/>
        <v>1037.444</v>
      </c>
      <c r="L217" s="21">
        <f>IF(VLOOKUP(A217,$U$12:$AD$125,8)=VLOOKUP(A216,$U$12:$AD$125,8),0,VLOOKUP(A217,U$12:$AD$125,8))</f>
        <v>0</v>
      </c>
      <c r="M217" s="8">
        <f>IF(L217&gt;0,VLOOKUP(L217,T$12:$AC$125,7),0)</f>
        <v>0</v>
      </c>
      <c r="N217" s="3">
        <f t="shared" si="75"/>
        <v>0</v>
      </c>
      <c r="O217" s="3">
        <f t="shared" ca="1" si="70"/>
        <v>1037.444</v>
      </c>
      <c r="P217" s="22" t="str">
        <f t="shared" si="76"/>
        <v>J=</v>
      </c>
      <c r="Q217" s="2">
        <f t="shared" si="77"/>
        <v>42716</v>
      </c>
      <c r="R217" s="10"/>
      <c r="S217" s="10"/>
      <c r="T217" s="37">
        <v>41809</v>
      </c>
      <c r="U217" s="24" t="s">
        <v>60</v>
      </c>
      <c r="V217" s="18"/>
      <c r="W217" s="10"/>
      <c r="X217" s="26"/>
      <c r="Y217" s="26"/>
      <c r="Z217" s="26"/>
      <c r="AA217" s="10"/>
      <c r="AB217" s="10"/>
      <c r="AC217" s="10"/>
      <c r="AD217" s="10"/>
      <c r="AE217" s="10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  <c r="EZ217" s="18"/>
      <c r="FA217" s="18"/>
      <c r="FB217" s="18"/>
      <c r="FC217" s="18"/>
      <c r="FD217" s="18"/>
      <c r="FE217" s="18"/>
      <c r="FF217" s="18"/>
      <c r="FG217" s="18"/>
      <c r="FH217" s="18"/>
      <c r="FI217" s="18"/>
      <c r="FJ217" s="18"/>
      <c r="FK217" s="18"/>
      <c r="FL217" s="18"/>
      <c r="FM217" s="18"/>
      <c r="FN217" s="18"/>
      <c r="FO217" s="18"/>
      <c r="FP217" s="18"/>
      <c r="FQ217" s="18"/>
      <c r="FR217" s="18"/>
      <c r="FS217" s="18"/>
      <c r="FT217" s="18"/>
      <c r="FU217" s="18"/>
      <c r="FV217" s="18"/>
    </row>
    <row r="218" spans="1:178" ht="12.75" x14ac:dyDescent="0.15">
      <c r="A218" s="90">
        <f t="shared" si="71"/>
        <v>42556</v>
      </c>
      <c r="B218" s="95">
        <f t="shared" ca="1" si="78"/>
        <v>101102.64099999001</v>
      </c>
      <c r="C218" s="3">
        <f t="shared" si="72"/>
        <v>100000</v>
      </c>
      <c r="D218" s="4">
        <f ca="1">IF(A218&lt;$B$1,VLOOKUP(A218,[1]DI!$A$4:$B$15000,2),0)</f>
        <v>0.14130000000000001</v>
      </c>
      <c r="E218" s="5">
        <f t="shared" ca="1" si="79"/>
        <v>5.2461000000000001E-4</v>
      </c>
      <c r="F218" s="20">
        <f t="shared" si="73"/>
        <v>1.23</v>
      </c>
      <c r="G218" s="6">
        <f t="shared" ca="1" si="67"/>
        <v>1.0006452702999999</v>
      </c>
      <c r="H218" s="5">
        <f ca="1">TRUNC(PRODUCT(G$10:G217),15)</f>
        <v>1.0909979875381</v>
      </c>
      <c r="I218" s="5">
        <f t="shared" ca="1" si="74"/>
        <v>1.0790994004671699</v>
      </c>
      <c r="J218" s="5">
        <f t="shared" ca="1" si="68"/>
        <v>1.0110264099999999</v>
      </c>
      <c r="K218" s="5">
        <f t="shared" ca="1" si="69"/>
        <v>1102.64099999</v>
      </c>
      <c r="L218" s="21">
        <f>IF(VLOOKUP(A218,$U$12:$AD$125,8)=VLOOKUP(A217,$U$12:$AD$125,8),0,VLOOKUP(A218,U$12:$AD$125,8))</f>
        <v>0</v>
      </c>
      <c r="M218" s="8">
        <f>IF(L218&gt;0,VLOOKUP(L218,T$12:$AC$125,7),0)</f>
        <v>0</v>
      </c>
      <c r="N218" s="3">
        <f t="shared" si="75"/>
        <v>0</v>
      </c>
      <c r="O218" s="3">
        <f t="shared" ca="1" si="70"/>
        <v>1102.64099999</v>
      </c>
      <c r="P218" s="22" t="str">
        <f t="shared" si="76"/>
        <v>J=</v>
      </c>
      <c r="Q218" s="2">
        <f t="shared" si="77"/>
        <v>42716</v>
      </c>
      <c r="R218" s="10"/>
      <c r="S218" s="10"/>
      <c r="T218" s="37">
        <v>41998</v>
      </c>
      <c r="U218" s="24" t="s">
        <v>61</v>
      </c>
      <c r="V218" s="18"/>
      <c r="W218" s="10"/>
      <c r="X218" s="26"/>
      <c r="Y218" s="26"/>
      <c r="Z218" s="26"/>
      <c r="AA218" s="10"/>
      <c r="AB218" s="10"/>
      <c r="AC218" s="10"/>
      <c r="AD218" s="10"/>
      <c r="AE218" s="10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  <c r="EW218" s="18"/>
      <c r="EX218" s="18"/>
      <c r="EY218" s="18"/>
      <c r="EZ218" s="18"/>
      <c r="FA218" s="18"/>
      <c r="FB218" s="18"/>
      <c r="FC218" s="18"/>
      <c r="FD218" s="18"/>
      <c r="FE218" s="18"/>
      <c r="FF218" s="18"/>
      <c r="FG218" s="18"/>
      <c r="FH218" s="18"/>
      <c r="FI218" s="18"/>
      <c r="FJ218" s="18"/>
      <c r="FK218" s="18"/>
      <c r="FL218" s="18"/>
      <c r="FM218" s="18"/>
      <c r="FN218" s="18"/>
      <c r="FO218" s="18"/>
      <c r="FP218" s="18"/>
      <c r="FQ218" s="18"/>
      <c r="FR218" s="18"/>
      <c r="FS218" s="18"/>
      <c r="FT218" s="18"/>
      <c r="FU218" s="18"/>
      <c r="FV218" s="18"/>
    </row>
    <row r="219" spans="1:178" ht="12.75" x14ac:dyDescent="0.15">
      <c r="A219" s="90">
        <f t="shared" si="71"/>
        <v>42557</v>
      </c>
      <c r="B219" s="95">
        <f t="shared" ca="1" si="78"/>
        <v>101167.87899999</v>
      </c>
      <c r="C219" s="3">
        <f t="shared" si="72"/>
        <v>100000</v>
      </c>
      <c r="D219" s="4">
        <f ca="1">IF(A219&lt;$B$1,VLOOKUP(A219,[1]DI!$A$4:$B$15000,2),0)</f>
        <v>0.14130000000000001</v>
      </c>
      <c r="E219" s="5">
        <f t="shared" ca="1" si="79"/>
        <v>5.2461000000000001E-4</v>
      </c>
      <c r="F219" s="20">
        <f t="shared" si="73"/>
        <v>1.23</v>
      </c>
      <c r="G219" s="6">
        <f t="shared" ca="1" si="67"/>
        <v>1.0006452702999999</v>
      </c>
      <c r="H219" s="5">
        <f ca="1">TRUNC(PRODUCT(G$10:G218),15)</f>
        <v>1.0917019761368201</v>
      </c>
      <c r="I219" s="5">
        <f t="shared" ca="1" si="74"/>
        <v>1.0790994004671699</v>
      </c>
      <c r="J219" s="5">
        <f t="shared" ca="1" si="68"/>
        <v>1.0116787899999999</v>
      </c>
      <c r="K219" s="5">
        <f t="shared" ca="1" si="69"/>
        <v>1167.87899999</v>
      </c>
      <c r="L219" s="21">
        <f>IF(VLOOKUP(A219,$U$12:$AD$125,8)=VLOOKUP(A218,$U$12:$AD$125,8),0,VLOOKUP(A219,U$12:$AD$125,8))</f>
        <v>0</v>
      </c>
      <c r="M219" s="8">
        <f>IF(L219&gt;0,VLOOKUP(L219,T$12:$AC$125,7),0)</f>
        <v>0</v>
      </c>
      <c r="N219" s="3">
        <f t="shared" si="75"/>
        <v>0</v>
      </c>
      <c r="O219" s="3">
        <f t="shared" ca="1" si="70"/>
        <v>1167.87899999</v>
      </c>
      <c r="P219" s="22" t="str">
        <f t="shared" si="76"/>
        <v>J=</v>
      </c>
      <c r="Q219" s="2">
        <f t="shared" si="77"/>
        <v>42716</v>
      </c>
      <c r="R219" s="10"/>
      <c r="S219" s="10"/>
      <c r="T219" s="37">
        <v>42005</v>
      </c>
      <c r="U219" s="24" t="s">
        <v>62</v>
      </c>
      <c r="V219" s="18"/>
      <c r="W219" s="10"/>
      <c r="X219" s="26"/>
      <c r="Y219" s="26"/>
      <c r="Z219" s="26"/>
      <c r="AA219" s="10"/>
      <c r="AB219" s="10"/>
      <c r="AC219" s="10"/>
      <c r="AD219" s="10"/>
      <c r="AE219" s="10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  <c r="EW219" s="18"/>
      <c r="EX219" s="18"/>
      <c r="EY219" s="18"/>
      <c r="EZ219" s="18"/>
      <c r="FA219" s="18"/>
      <c r="FB219" s="18"/>
      <c r="FC219" s="18"/>
      <c r="FD219" s="18"/>
      <c r="FE219" s="18"/>
      <c r="FF219" s="18"/>
      <c r="FG219" s="18"/>
      <c r="FH219" s="18"/>
      <c r="FI219" s="18"/>
      <c r="FJ219" s="18"/>
      <c r="FK219" s="18"/>
      <c r="FL219" s="18"/>
      <c r="FM219" s="18"/>
      <c r="FN219" s="18"/>
      <c r="FO219" s="18"/>
      <c r="FP219" s="18"/>
      <c r="FQ219" s="18"/>
      <c r="FR219" s="18"/>
      <c r="FS219" s="18"/>
      <c r="FT219" s="18"/>
      <c r="FU219" s="18"/>
      <c r="FV219" s="18"/>
    </row>
    <row r="220" spans="1:178" ht="12.75" x14ac:dyDescent="0.15">
      <c r="A220" s="90">
        <f t="shared" si="71"/>
        <v>42558</v>
      </c>
      <c r="B220" s="95">
        <f t="shared" ca="1" si="78"/>
        <v>101233.16</v>
      </c>
      <c r="C220" s="3">
        <f t="shared" si="72"/>
        <v>100000</v>
      </c>
      <c r="D220" s="4">
        <f ca="1">IF(A220&lt;$B$1,VLOOKUP(A220,[1]DI!$A$4:$B$15000,2),0)</f>
        <v>0.14130000000000001</v>
      </c>
      <c r="E220" s="5">
        <f t="shared" ca="1" si="79"/>
        <v>5.2461000000000001E-4</v>
      </c>
      <c r="F220" s="20">
        <f t="shared" si="73"/>
        <v>1.23</v>
      </c>
      <c r="G220" s="6">
        <f t="shared" ca="1" si="67"/>
        <v>1.0006452702999999</v>
      </c>
      <c r="H220" s="5">
        <f ca="1">TRUNC(PRODUCT(G$10:G219),15)</f>
        <v>1.0924064189984699</v>
      </c>
      <c r="I220" s="5">
        <f t="shared" ca="1" si="74"/>
        <v>1.0790994004671699</v>
      </c>
      <c r="J220" s="5">
        <f t="shared" ca="1" si="68"/>
        <v>1.0123316</v>
      </c>
      <c r="K220" s="5">
        <f t="shared" ca="1" si="69"/>
        <v>1233.1600000000001</v>
      </c>
      <c r="L220" s="21">
        <f>IF(VLOOKUP(A220,$U$12:$AD$125,8)=VLOOKUP(A219,$U$12:$AD$125,8),0,VLOOKUP(A220,U$12:$AD$125,8))</f>
        <v>0</v>
      </c>
      <c r="M220" s="8">
        <f>IF(L220&gt;0,VLOOKUP(L220,T$12:$AC$125,7),0)</f>
        <v>0</v>
      </c>
      <c r="N220" s="3">
        <f t="shared" si="75"/>
        <v>0</v>
      </c>
      <c r="O220" s="3">
        <f t="shared" ca="1" si="70"/>
        <v>1233.1600000000001</v>
      </c>
      <c r="P220" s="22" t="str">
        <f t="shared" si="76"/>
        <v>J=</v>
      </c>
      <c r="Q220" s="2">
        <f t="shared" si="77"/>
        <v>42716</v>
      </c>
      <c r="R220" s="10"/>
      <c r="S220" s="10"/>
      <c r="T220" s="37">
        <v>42051</v>
      </c>
      <c r="U220" s="24" t="s">
        <v>56</v>
      </c>
      <c r="V220" s="18"/>
      <c r="W220" s="10"/>
      <c r="X220" s="26"/>
      <c r="Y220" s="26"/>
      <c r="Z220" s="26"/>
      <c r="AA220" s="10"/>
      <c r="AB220" s="10"/>
      <c r="AC220" s="10"/>
      <c r="AD220" s="10"/>
      <c r="AE220" s="10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  <c r="EW220" s="18"/>
      <c r="EX220" s="18"/>
      <c r="EY220" s="18"/>
      <c r="EZ220" s="18"/>
      <c r="FA220" s="18"/>
      <c r="FB220" s="18"/>
      <c r="FC220" s="18"/>
      <c r="FD220" s="18"/>
      <c r="FE220" s="18"/>
      <c r="FF220" s="18"/>
      <c r="FG220" s="18"/>
      <c r="FH220" s="18"/>
      <c r="FI220" s="18"/>
      <c r="FJ220" s="18"/>
      <c r="FK220" s="18"/>
      <c r="FL220" s="18"/>
      <c r="FM220" s="18"/>
      <c r="FN220" s="18"/>
      <c r="FO220" s="18"/>
      <c r="FP220" s="18"/>
      <c r="FQ220" s="18"/>
      <c r="FR220" s="18"/>
      <c r="FS220" s="18"/>
      <c r="FT220" s="18"/>
      <c r="FU220" s="18"/>
      <c r="FV220" s="18"/>
    </row>
    <row r="221" spans="1:178" ht="12.75" x14ac:dyDescent="0.15">
      <c r="A221" s="90">
        <f t="shared" si="71"/>
        <v>42559</v>
      </c>
      <c r="B221" s="95">
        <f t="shared" ca="1" si="78"/>
        <v>101298.482</v>
      </c>
      <c r="C221" s="3">
        <f t="shared" si="72"/>
        <v>100000</v>
      </c>
      <c r="D221" s="4">
        <f ca="1">IF(A221&lt;$B$1,VLOOKUP(A221,[1]DI!$A$4:$B$15000,2),0)</f>
        <v>0.14130000000000001</v>
      </c>
      <c r="E221" s="5">
        <f t="shared" ca="1" si="79"/>
        <v>5.2461000000000001E-4</v>
      </c>
      <c r="F221" s="20">
        <f t="shared" si="73"/>
        <v>1.23</v>
      </c>
      <c r="G221" s="6">
        <f t="shared" ca="1" si="67"/>
        <v>1.0006452702999999</v>
      </c>
      <c r="H221" s="5">
        <f ca="1">TRUNC(PRODUCT(G$10:G220),15)</f>
        <v>1.0931113164161801</v>
      </c>
      <c r="I221" s="5">
        <f t="shared" ca="1" si="74"/>
        <v>1.0790994004671699</v>
      </c>
      <c r="J221" s="5">
        <f t="shared" ca="1" si="68"/>
        <v>1.01298482</v>
      </c>
      <c r="K221" s="5">
        <f t="shared" ca="1" si="69"/>
        <v>1298.482</v>
      </c>
      <c r="L221" s="21">
        <f>IF(VLOOKUP(A221,$U$12:$AD$125,8)=VLOOKUP(A220,$U$12:$AD$125,8),0,VLOOKUP(A221,U$12:$AD$125,8))</f>
        <v>0</v>
      </c>
      <c r="M221" s="8">
        <f>IF(L221&gt;0,VLOOKUP(L221,T$12:$AC$125,7),0)</f>
        <v>0</v>
      </c>
      <c r="N221" s="3">
        <f t="shared" si="75"/>
        <v>0</v>
      </c>
      <c r="O221" s="3">
        <f t="shared" ca="1" si="70"/>
        <v>1298.482</v>
      </c>
      <c r="P221" s="22" t="str">
        <f t="shared" si="76"/>
        <v>J=</v>
      </c>
      <c r="Q221" s="2">
        <f t="shared" si="77"/>
        <v>42716</v>
      </c>
      <c r="R221" s="10"/>
      <c r="S221" s="10"/>
      <c r="T221" s="37">
        <v>42052</v>
      </c>
      <c r="U221" s="24" t="s">
        <v>56</v>
      </c>
      <c r="V221" s="18"/>
      <c r="W221" s="10"/>
      <c r="X221" s="26"/>
      <c r="Y221" s="26"/>
      <c r="Z221" s="26"/>
      <c r="AA221" s="10"/>
      <c r="AB221" s="10"/>
      <c r="AC221" s="10"/>
      <c r="AD221" s="10"/>
      <c r="AE221" s="10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  <c r="EZ221" s="18"/>
      <c r="FA221" s="18"/>
      <c r="FB221" s="18"/>
      <c r="FC221" s="18"/>
      <c r="FD221" s="18"/>
      <c r="FE221" s="18"/>
      <c r="FF221" s="18"/>
      <c r="FG221" s="18"/>
      <c r="FH221" s="18"/>
      <c r="FI221" s="18"/>
      <c r="FJ221" s="18"/>
      <c r="FK221" s="18"/>
      <c r="FL221" s="18"/>
      <c r="FM221" s="18"/>
      <c r="FN221" s="18"/>
      <c r="FO221" s="18"/>
      <c r="FP221" s="18"/>
      <c r="FQ221" s="18"/>
      <c r="FR221" s="18"/>
      <c r="FS221" s="18"/>
      <c r="FT221" s="18"/>
      <c r="FU221" s="18"/>
      <c r="FV221" s="18"/>
    </row>
    <row r="222" spans="1:178" ht="12.75" x14ac:dyDescent="0.15">
      <c r="A222" s="90">
        <f t="shared" si="71"/>
        <v>42560</v>
      </c>
      <c r="B222" s="95">
        <f t="shared" ca="1" si="78"/>
        <v>101363.84699999999</v>
      </c>
      <c r="C222" s="3">
        <f t="shared" si="72"/>
        <v>100000</v>
      </c>
      <c r="D222" s="4">
        <f ca="1">IF(A222&lt;$B$1,VLOOKUP(A222,[1]DI!$A$4:$B$15000,2),0)</f>
        <v>0</v>
      </c>
      <c r="E222" s="5">
        <f t="shared" ca="1" si="79"/>
        <v>0</v>
      </c>
      <c r="F222" s="20">
        <f t="shared" si="73"/>
        <v>1.23</v>
      </c>
      <c r="G222" s="6">
        <f t="shared" ca="1" si="67"/>
        <v>1</v>
      </c>
      <c r="H222" s="5">
        <f ca="1">TRUNC(PRODUCT(G$10:G221),15)</f>
        <v>1.09381666868325</v>
      </c>
      <c r="I222" s="5">
        <f t="shared" ca="1" si="74"/>
        <v>1.0790994004671699</v>
      </c>
      <c r="J222" s="5">
        <f t="shared" ca="1" si="68"/>
        <v>1.0136384700000001</v>
      </c>
      <c r="K222" s="5">
        <f t="shared" ca="1" si="69"/>
        <v>1363.847</v>
      </c>
      <c r="L222" s="21">
        <f>IF(VLOOKUP(A222,$U$12:$AD$125,8)=VLOOKUP(A221,$U$12:$AD$125,8),0,VLOOKUP(A222,U$12:$AD$125,8))</f>
        <v>0</v>
      </c>
      <c r="M222" s="8">
        <f>IF(L222&gt;0,VLOOKUP(L222,T$12:$AC$125,7),0)</f>
        <v>0</v>
      </c>
      <c r="N222" s="3">
        <f t="shared" si="75"/>
        <v>0</v>
      </c>
      <c r="O222" s="3">
        <f t="shared" ca="1" si="70"/>
        <v>1363.847</v>
      </c>
      <c r="P222" s="22" t="str">
        <f t="shared" si="76"/>
        <v>J=</v>
      </c>
      <c r="Q222" s="2">
        <f t="shared" si="77"/>
        <v>42716</v>
      </c>
      <c r="R222" s="10"/>
      <c r="S222" s="10"/>
      <c r="T222" s="37">
        <v>42097</v>
      </c>
      <c r="U222" s="24" t="s">
        <v>57</v>
      </c>
      <c r="V222" s="18"/>
      <c r="W222" s="10"/>
      <c r="X222" s="26"/>
      <c r="Y222" s="26"/>
      <c r="Z222" s="26"/>
      <c r="AA222" s="10"/>
      <c r="AB222" s="10"/>
      <c r="AC222" s="10"/>
      <c r="AD222" s="10"/>
      <c r="AE222" s="10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  <c r="FC222" s="18"/>
      <c r="FD222" s="18"/>
      <c r="FE222" s="18"/>
      <c r="FF222" s="18"/>
      <c r="FG222" s="18"/>
      <c r="FH222" s="18"/>
      <c r="FI222" s="18"/>
      <c r="FJ222" s="18"/>
      <c r="FK222" s="18"/>
      <c r="FL222" s="18"/>
      <c r="FM222" s="18"/>
      <c r="FN222" s="18"/>
      <c r="FO222" s="18"/>
      <c r="FP222" s="18"/>
      <c r="FQ222" s="18"/>
      <c r="FR222" s="18"/>
      <c r="FS222" s="18"/>
      <c r="FT222" s="18"/>
      <c r="FU222" s="18"/>
      <c r="FV222" s="18"/>
    </row>
    <row r="223" spans="1:178" ht="12.75" x14ac:dyDescent="0.15">
      <c r="A223" s="90">
        <f t="shared" si="71"/>
        <v>42561</v>
      </c>
      <c r="B223" s="95">
        <f t="shared" ca="1" si="78"/>
        <v>101363.84699999999</v>
      </c>
      <c r="C223" s="3">
        <f t="shared" si="72"/>
        <v>100000</v>
      </c>
      <c r="D223" s="4">
        <f ca="1">IF(A223&lt;$B$1,VLOOKUP(A223,[1]DI!$A$4:$B$15000,2),0)</f>
        <v>0</v>
      </c>
      <c r="E223" s="5">
        <f t="shared" ca="1" si="79"/>
        <v>0</v>
      </c>
      <c r="F223" s="20">
        <f t="shared" si="73"/>
        <v>1.23</v>
      </c>
      <c r="G223" s="6">
        <f t="shared" ca="1" si="67"/>
        <v>1</v>
      </c>
      <c r="H223" s="5">
        <f ca="1">TRUNC(PRODUCT(G$10:G222),15)</f>
        <v>1.09381666868325</v>
      </c>
      <c r="I223" s="5">
        <f t="shared" ca="1" si="74"/>
        <v>1.0790994004671699</v>
      </c>
      <c r="J223" s="5">
        <f t="shared" ca="1" si="68"/>
        <v>1.0136384700000001</v>
      </c>
      <c r="K223" s="5">
        <f t="shared" ca="1" si="69"/>
        <v>1363.847</v>
      </c>
      <c r="L223" s="21">
        <f>IF(VLOOKUP(A223,$U$12:$AD$125,8)=VLOOKUP(A222,$U$12:$AD$125,8),0,VLOOKUP(A223,U$12:$AD$125,8))</f>
        <v>0</v>
      </c>
      <c r="M223" s="8">
        <f>IF(L223&gt;0,VLOOKUP(L223,T$12:$AC$125,7),0)</f>
        <v>0</v>
      </c>
      <c r="N223" s="3">
        <f t="shared" si="75"/>
        <v>0</v>
      </c>
      <c r="O223" s="3">
        <f t="shared" ca="1" si="70"/>
        <v>1363.847</v>
      </c>
      <c r="P223" s="22" t="str">
        <f t="shared" si="76"/>
        <v>J=</v>
      </c>
      <c r="Q223" s="2">
        <f t="shared" si="77"/>
        <v>42716</v>
      </c>
      <c r="R223" s="10"/>
      <c r="S223" s="10"/>
      <c r="T223" s="37">
        <v>42115</v>
      </c>
      <c r="U223" s="24" t="s">
        <v>58</v>
      </c>
      <c r="V223" s="18"/>
      <c r="W223" s="10"/>
      <c r="X223" s="26"/>
      <c r="Y223" s="26"/>
      <c r="Z223" s="26"/>
      <c r="AA223" s="10"/>
      <c r="AB223" s="10"/>
      <c r="AC223" s="10"/>
      <c r="AD223" s="10"/>
      <c r="AE223" s="10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  <c r="EW223" s="18"/>
      <c r="EX223" s="18"/>
      <c r="EY223" s="18"/>
      <c r="EZ223" s="18"/>
      <c r="FA223" s="18"/>
      <c r="FB223" s="18"/>
      <c r="FC223" s="18"/>
      <c r="FD223" s="18"/>
      <c r="FE223" s="18"/>
      <c r="FF223" s="18"/>
      <c r="FG223" s="18"/>
      <c r="FH223" s="18"/>
      <c r="FI223" s="18"/>
      <c r="FJ223" s="18"/>
      <c r="FK223" s="18"/>
      <c r="FL223" s="18"/>
      <c r="FM223" s="18"/>
      <c r="FN223" s="18"/>
      <c r="FO223" s="18"/>
      <c r="FP223" s="18"/>
      <c r="FQ223" s="18"/>
      <c r="FR223" s="18"/>
      <c r="FS223" s="18"/>
      <c r="FT223" s="18"/>
      <c r="FU223" s="18"/>
      <c r="FV223" s="18"/>
    </row>
    <row r="224" spans="1:178" ht="12.75" x14ac:dyDescent="0.15">
      <c r="A224" s="90">
        <f t="shared" si="71"/>
        <v>42562</v>
      </c>
      <c r="B224" s="95">
        <f t="shared" ca="1" si="78"/>
        <v>101363.84699999999</v>
      </c>
      <c r="C224" s="3">
        <f t="shared" si="72"/>
        <v>100000</v>
      </c>
      <c r="D224" s="4">
        <f ca="1">IF(A224&lt;$B$1,VLOOKUP(A224,[1]DI!$A$4:$B$15000,2),0)</f>
        <v>0.14130000000000001</v>
      </c>
      <c r="E224" s="5">
        <f t="shared" ca="1" si="79"/>
        <v>5.2461000000000001E-4</v>
      </c>
      <c r="F224" s="20">
        <f t="shared" si="73"/>
        <v>1.23</v>
      </c>
      <c r="G224" s="6">
        <f t="shared" ca="1" si="67"/>
        <v>1.0006452702999999</v>
      </c>
      <c r="H224" s="5">
        <f ca="1">TRUNC(PRODUCT(G$10:G223),15)</f>
        <v>1.09381666868325</v>
      </c>
      <c r="I224" s="5">
        <f t="shared" ca="1" si="74"/>
        <v>1.0790994004671699</v>
      </c>
      <c r="J224" s="5">
        <f t="shared" ca="1" si="68"/>
        <v>1.0136384700000001</v>
      </c>
      <c r="K224" s="5">
        <f t="shared" ca="1" si="69"/>
        <v>1363.847</v>
      </c>
      <c r="L224" s="21">
        <f>IF(VLOOKUP(A224,$U$12:$AD$125,8)=VLOOKUP(A223,$U$12:$AD$125,8),0,VLOOKUP(A224,U$12:$AD$125,8))</f>
        <v>0</v>
      </c>
      <c r="M224" s="8">
        <f>IF(L224&gt;0,VLOOKUP(L224,T$12:$AC$125,7),0)</f>
        <v>0</v>
      </c>
      <c r="N224" s="3">
        <f t="shared" si="75"/>
        <v>0</v>
      </c>
      <c r="O224" s="3">
        <f t="shared" ca="1" si="70"/>
        <v>1363.847</v>
      </c>
      <c r="P224" s="22" t="str">
        <f t="shared" si="76"/>
        <v>J=</v>
      </c>
      <c r="Q224" s="2">
        <f t="shared" si="77"/>
        <v>42716</v>
      </c>
      <c r="R224" s="10"/>
      <c r="S224" s="10"/>
      <c r="T224" s="37">
        <v>42125</v>
      </c>
      <c r="U224" s="24" t="s">
        <v>59</v>
      </c>
      <c r="V224" s="18"/>
      <c r="W224" s="10"/>
      <c r="X224" s="26"/>
      <c r="Y224" s="26"/>
      <c r="Z224" s="26"/>
      <c r="AA224" s="10"/>
      <c r="AB224" s="10"/>
      <c r="AC224" s="10"/>
      <c r="AD224" s="10"/>
      <c r="AE224" s="10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</row>
    <row r="225" spans="1:181" ht="12.75" x14ac:dyDescent="0.15">
      <c r="A225" s="90">
        <f t="shared" si="71"/>
        <v>42563</v>
      </c>
      <c r="B225" s="95">
        <f t="shared" ca="1" si="78"/>
        <v>101429.254</v>
      </c>
      <c r="C225" s="3">
        <f t="shared" si="72"/>
        <v>100000</v>
      </c>
      <c r="D225" s="4">
        <f ca="1">IF(A225&lt;$B$1,VLOOKUP(A225,[1]DI!$A$4:$B$15000,2),0)</f>
        <v>0.14130000000000001</v>
      </c>
      <c r="E225" s="5">
        <f t="shared" ca="1" si="79"/>
        <v>5.2461000000000001E-4</v>
      </c>
      <c r="F225" s="20">
        <f t="shared" si="73"/>
        <v>1.23</v>
      </c>
      <c r="G225" s="6">
        <f t="shared" ca="1" si="67"/>
        <v>1.0006452702999999</v>
      </c>
      <c r="H225" s="5">
        <f ca="1">TRUNC(PRODUCT(G$10:G224),15)</f>
        <v>1.0945224760932</v>
      </c>
      <c r="I225" s="5">
        <f t="shared" ca="1" si="74"/>
        <v>1.0790994004671699</v>
      </c>
      <c r="J225" s="5">
        <f t="shared" ca="1" si="68"/>
        <v>1.01429254</v>
      </c>
      <c r="K225" s="5">
        <f t="shared" ca="1" si="69"/>
        <v>1429.2539999999999</v>
      </c>
      <c r="L225" s="21">
        <f>IF(VLOOKUP(A225,$U$12:$AD$125,8)=VLOOKUP(A224,$U$12:$AD$125,8),0,VLOOKUP(A225,U$12:$AD$125,8))</f>
        <v>0</v>
      </c>
      <c r="M225" s="8">
        <f>IF(L225&gt;0,VLOOKUP(L225,T$12:$AC$125,7),0)</f>
        <v>0</v>
      </c>
      <c r="N225" s="3">
        <f t="shared" si="75"/>
        <v>0</v>
      </c>
      <c r="O225" s="3">
        <f t="shared" ca="1" si="70"/>
        <v>1429.2539999999999</v>
      </c>
      <c r="P225" s="22" t="str">
        <f t="shared" si="76"/>
        <v>J=</v>
      </c>
      <c r="Q225" s="2">
        <f t="shared" si="77"/>
        <v>42716</v>
      </c>
      <c r="R225" s="38"/>
      <c r="S225" s="32"/>
      <c r="T225" s="39">
        <v>42159</v>
      </c>
      <c r="U225" s="40" t="s">
        <v>60</v>
      </c>
      <c r="V225" s="33"/>
      <c r="W225" s="32"/>
      <c r="X225" s="26"/>
      <c r="Y225" s="26"/>
      <c r="Z225" s="26"/>
      <c r="AA225" s="10"/>
      <c r="AB225" s="10"/>
      <c r="AC225" s="32"/>
      <c r="AD225" s="32"/>
      <c r="AE225" s="32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</row>
    <row r="226" spans="1:181" ht="12.75" x14ac:dyDescent="0.15">
      <c r="A226" s="90">
        <f t="shared" si="71"/>
        <v>42564</v>
      </c>
      <c r="B226" s="95">
        <f t="shared" ca="1" si="78"/>
        <v>101494.704</v>
      </c>
      <c r="C226" s="3">
        <f t="shared" si="72"/>
        <v>100000</v>
      </c>
      <c r="D226" s="4">
        <f ca="1">IF(A226&lt;$B$1,VLOOKUP(A226,[1]DI!$A$4:$B$15000,2),0)</f>
        <v>0.14130000000000001</v>
      </c>
      <c r="E226" s="5">
        <f t="shared" ca="1" si="79"/>
        <v>5.2461000000000001E-4</v>
      </c>
      <c r="F226" s="20">
        <f t="shared" si="73"/>
        <v>1.23</v>
      </c>
      <c r="G226" s="6">
        <f t="shared" ca="1" si="67"/>
        <v>1.0006452702999999</v>
      </c>
      <c r="H226" s="5">
        <f ca="1">TRUNC(PRODUCT(G$10:G225),15)</f>
        <v>1.09522873893971</v>
      </c>
      <c r="I226" s="5">
        <f t="shared" ca="1" si="74"/>
        <v>1.0790994004671699</v>
      </c>
      <c r="J226" s="5">
        <f t="shared" ca="1" si="68"/>
        <v>1.01494704</v>
      </c>
      <c r="K226" s="5">
        <f t="shared" ca="1" si="69"/>
        <v>1494.704</v>
      </c>
      <c r="L226" s="21">
        <f>IF(VLOOKUP(A226,$U$12:$AD$125,8)=VLOOKUP(A225,$U$12:$AD$125,8),0,VLOOKUP(A226,U$12:$AD$125,8))</f>
        <v>0</v>
      </c>
      <c r="M226" s="8">
        <f>IF(L226&gt;0,VLOOKUP(L226,T$12:$AC$125,7),0)</f>
        <v>0</v>
      </c>
      <c r="N226" s="3">
        <f t="shared" si="75"/>
        <v>0</v>
      </c>
      <c r="O226" s="3">
        <f t="shared" ca="1" si="70"/>
        <v>1494.704</v>
      </c>
      <c r="P226" s="22" t="str">
        <f t="shared" si="76"/>
        <v>J=</v>
      </c>
      <c r="Q226" s="2">
        <f t="shared" si="77"/>
        <v>42716</v>
      </c>
      <c r="R226" s="10"/>
      <c r="S226" s="10"/>
      <c r="T226" s="37">
        <v>42254</v>
      </c>
      <c r="U226" s="24" t="s">
        <v>70</v>
      </c>
      <c r="V226" s="18"/>
      <c r="W226" s="10"/>
      <c r="X226" s="26"/>
      <c r="Y226" s="26"/>
      <c r="Z226" s="26"/>
      <c r="AA226" s="10"/>
      <c r="AB226" s="10"/>
      <c r="AC226" s="10"/>
      <c r="AD226" s="10"/>
      <c r="AE226" s="10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</row>
    <row r="227" spans="1:181" ht="12.75" x14ac:dyDescent="0.15">
      <c r="A227" s="90">
        <f t="shared" si="71"/>
        <v>42565</v>
      </c>
      <c r="B227" s="95">
        <f t="shared" ca="1" si="78"/>
        <v>101560.19500000001</v>
      </c>
      <c r="C227" s="3">
        <f t="shared" si="72"/>
        <v>100000</v>
      </c>
      <c r="D227" s="4">
        <f ca="1">IF(A227&lt;$B$1,VLOOKUP(A227,[1]DI!$A$4:$B$15000,2),0)</f>
        <v>0.14130000000000001</v>
      </c>
      <c r="E227" s="5">
        <f t="shared" ca="1" si="79"/>
        <v>5.2461000000000001E-4</v>
      </c>
      <c r="F227" s="20">
        <f t="shared" si="73"/>
        <v>1.23</v>
      </c>
      <c r="G227" s="6">
        <f t="shared" ca="1" si="67"/>
        <v>1.0006452702999999</v>
      </c>
      <c r="H227" s="5">
        <f ca="1">TRUNC(PRODUCT(G$10:G226),15)</f>
        <v>1.09593545751665</v>
      </c>
      <c r="I227" s="5">
        <f t="shared" ca="1" si="74"/>
        <v>1.0790994004671699</v>
      </c>
      <c r="J227" s="5">
        <f t="shared" ca="1" si="68"/>
        <v>1.01560195</v>
      </c>
      <c r="K227" s="5">
        <f t="shared" ca="1" si="69"/>
        <v>1560.1949999999999</v>
      </c>
      <c r="L227" s="21">
        <f>IF(VLOOKUP(A227,$U$12:$AD$125,8)=VLOOKUP(A226,$U$12:$AD$125,8),0,VLOOKUP(A227,U$12:$AD$125,8))</f>
        <v>0</v>
      </c>
      <c r="M227" s="8">
        <f>IF(L227&gt;0,VLOOKUP(L227,T$12:$AC$125,7),0)</f>
        <v>0</v>
      </c>
      <c r="N227" s="3">
        <f t="shared" si="75"/>
        <v>0</v>
      </c>
      <c r="O227" s="3">
        <f t="shared" ca="1" si="70"/>
        <v>1560.1949999999999</v>
      </c>
      <c r="P227" s="22" t="str">
        <f t="shared" si="76"/>
        <v>J=</v>
      </c>
      <c r="Q227" s="2">
        <f t="shared" si="77"/>
        <v>42716</v>
      </c>
      <c r="R227" s="10"/>
      <c r="S227" s="10"/>
      <c r="T227" s="37">
        <v>42289</v>
      </c>
      <c r="U227" s="24" t="s">
        <v>69</v>
      </c>
      <c r="V227" s="18"/>
      <c r="W227" s="10"/>
      <c r="X227" s="26"/>
      <c r="Y227" s="26"/>
      <c r="Z227" s="26"/>
      <c r="AA227" s="10"/>
      <c r="AB227" s="10"/>
      <c r="AC227" s="10"/>
      <c r="AD227" s="10"/>
      <c r="AE227" s="10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</row>
    <row r="228" spans="1:181" ht="12.75" x14ac:dyDescent="0.15">
      <c r="A228" s="90">
        <f t="shared" si="71"/>
        <v>42566</v>
      </c>
      <c r="B228" s="95">
        <f t="shared" ca="1" si="78"/>
        <v>101625.72900000001</v>
      </c>
      <c r="C228" s="3">
        <f t="shared" si="72"/>
        <v>100000</v>
      </c>
      <c r="D228" s="4">
        <f ca="1">IF(A228&lt;$B$1,VLOOKUP(A228,[1]DI!$A$4:$B$15000,2),0)</f>
        <v>0.14130000000000001</v>
      </c>
      <c r="E228" s="5">
        <f t="shared" ca="1" si="79"/>
        <v>5.2461000000000001E-4</v>
      </c>
      <c r="F228" s="20">
        <f t="shared" si="73"/>
        <v>1.23</v>
      </c>
      <c r="G228" s="6">
        <f t="shared" ca="1" si="67"/>
        <v>1.0006452702999999</v>
      </c>
      <c r="H228" s="5">
        <f ca="1">TRUNC(PRODUCT(G$10:G227),15)</f>
        <v>1.0966426321181</v>
      </c>
      <c r="I228" s="5">
        <f t="shared" ca="1" si="74"/>
        <v>1.0790994004671699</v>
      </c>
      <c r="J228" s="5">
        <f t="shared" ca="1" si="68"/>
        <v>1.01625729</v>
      </c>
      <c r="K228" s="5">
        <f t="shared" ca="1" si="69"/>
        <v>1625.729</v>
      </c>
      <c r="L228" s="21">
        <f>IF(VLOOKUP(A228,$U$12:$AD$125,8)=VLOOKUP(A227,$U$12:$AD$125,8),0,VLOOKUP(A228,U$12:$AD$125,8))</f>
        <v>0</v>
      </c>
      <c r="M228" s="8">
        <f>IF(L228&gt;0,VLOOKUP(L228,T$12:$AC$125,7),0)</f>
        <v>0</v>
      </c>
      <c r="N228" s="3">
        <f t="shared" si="75"/>
        <v>0</v>
      </c>
      <c r="O228" s="3">
        <f t="shared" ca="1" si="70"/>
        <v>1625.729</v>
      </c>
      <c r="P228" s="22" t="str">
        <f t="shared" si="76"/>
        <v>J=</v>
      </c>
      <c r="Q228" s="2">
        <f t="shared" si="77"/>
        <v>42716</v>
      </c>
      <c r="R228" s="10"/>
      <c r="S228" s="10"/>
      <c r="T228" s="37">
        <v>42310</v>
      </c>
      <c r="U228" s="24" t="s">
        <v>54</v>
      </c>
      <c r="V228" s="18"/>
      <c r="W228" s="10"/>
      <c r="X228" s="26"/>
      <c r="Y228" s="26"/>
      <c r="Z228" s="26"/>
      <c r="AA228" s="10"/>
      <c r="AB228" s="10"/>
      <c r="AC228" s="10"/>
      <c r="AD228" s="10"/>
      <c r="AE228" s="10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8"/>
      <c r="FV228" s="18"/>
    </row>
    <row r="229" spans="1:181" ht="12.75" x14ac:dyDescent="0.15">
      <c r="A229" s="90">
        <f t="shared" si="71"/>
        <v>42567</v>
      </c>
      <c r="B229" s="95">
        <f t="shared" ca="1" si="78"/>
        <v>101691.30499999999</v>
      </c>
      <c r="C229" s="3">
        <f t="shared" si="72"/>
        <v>100000</v>
      </c>
      <c r="D229" s="4">
        <f ca="1">IF(A229&lt;$B$1,VLOOKUP(A229,[1]DI!$A$4:$B$15000,2),0)</f>
        <v>0</v>
      </c>
      <c r="E229" s="5">
        <f t="shared" ca="1" si="79"/>
        <v>0</v>
      </c>
      <c r="F229" s="20">
        <f t="shared" si="73"/>
        <v>1.23</v>
      </c>
      <c r="G229" s="6">
        <f t="shared" ca="1" si="67"/>
        <v>1</v>
      </c>
      <c r="H229" s="5">
        <f ca="1">TRUNC(PRODUCT(G$10:G228),15)</f>
        <v>1.0973502630383201</v>
      </c>
      <c r="I229" s="5">
        <f t="shared" ca="1" si="74"/>
        <v>1.0790994004671699</v>
      </c>
      <c r="J229" s="5">
        <f t="shared" ca="1" si="68"/>
        <v>1.0169130500000001</v>
      </c>
      <c r="K229" s="5">
        <f t="shared" ca="1" si="69"/>
        <v>1691.3050000000001</v>
      </c>
      <c r="L229" s="21">
        <f>IF(VLOOKUP(A229,$U$12:$AD$125,8)=VLOOKUP(A228,$U$12:$AD$125,8),0,VLOOKUP(A229,U$12:$AD$125,8))</f>
        <v>0</v>
      </c>
      <c r="M229" s="8">
        <f>IF(L229&gt;0,VLOOKUP(L229,T$12:$AC$125,7),0)</f>
        <v>0</v>
      </c>
      <c r="N229" s="3">
        <f t="shared" si="75"/>
        <v>0</v>
      </c>
      <c r="O229" s="3">
        <f t="shared" ca="1" si="70"/>
        <v>1691.3050000000001</v>
      </c>
      <c r="P229" s="22" t="str">
        <f t="shared" si="76"/>
        <v>J=</v>
      </c>
      <c r="Q229" s="2">
        <f t="shared" si="77"/>
        <v>42716</v>
      </c>
      <c r="R229" s="10"/>
      <c r="S229" s="10"/>
      <c r="T229" s="37">
        <v>42363</v>
      </c>
      <c r="U229" s="24" t="s">
        <v>61</v>
      </c>
      <c r="V229" s="18"/>
      <c r="W229" s="10"/>
      <c r="X229" s="26"/>
      <c r="Y229" s="26"/>
      <c r="Z229" s="26"/>
      <c r="AA229" s="10"/>
      <c r="AB229" s="10"/>
      <c r="AC229" s="10"/>
      <c r="AD229" s="10"/>
      <c r="AE229" s="10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  <c r="EZ229" s="18"/>
      <c r="FA229" s="18"/>
      <c r="FB229" s="18"/>
      <c r="FC229" s="18"/>
      <c r="FD229" s="18"/>
      <c r="FE229" s="18"/>
      <c r="FF229" s="18"/>
      <c r="FG229" s="18"/>
      <c r="FH229" s="18"/>
      <c r="FI229" s="18"/>
      <c r="FJ229" s="18"/>
      <c r="FK229" s="18"/>
      <c r="FL229" s="18"/>
      <c r="FM229" s="18"/>
      <c r="FN229" s="18"/>
      <c r="FO229" s="18"/>
      <c r="FP229" s="18"/>
      <c r="FQ229" s="18"/>
      <c r="FR229" s="18"/>
      <c r="FS229" s="18"/>
      <c r="FT229" s="18"/>
      <c r="FU229" s="18"/>
      <c r="FV229" s="18"/>
    </row>
    <row r="230" spans="1:181" ht="12.75" x14ac:dyDescent="0.15">
      <c r="A230" s="90">
        <f t="shared" si="71"/>
        <v>42568</v>
      </c>
      <c r="B230" s="95">
        <f t="shared" ca="1" si="78"/>
        <v>101691.30499999999</v>
      </c>
      <c r="C230" s="3">
        <f t="shared" si="72"/>
        <v>100000</v>
      </c>
      <c r="D230" s="4">
        <f ca="1">IF(A230&lt;$B$1,VLOOKUP(A230,[1]DI!$A$4:$B$15000,2),0)</f>
        <v>0</v>
      </c>
      <c r="E230" s="5">
        <f t="shared" ca="1" si="79"/>
        <v>0</v>
      </c>
      <c r="F230" s="20">
        <f t="shared" si="73"/>
        <v>1.23</v>
      </c>
      <c r="G230" s="6">
        <f t="shared" ca="1" si="67"/>
        <v>1</v>
      </c>
      <c r="H230" s="5">
        <f ca="1">TRUNC(PRODUCT(G$10:G229),15)</f>
        <v>1.0973502630383201</v>
      </c>
      <c r="I230" s="5">
        <f t="shared" ca="1" si="74"/>
        <v>1.0790994004671699</v>
      </c>
      <c r="J230" s="5">
        <f t="shared" ca="1" si="68"/>
        <v>1.0169130500000001</v>
      </c>
      <c r="K230" s="5">
        <f t="shared" ca="1" si="69"/>
        <v>1691.3050000000001</v>
      </c>
      <c r="L230" s="21">
        <f>IF(VLOOKUP(A230,$U$12:$AD$125,8)=VLOOKUP(A229,$U$12:$AD$125,8),0,VLOOKUP(A230,U$12:$AD$125,8))</f>
        <v>0</v>
      </c>
      <c r="M230" s="8">
        <f>IF(L230&gt;0,VLOOKUP(L230,T$12:$AC$125,7),0)</f>
        <v>0</v>
      </c>
      <c r="N230" s="3">
        <f t="shared" si="75"/>
        <v>0</v>
      </c>
      <c r="O230" s="3">
        <f t="shared" ca="1" si="70"/>
        <v>1691.3050000000001</v>
      </c>
      <c r="P230" s="22" t="str">
        <f t="shared" si="76"/>
        <v>J=</v>
      </c>
      <c r="Q230" s="2">
        <f t="shared" si="77"/>
        <v>42716</v>
      </c>
      <c r="R230" s="10"/>
      <c r="S230" s="10"/>
      <c r="T230" s="37">
        <v>42370</v>
      </c>
      <c r="U230" s="24" t="s">
        <v>62</v>
      </c>
      <c r="V230" s="18"/>
      <c r="W230" s="10"/>
      <c r="X230" s="26"/>
      <c r="Y230" s="26"/>
      <c r="Z230" s="26"/>
      <c r="AA230" s="10"/>
      <c r="AB230" s="10"/>
      <c r="AC230" s="10"/>
      <c r="AD230" s="10"/>
      <c r="AE230" s="10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  <c r="FC230" s="18"/>
      <c r="FD230" s="18"/>
      <c r="FE230" s="18"/>
      <c r="FF230" s="18"/>
      <c r="FG230" s="18"/>
      <c r="FH230" s="18"/>
      <c r="FI230" s="18"/>
      <c r="FJ230" s="18"/>
      <c r="FK230" s="18"/>
      <c r="FL230" s="18"/>
      <c r="FM230" s="18"/>
      <c r="FN230" s="18"/>
      <c r="FO230" s="18"/>
      <c r="FP230" s="18"/>
      <c r="FQ230" s="18"/>
      <c r="FR230" s="18"/>
      <c r="FS230" s="18"/>
      <c r="FT230" s="18"/>
      <c r="FU230" s="18"/>
      <c r="FV230" s="18"/>
    </row>
    <row r="231" spans="1:181" ht="12.75" x14ac:dyDescent="0.15">
      <c r="A231" s="90">
        <f t="shared" si="71"/>
        <v>42569</v>
      </c>
      <c r="B231" s="95">
        <f t="shared" ca="1" si="78"/>
        <v>101691.30499999999</v>
      </c>
      <c r="C231" s="3">
        <f t="shared" si="72"/>
        <v>100000</v>
      </c>
      <c r="D231" s="4">
        <f ca="1">IF(A231&lt;$B$1,VLOOKUP(A231,[1]DI!$A$4:$B$15000,2),0)</f>
        <v>0.14130000000000001</v>
      </c>
      <c r="E231" s="5">
        <f t="shared" ca="1" si="79"/>
        <v>5.2461000000000001E-4</v>
      </c>
      <c r="F231" s="20">
        <f t="shared" si="73"/>
        <v>1.23</v>
      </c>
      <c r="G231" s="6">
        <f t="shared" ca="1" si="67"/>
        <v>1.0006452702999999</v>
      </c>
      <c r="H231" s="5">
        <f ca="1">TRUNC(PRODUCT(G$10:G230),15)</f>
        <v>1.0973502630383201</v>
      </c>
      <c r="I231" s="5">
        <f t="shared" ca="1" si="74"/>
        <v>1.0790994004671699</v>
      </c>
      <c r="J231" s="5">
        <f t="shared" ca="1" si="68"/>
        <v>1.0169130500000001</v>
      </c>
      <c r="K231" s="5">
        <f t="shared" ca="1" si="69"/>
        <v>1691.3050000000001</v>
      </c>
      <c r="L231" s="21">
        <f>IF(VLOOKUP(A231,$U$12:$AD$125,8)=VLOOKUP(A230,$U$12:$AD$125,8),0,VLOOKUP(A231,U$12:$AD$125,8))</f>
        <v>0</v>
      </c>
      <c r="M231" s="8">
        <f>IF(L231&gt;0,VLOOKUP(L231,T$12:$AC$125,7),0)</f>
        <v>0</v>
      </c>
      <c r="N231" s="3">
        <f t="shared" si="75"/>
        <v>0</v>
      </c>
      <c r="O231" s="3">
        <f t="shared" ca="1" si="70"/>
        <v>1691.3050000000001</v>
      </c>
      <c r="P231" s="22" t="str">
        <f t="shared" si="76"/>
        <v>J=</v>
      </c>
      <c r="Q231" s="2">
        <f t="shared" si="77"/>
        <v>42716</v>
      </c>
      <c r="R231" s="10"/>
      <c r="S231" s="10"/>
      <c r="T231" s="37">
        <v>42408</v>
      </c>
      <c r="U231" s="24" t="s">
        <v>56</v>
      </c>
      <c r="V231" s="18"/>
      <c r="W231" s="10"/>
      <c r="X231" s="26"/>
      <c r="Y231" s="26"/>
      <c r="Z231" s="26"/>
      <c r="AA231" s="10"/>
      <c r="AB231" s="10"/>
      <c r="AC231" s="10"/>
      <c r="AD231" s="10"/>
      <c r="AE231" s="10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  <c r="FF231" s="18"/>
      <c r="FG231" s="18"/>
      <c r="FH231" s="18"/>
      <c r="FI231" s="18"/>
      <c r="FJ231" s="18"/>
      <c r="FK231" s="18"/>
      <c r="FL231" s="18"/>
      <c r="FM231" s="18"/>
      <c r="FN231" s="18"/>
      <c r="FO231" s="18"/>
      <c r="FP231" s="18"/>
      <c r="FQ231" s="18"/>
      <c r="FR231" s="18"/>
      <c r="FS231" s="18"/>
      <c r="FT231" s="18"/>
      <c r="FU231" s="18"/>
      <c r="FV231" s="18"/>
    </row>
    <row r="232" spans="1:181" ht="12.75" x14ac:dyDescent="0.15">
      <c r="A232" s="90">
        <f t="shared" si="71"/>
        <v>42570</v>
      </c>
      <c r="B232" s="95">
        <f t="shared" ca="1" si="78"/>
        <v>101756.923</v>
      </c>
      <c r="C232" s="3">
        <f t="shared" si="72"/>
        <v>100000</v>
      </c>
      <c r="D232" s="4">
        <f ca="1">IF(A232&lt;$B$1,VLOOKUP(A232,[1]DI!$A$4:$B$15000,2),0)</f>
        <v>0.14130000000000001</v>
      </c>
      <c r="E232" s="5">
        <f t="shared" ca="1" si="79"/>
        <v>5.2461000000000001E-4</v>
      </c>
      <c r="F232" s="20">
        <f t="shared" si="73"/>
        <v>1.23</v>
      </c>
      <c r="G232" s="6">
        <f t="shared" ca="1" si="67"/>
        <v>1.0006452702999999</v>
      </c>
      <c r="H232" s="5">
        <f ca="1">TRUNC(PRODUCT(G$10:G231),15)</f>
        <v>1.09805835057176</v>
      </c>
      <c r="I232" s="5">
        <f t="shared" ca="1" si="74"/>
        <v>1.0790994004671699</v>
      </c>
      <c r="J232" s="5">
        <f t="shared" ca="1" si="68"/>
        <v>1.0175692300000001</v>
      </c>
      <c r="K232" s="5">
        <f t="shared" ca="1" si="69"/>
        <v>1756.923</v>
      </c>
      <c r="L232" s="21">
        <f>IF(VLOOKUP(A232,$U$12:$AD$125,8)=VLOOKUP(A231,$U$12:$AD$125,8),0,VLOOKUP(A232,U$12:$AD$125,8))</f>
        <v>0</v>
      </c>
      <c r="M232" s="8">
        <f>IF(L232&gt;0,VLOOKUP(L232,T$12:$AC$125,7),0)</f>
        <v>0</v>
      </c>
      <c r="N232" s="3">
        <f t="shared" si="75"/>
        <v>0</v>
      </c>
      <c r="O232" s="3">
        <f t="shared" ca="1" si="70"/>
        <v>1756.923</v>
      </c>
      <c r="P232" s="22" t="str">
        <f t="shared" si="76"/>
        <v>J=</v>
      </c>
      <c r="Q232" s="2">
        <f t="shared" si="77"/>
        <v>42716</v>
      </c>
      <c r="R232" s="10"/>
      <c r="S232" s="10"/>
      <c r="T232" s="37">
        <v>42409</v>
      </c>
      <c r="U232" s="24" t="s">
        <v>56</v>
      </c>
      <c r="V232" s="18"/>
      <c r="W232" s="10"/>
      <c r="X232" s="26"/>
      <c r="Y232" s="26"/>
      <c r="Z232" s="26"/>
      <c r="AA232" s="10"/>
      <c r="AB232" s="10"/>
      <c r="AC232" s="10"/>
      <c r="AD232" s="10"/>
      <c r="AE232" s="10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  <c r="EW232" s="18"/>
      <c r="EX232" s="18"/>
      <c r="EY232" s="18"/>
      <c r="EZ232" s="18"/>
      <c r="FA232" s="18"/>
      <c r="FB232" s="18"/>
      <c r="FC232" s="18"/>
      <c r="FD232" s="18"/>
      <c r="FE232" s="18"/>
      <c r="FF232" s="18"/>
      <c r="FG232" s="18"/>
      <c r="FH232" s="18"/>
      <c r="FI232" s="18"/>
      <c r="FJ232" s="18"/>
      <c r="FK232" s="18"/>
      <c r="FL232" s="18"/>
      <c r="FM232" s="18"/>
      <c r="FN232" s="18"/>
      <c r="FO232" s="18"/>
      <c r="FP232" s="18"/>
      <c r="FQ232" s="18"/>
      <c r="FR232" s="18"/>
      <c r="FS232" s="18"/>
      <c r="FT232" s="18"/>
      <c r="FU232" s="18"/>
      <c r="FV232" s="18"/>
    </row>
    <row r="233" spans="1:181" ht="12.75" x14ac:dyDescent="0.15">
      <c r="A233" s="90">
        <f t="shared" si="71"/>
        <v>42571</v>
      </c>
      <c r="B233" s="95">
        <f t="shared" ca="1" si="78"/>
        <v>101822.58399999001</v>
      </c>
      <c r="C233" s="3">
        <f t="shared" si="72"/>
        <v>100000</v>
      </c>
      <c r="D233" s="4">
        <f ca="1">IF(A233&lt;$B$1,VLOOKUP(A233,[1]DI!$A$4:$B$15000,2),0)</f>
        <v>0.14130000000000001</v>
      </c>
      <c r="E233" s="5">
        <f t="shared" ca="1" si="79"/>
        <v>5.2461000000000001E-4</v>
      </c>
      <c r="F233" s="20">
        <f t="shared" si="73"/>
        <v>1.23</v>
      </c>
      <c r="G233" s="6">
        <f t="shared" ca="1" si="67"/>
        <v>1.0006452702999999</v>
      </c>
      <c r="H233" s="5">
        <f ca="1">TRUNC(PRODUCT(G$10:G232),15)</f>
        <v>1.09876689501305</v>
      </c>
      <c r="I233" s="5">
        <f t="shared" ca="1" si="74"/>
        <v>1.0790994004671699</v>
      </c>
      <c r="J233" s="5">
        <f t="shared" ca="1" si="68"/>
        <v>1.0182258399999999</v>
      </c>
      <c r="K233" s="5">
        <f t="shared" ca="1" si="69"/>
        <v>1822.5839999899999</v>
      </c>
      <c r="L233" s="21">
        <f>IF(VLOOKUP(A233,$U$12:$AD$125,8)=VLOOKUP(A232,$U$12:$AD$125,8),0,VLOOKUP(A233,U$12:$AD$125,8))</f>
        <v>0</v>
      </c>
      <c r="M233" s="8">
        <f>IF(L233&gt;0,VLOOKUP(L233,T$12:$AC$125,7),0)</f>
        <v>0</v>
      </c>
      <c r="N233" s="3">
        <f t="shared" si="75"/>
        <v>0</v>
      </c>
      <c r="O233" s="3">
        <f t="shared" ca="1" si="70"/>
        <v>1822.5839999899999</v>
      </c>
      <c r="P233" s="22" t="str">
        <f t="shared" si="76"/>
        <v>J=</v>
      </c>
      <c r="Q233" s="2">
        <f t="shared" si="77"/>
        <v>42716</v>
      </c>
      <c r="R233" s="10"/>
      <c r="S233" s="10"/>
      <c r="T233" s="37">
        <v>42454</v>
      </c>
      <c r="U233" s="24" t="s">
        <v>57</v>
      </c>
      <c r="V233" s="18"/>
      <c r="W233" s="10"/>
      <c r="X233" s="26"/>
      <c r="Y233" s="26"/>
      <c r="Z233" s="26"/>
      <c r="AA233" s="10"/>
      <c r="AB233" s="10"/>
      <c r="AC233" s="10"/>
      <c r="AD233" s="10"/>
      <c r="AE233" s="10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  <c r="EW233" s="18"/>
      <c r="EX233" s="18"/>
      <c r="EY233" s="18"/>
      <c r="EZ233" s="18"/>
      <c r="FA233" s="18"/>
      <c r="FB233" s="18"/>
      <c r="FC233" s="18"/>
      <c r="FD233" s="18"/>
      <c r="FE233" s="18"/>
      <c r="FF233" s="18"/>
      <c r="FG233" s="18"/>
      <c r="FH233" s="18"/>
      <c r="FI233" s="18"/>
      <c r="FJ233" s="18"/>
      <c r="FK233" s="18"/>
      <c r="FL233" s="18"/>
      <c r="FM233" s="18"/>
      <c r="FN233" s="18"/>
      <c r="FO233" s="18"/>
      <c r="FP233" s="18"/>
      <c r="FQ233" s="18"/>
      <c r="FR233" s="18"/>
      <c r="FS233" s="18"/>
      <c r="FT233" s="18"/>
      <c r="FU233" s="18"/>
      <c r="FV233" s="18"/>
    </row>
    <row r="234" spans="1:181" ht="12.75" x14ac:dyDescent="0.15">
      <c r="A234" s="90">
        <f t="shared" si="71"/>
        <v>42572</v>
      </c>
      <c r="B234" s="95">
        <f t="shared" ca="1" si="78"/>
        <v>101888.287</v>
      </c>
      <c r="C234" s="3">
        <f t="shared" si="72"/>
        <v>100000</v>
      </c>
      <c r="D234" s="4">
        <f ca="1">IF(A234&lt;$B$1,VLOOKUP(A234,[1]DI!$A$4:$B$15000,2),0)</f>
        <v>0.14130000000000001</v>
      </c>
      <c r="E234" s="5">
        <f t="shared" ca="1" si="79"/>
        <v>5.2461000000000001E-4</v>
      </c>
      <c r="F234" s="20">
        <f t="shared" si="73"/>
        <v>1.23</v>
      </c>
      <c r="G234" s="6">
        <f t="shared" ca="1" si="67"/>
        <v>1.0006452702999999</v>
      </c>
      <c r="H234" s="5">
        <f ca="1">TRUNC(PRODUCT(G$10:G233),15)</f>
        <v>1.0994758966570199</v>
      </c>
      <c r="I234" s="5">
        <f t="shared" ca="1" si="74"/>
        <v>1.0790994004671699</v>
      </c>
      <c r="J234" s="5">
        <f t="shared" ca="1" si="68"/>
        <v>1.0188828700000001</v>
      </c>
      <c r="K234" s="5">
        <f t="shared" ca="1" si="69"/>
        <v>1888.287</v>
      </c>
      <c r="L234" s="21">
        <f>IF(VLOOKUP(A234,$U$12:$AD$125,8)=VLOOKUP(A233,$U$12:$AD$125,8),0,VLOOKUP(A234,U$12:$AD$125,8))</f>
        <v>0</v>
      </c>
      <c r="M234" s="8">
        <f>IF(L234&gt;0,VLOOKUP(L234,T$12:$AC$125,7),0)</f>
        <v>0</v>
      </c>
      <c r="N234" s="3">
        <f t="shared" si="75"/>
        <v>0</v>
      </c>
      <c r="O234" s="3">
        <f t="shared" ca="1" si="70"/>
        <v>1888.287</v>
      </c>
      <c r="P234" s="22" t="str">
        <f t="shared" si="76"/>
        <v>J=</v>
      </c>
      <c r="Q234" s="2">
        <f t="shared" si="77"/>
        <v>42716</v>
      </c>
      <c r="R234" s="10"/>
      <c r="S234" s="10"/>
      <c r="T234" s="37">
        <v>42481</v>
      </c>
      <c r="U234" s="24" t="s">
        <v>58</v>
      </c>
      <c r="V234" s="18"/>
      <c r="W234" s="10"/>
      <c r="X234" s="26"/>
      <c r="Y234" s="26"/>
      <c r="Z234" s="26"/>
      <c r="AA234" s="10"/>
      <c r="AB234" s="10"/>
      <c r="AC234" s="10"/>
      <c r="AD234" s="10"/>
      <c r="AE234" s="10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  <c r="EW234" s="18"/>
      <c r="EX234" s="18"/>
      <c r="EY234" s="18"/>
      <c r="EZ234" s="18"/>
      <c r="FA234" s="18"/>
      <c r="FB234" s="18"/>
      <c r="FC234" s="18"/>
      <c r="FD234" s="18"/>
      <c r="FE234" s="18"/>
      <c r="FF234" s="18"/>
      <c r="FG234" s="18"/>
      <c r="FH234" s="18"/>
      <c r="FI234" s="18"/>
      <c r="FJ234" s="18"/>
      <c r="FK234" s="18"/>
      <c r="FL234" s="18"/>
      <c r="FM234" s="18"/>
      <c r="FN234" s="18"/>
      <c r="FO234" s="18"/>
      <c r="FP234" s="18"/>
      <c r="FQ234" s="18"/>
      <c r="FR234" s="18"/>
      <c r="FS234" s="18"/>
      <c r="FT234" s="18"/>
      <c r="FU234" s="18"/>
      <c r="FV234" s="18"/>
    </row>
    <row r="235" spans="1:181" ht="12.75" x14ac:dyDescent="0.15">
      <c r="A235" s="90">
        <f t="shared" si="71"/>
        <v>42573</v>
      </c>
      <c r="B235" s="95">
        <f t="shared" ca="1" si="78"/>
        <v>101954.033</v>
      </c>
      <c r="C235" s="3">
        <f t="shared" si="72"/>
        <v>100000</v>
      </c>
      <c r="D235" s="4">
        <f ca="1">IF(A235&lt;$B$1,VLOOKUP(A235,[1]DI!$A$4:$B$15000,2),0)</f>
        <v>0.14130000000000001</v>
      </c>
      <c r="E235" s="5">
        <f t="shared" ca="1" si="79"/>
        <v>5.2461000000000001E-4</v>
      </c>
      <c r="F235" s="20">
        <f t="shared" si="73"/>
        <v>1.23</v>
      </c>
      <c r="G235" s="6">
        <f t="shared" ca="1" si="67"/>
        <v>1.0006452702999999</v>
      </c>
      <c r="H235" s="5">
        <f ca="1">TRUNC(PRODUCT(G$10:G234),15)</f>
        <v>1.1001853557987</v>
      </c>
      <c r="I235" s="5">
        <f t="shared" ca="1" si="74"/>
        <v>1.0790994004671699</v>
      </c>
      <c r="J235" s="5">
        <f t="shared" ca="1" si="68"/>
        <v>1.0195403300000001</v>
      </c>
      <c r="K235" s="5">
        <f t="shared" ca="1" si="69"/>
        <v>1954.0329999999999</v>
      </c>
      <c r="L235" s="21">
        <f>IF(VLOOKUP(A235,$U$12:$AD$125,8)=VLOOKUP(A234,$U$12:$AD$125,8),0,VLOOKUP(A235,U$12:$AD$125,8))</f>
        <v>0</v>
      </c>
      <c r="M235" s="8">
        <f>IF(L235&gt;0,VLOOKUP(L235,T$12:$AC$125,7),0)</f>
        <v>0</v>
      </c>
      <c r="N235" s="3">
        <f t="shared" si="75"/>
        <v>0</v>
      </c>
      <c r="O235" s="3">
        <f t="shared" ca="1" si="70"/>
        <v>1954.0329999999999</v>
      </c>
      <c r="P235" s="22" t="str">
        <f t="shared" si="76"/>
        <v>J=</v>
      </c>
      <c r="Q235" s="2">
        <f t="shared" si="77"/>
        <v>42716</v>
      </c>
      <c r="R235" s="10"/>
      <c r="S235" s="10"/>
      <c r="T235" s="37">
        <v>42516</v>
      </c>
      <c r="U235" s="24" t="s">
        <v>60</v>
      </c>
      <c r="V235" s="18"/>
      <c r="W235" s="10"/>
      <c r="X235" s="26"/>
      <c r="Y235" s="26"/>
      <c r="Z235" s="26"/>
      <c r="AA235" s="10"/>
      <c r="AB235" s="10"/>
      <c r="AC235" s="10"/>
      <c r="AD235" s="10"/>
      <c r="AE235" s="10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  <c r="EW235" s="18"/>
      <c r="EX235" s="18"/>
      <c r="EY235" s="18"/>
      <c r="EZ235" s="18"/>
      <c r="FA235" s="18"/>
      <c r="FB235" s="18"/>
      <c r="FC235" s="18"/>
      <c r="FD235" s="18"/>
      <c r="FE235" s="18"/>
      <c r="FF235" s="18"/>
      <c r="FG235" s="18"/>
      <c r="FH235" s="18"/>
      <c r="FI235" s="18"/>
      <c r="FJ235" s="18"/>
      <c r="FK235" s="18"/>
      <c r="FL235" s="18"/>
      <c r="FM235" s="18"/>
      <c r="FN235" s="18"/>
      <c r="FO235" s="18"/>
      <c r="FP235" s="18"/>
      <c r="FQ235" s="18"/>
      <c r="FR235" s="18"/>
      <c r="FS235" s="18"/>
      <c r="FT235" s="18"/>
      <c r="FU235" s="18"/>
      <c r="FV235" s="18"/>
    </row>
    <row r="236" spans="1:181" ht="12.75" x14ac:dyDescent="0.15">
      <c r="A236" s="90">
        <f t="shared" si="71"/>
        <v>42574</v>
      </c>
      <c r="B236" s="95">
        <f t="shared" ca="1" si="78"/>
        <v>102019.821</v>
      </c>
      <c r="C236" s="3">
        <f t="shared" si="72"/>
        <v>100000</v>
      </c>
      <c r="D236" s="4">
        <f ca="1">IF(A236&lt;$B$1,VLOOKUP(A236,[1]DI!$A$4:$B$15000,2),0)</f>
        <v>0</v>
      </c>
      <c r="E236" s="5">
        <f t="shared" ca="1" si="79"/>
        <v>0</v>
      </c>
      <c r="F236" s="20">
        <f t="shared" si="73"/>
        <v>1.23</v>
      </c>
      <c r="G236" s="6">
        <f t="shared" ca="1" si="67"/>
        <v>1</v>
      </c>
      <c r="H236" s="5">
        <f ca="1">TRUNC(PRODUCT(G$10:G235),15)</f>
        <v>1.1008952727332899</v>
      </c>
      <c r="I236" s="5">
        <f t="shared" ca="1" si="74"/>
        <v>1.0790994004671699</v>
      </c>
      <c r="J236" s="5">
        <f t="shared" ca="1" si="68"/>
        <v>1.02019821</v>
      </c>
      <c r="K236" s="5">
        <f t="shared" ca="1" si="69"/>
        <v>2019.8209999999999</v>
      </c>
      <c r="L236" s="21">
        <f>IF(VLOOKUP(A236,$U$12:$AD$125,8)=VLOOKUP(A235,$U$12:$AD$125,8),0,VLOOKUP(A236,U$12:$AD$125,8))</f>
        <v>0</v>
      </c>
      <c r="M236" s="8">
        <f>IF(L236&gt;0,VLOOKUP(L236,T$12:$AC$125,7),0)</f>
        <v>0</v>
      </c>
      <c r="N236" s="3">
        <f t="shared" si="75"/>
        <v>0</v>
      </c>
      <c r="O236" s="3">
        <f t="shared" ca="1" si="70"/>
        <v>2019.8209999999999</v>
      </c>
      <c r="P236" s="22" t="str">
        <f t="shared" si="76"/>
        <v>J=</v>
      </c>
      <c r="Q236" s="2">
        <f t="shared" si="77"/>
        <v>42716</v>
      </c>
      <c r="R236" s="10"/>
      <c r="S236" s="10"/>
      <c r="T236" s="37">
        <v>42620</v>
      </c>
      <c r="U236" s="24" t="s">
        <v>52</v>
      </c>
      <c r="V236" s="18"/>
      <c r="W236" s="10"/>
      <c r="X236" s="26"/>
      <c r="Y236" s="26"/>
      <c r="Z236" s="26"/>
      <c r="AA236" s="10"/>
      <c r="AB236" s="10"/>
      <c r="AC236" s="10"/>
      <c r="AD236" s="10"/>
      <c r="AE236" s="10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  <c r="FC236" s="18"/>
      <c r="FD236" s="18"/>
      <c r="FE236" s="18"/>
      <c r="FF236" s="18"/>
      <c r="FG236" s="18"/>
      <c r="FH236" s="18"/>
      <c r="FI236" s="18"/>
      <c r="FJ236" s="18"/>
      <c r="FK236" s="18"/>
      <c r="FL236" s="18"/>
      <c r="FM236" s="18"/>
      <c r="FN236" s="18"/>
      <c r="FO236" s="18"/>
      <c r="FP236" s="18"/>
      <c r="FQ236" s="18"/>
      <c r="FR236" s="18"/>
      <c r="FS236" s="18"/>
      <c r="FT236" s="18"/>
      <c r="FU236" s="18"/>
      <c r="FV236" s="18"/>
    </row>
    <row r="237" spans="1:181" ht="12.75" x14ac:dyDescent="0.15">
      <c r="A237" s="90">
        <f t="shared" si="71"/>
        <v>42575</v>
      </c>
      <c r="B237" s="95">
        <f t="shared" ca="1" si="78"/>
        <v>102019.821</v>
      </c>
      <c r="C237" s="3">
        <f t="shared" si="72"/>
        <v>100000</v>
      </c>
      <c r="D237" s="4">
        <f ca="1">IF(A237&lt;$B$1,VLOOKUP(A237,[1]DI!$A$4:$B$15000,2),0)</f>
        <v>0</v>
      </c>
      <c r="E237" s="5">
        <f t="shared" ca="1" si="79"/>
        <v>0</v>
      </c>
      <c r="F237" s="20">
        <f t="shared" si="73"/>
        <v>1.23</v>
      </c>
      <c r="G237" s="6">
        <f t="shared" ca="1" si="67"/>
        <v>1</v>
      </c>
      <c r="H237" s="5">
        <f ca="1">TRUNC(PRODUCT(G$10:G236),15)</f>
        <v>1.1008952727332899</v>
      </c>
      <c r="I237" s="5">
        <f t="shared" ca="1" si="74"/>
        <v>1.0790994004671699</v>
      </c>
      <c r="J237" s="5">
        <f t="shared" ca="1" si="68"/>
        <v>1.02019821</v>
      </c>
      <c r="K237" s="5">
        <f t="shared" ca="1" si="69"/>
        <v>2019.8209999999999</v>
      </c>
      <c r="L237" s="21">
        <f>IF(VLOOKUP(A237,$U$12:$AD$125,8)=VLOOKUP(A236,$U$12:$AD$125,8),0,VLOOKUP(A237,U$12:$AD$125,8))</f>
        <v>0</v>
      </c>
      <c r="M237" s="8">
        <f>IF(L237&gt;0,VLOOKUP(L237,T$12:$AC$125,7),0)</f>
        <v>0</v>
      </c>
      <c r="N237" s="3">
        <f t="shared" si="75"/>
        <v>0</v>
      </c>
      <c r="O237" s="3">
        <f t="shared" ca="1" si="70"/>
        <v>2019.8209999999999</v>
      </c>
      <c r="P237" s="22" t="str">
        <f t="shared" si="76"/>
        <v>J=</v>
      </c>
      <c r="Q237" s="2">
        <f t="shared" si="77"/>
        <v>42716</v>
      </c>
      <c r="R237" s="10"/>
      <c r="S237" s="10"/>
      <c r="T237" s="37">
        <v>42655</v>
      </c>
      <c r="U237" s="24" t="s">
        <v>69</v>
      </c>
      <c r="V237" s="18"/>
      <c r="W237" s="10"/>
      <c r="X237" s="26"/>
      <c r="Y237" s="26"/>
      <c r="Z237" s="26"/>
      <c r="AA237" s="10"/>
      <c r="AB237" s="10"/>
      <c r="AC237" s="10"/>
      <c r="AD237" s="10"/>
      <c r="AE237" s="10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</row>
    <row r="238" spans="1:181" ht="12.75" x14ac:dyDescent="0.15">
      <c r="A238" s="90">
        <f t="shared" si="71"/>
        <v>42576</v>
      </c>
      <c r="B238" s="95">
        <f t="shared" ca="1" si="78"/>
        <v>102019.821</v>
      </c>
      <c r="C238" s="3">
        <f t="shared" si="72"/>
        <v>100000</v>
      </c>
      <c r="D238" s="4">
        <f ca="1">IF(A238&lt;$B$1,VLOOKUP(A238,[1]DI!$A$4:$B$15000,2),0)</f>
        <v>0.14130000000000001</v>
      </c>
      <c r="E238" s="5">
        <f t="shared" ca="1" si="79"/>
        <v>5.2461000000000001E-4</v>
      </c>
      <c r="F238" s="20">
        <f t="shared" si="73"/>
        <v>1.23</v>
      </c>
      <c r="G238" s="6">
        <f t="shared" ca="1" si="67"/>
        <v>1.0006452702999999</v>
      </c>
      <c r="H238" s="5">
        <f ca="1">TRUNC(PRODUCT(G$10:G237),15)</f>
        <v>1.1008952727332899</v>
      </c>
      <c r="I238" s="5">
        <f t="shared" ca="1" si="74"/>
        <v>1.0790994004671699</v>
      </c>
      <c r="J238" s="5">
        <f t="shared" ca="1" si="68"/>
        <v>1.02019821</v>
      </c>
      <c r="K238" s="5">
        <f t="shared" ca="1" si="69"/>
        <v>2019.8209999999999</v>
      </c>
      <c r="L238" s="21">
        <f>IF(VLOOKUP(A238,$U$12:$AD$125,8)=VLOOKUP(A237,$U$12:$AD$125,8),0,VLOOKUP(A238,U$12:$AD$125,8))</f>
        <v>0</v>
      </c>
      <c r="M238" s="8">
        <f>IF(L238&gt;0,VLOOKUP(L238,T$12:$AC$125,7),0)</f>
        <v>0</v>
      </c>
      <c r="N238" s="3">
        <f t="shared" si="75"/>
        <v>0</v>
      </c>
      <c r="O238" s="3">
        <f t="shared" ca="1" si="70"/>
        <v>2019.8209999999999</v>
      </c>
      <c r="P238" s="22" t="str">
        <f t="shared" si="76"/>
        <v>J=</v>
      </c>
      <c r="Q238" s="2">
        <f t="shared" si="77"/>
        <v>42716</v>
      </c>
      <c r="R238" s="10"/>
      <c r="S238" s="10"/>
      <c r="T238" s="37">
        <v>42676</v>
      </c>
      <c r="U238" s="24" t="s">
        <v>54</v>
      </c>
      <c r="V238" s="18"/>
      <c r="W238" s="10"/>
      <c r="X238" s="26"/>
      <c r="Y238" s="26"/>
      <c r="Z238" s="26"/>
      <c r="AA238" s="10"/>
      <c r="AB238" s="10"/>
      <c r="AC238" s="10"/>
      <c r="AD238" s="10"/>
      <c r="AE238" s="10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  <c r="FR238" s="18"/>
      <c r="FS238" s="18"/>
      <c r="FT238" s="18"/>
      <c r="FU238" s="18"/>
      <c r="FV238" s="18"/>
    </row>
    <row r="239" spans="1:181" ht="12.75" x14ac:dyDescent="0.15">
      <c r="A239" s="90">
        <f t="shared" si="71"/>
        <v>42577</v>
      </c>
      <c r="B239" s="95">
        <f t="shared" ca="1" si="78"/>
        <v>102085.651</v>
      </c>
      <c r="C239" s="3">
        <f t="shared" si="72"/>
        <v>100000</v>
      </c>
      <c r="D239" s="4">
        <f ca="1">IF(A239&lt;$B$1,VLOOKUP(A239,[1]DI!$A$4:$B$15000,2),0)</f>
        <v>0.14130000000000001</v>
      </c>
      <c r="E239" s="5">
        <f t="shared" ca="1" si="79"/>
        <v>5.2461000000000001E-4</v>
      </c>
      <c r="F239" s="20">
        <f t="shared" si="73"/>
        <v>1.23</v>
      </c>
      <c r="G239" s="6">
        <f t="shared" ca="1" si="67"/>
        <v>1.0006452702999999</v>
      </c>
      <c r="H239" s="5">
        <f ca="1">TRUNC(PRODUCT(G$10:G238),15)</f>
        <v>1.1016056477562</v>
      </c>
      <c r="I239" s="5">
        <f t="shared" ca="1" si="74"/>
        <v>1.0790994004671699</v>
      </c>
      <c r="J239" s="5">
        <f t="shared" ca="1" si="68"/>
        <v>1.02085651</v>
      </c>
      <c r="K239" s="5">
        <f t="shared" ca="1" si="69"/>
        <v>2085.6509999999998</v>
      </c>
      <c r="L239" s="21">
        <f>IF(VLOOKUP(A239,$U$12:$AD$125,8)=VLOOKUP(A238,$U$12:$AD$125,8),0,VLOOKUP(A239,U$12:$AD$125,8))</f>
        <v>0</v>
      </c>
      <c r="M239" s="8">
        <f>IF(L239&gt;0,VLOOKUP(L239,T$12:$AC$125,7),0)</f>
        <v>0</v>
      </c>
      <c r="N239" s="3">
        <f t="shared" si="75"/>
        <v>0</v>
      </c>
      <c r="O239" s="3">
        <f t="shared" ca="1" si="70"/>
        <v>2085.6509999999998</v>
      </c>
      <c r="P239" s="22" t="str">
        <f t="shared" si="76"/>
        <v>J=</v>
      </c>
      <c r="Q239" s="2">
        <f t="shared" si="77"/>
        <v>42716</v>
      </c>
      <c r="R239" s="10"/>
      <c r="S239" s="10"/>
      <c r="T239" s="37">
        <v>42689</v>
      </c>
      <c r="U239" s="24" t="s">
        <v>55</v>
      </c>
      <c r="V239" s="18"/>
      <c r="W239" s="10"/>
      <c r="X239" s="26"/>
      <c r="Y239" s="26"/>
      <c r="Z239" s="26"/>
      <c r="AA239" s="10"/>
      <c r="AB239" s="10"/>
      <c r="AC239" s="10"/>
      <c r="AD239" s="10"/>
      <c r="AE239" s="10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  <c r="FR239" s="18"/>
      <c r="FS239" s="18"/>
      <c r="FT239" s="18"/>
      <c r="FU239" s="18"/>
      <c r="FV239" s="18"/>
    </row>
    <row r="240" spans="1:181" ht="12.75" x14ac:dyDescent="0.15">
      <c r="A240" s="90">
        <f t="shared" si="71"/>
        <v>42578</v>
      </c>
      <c r="B240" s="95">
        <f t="shared" ca="1" si="78"/>
        <v>102151.524</v>
      </c>
      <c r="C240" s="3">
        <f t="shared" si="72"/>
        <v>100000</v>
      </c>
      <c r="D240" s="4">
        <f ca="1">IF(A240&lt;$B$1,VLOOKUP(A240,[1]DI!$A$4:$B$15000,2),0)</f>
        <v>0.14130000000000001</v>
      </c>
      <c r="E240" s="5">
        <f t="shared" ca="1" si="79"/>
        <v>5.2461000000000001E-4</v>
      </c>
      <c r="F240" s="20">
        <f t="shared" si="73"/>
        <v>1.23</v>
      </c>
      <c r="G240" s="6">
        <f t="shared" ca="1" si="67"/>
        <v>1.0006452702999999</v>
      </c>
      <c r="H240" s="5">
        <f ca="1">TRUNC(PRODUCT(G$10:G239),15)</f>
        <v>1.10231648116301</v>
      </c>
      <c r="I240" s="5">
        <f t="shared" ca="1" si="74"/>
        <v>1.0790994004671699</v>
      </c>
      <c r="J240" s="5">
        <f t="shared" ca="1" si="68"/>
        <v>1.02151524</v>
      </c>
      <c r="K240" s="5">
        <f t="shared" ca="1" si="69"/>
        <v>2151.5239999999999</v>
      </c>
      <c r="L240" s="21">
        <f>IF(VLOOKUP(A240,$U$12:$AD$125,8)=VLOOKUP(A239,$U$12:$AD$125,8),0,VLOOKUP(A240,U$12:$AD$125,8))</f>
        <v>0</v>
      </c>
      <c r="M240" s="8">
        <f>IF(L240&gt;0,VLOOKUP(L240,T$12:$AC$125,7),0)</f>
        <v>0</v>
      </c>
      <c r="N240" s="3">
        <f t="shared" si="75"/>
        <v>0</v>
      </c>
      <c r="O240" s="3">
        <f t="shared" ca="1" si="70"/>
        <v>2151.5239999999999</v>
      </c>
      <c r="P240" s="22" t="str">
        <f t="shared" si="76"/>
        <v>J=</v>
      </c>
      <c r="Q240" s="2">
        <f t="shared" si="77"/>
        <v>42716</v>
      </c>
      <c r="R240" s="10"/>
      <c r="S240" s="10"/>
      <c r="T240" s="41">
        <v>42793</v>
      </c>
      <c r="U240" s="19" t="s">
        <v>63</v>
      </c>
      <c r="V240" s="18"/>
      <c r="W240" s="10"/>
      <c r="X240" s="26"/>
      <c r="Y240" s="26"/>
      <c r="Z240" s="26"/>
      <c r="AA240" s="10"/>
      <c r="AB240" s="10"/>
      <c r="AC240" s="10"/>
      <c r="AD240" s="10"/>
      <c r="AE240" s="10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8"/>
      <c r="FA240" s="18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  <c r="FR240" s="18"/>
      <c r="FS240" s="18"/>
      <c r="FT240" s="18"/>
      <c r="FU240" s="18"/>
      <c r="FV240" s="18"/>
    </row>
    <row r="241" spans="1:181" ht="12.75" x14ac:dyDescent="0.15">
      <c r="A241" s="90">
        <f t="shared" si="71"/>
        <v>42579</v>
      </c>
      <c r="B241" s="95">
        <f t="shared" ca="1" si="78"/>
        <v>102217.439</v>
      </c>
      <c r="C241" s="3">
        <f t="shared" si="72"/>
        <v>100000</v>
      </c>
      <c r="D241" s="4">
        <f ca="1">IF(A241&lt;$B$1,VLOOKUP(A241,[1]DI!$A$4:$B$15000,2),0)</f>
        <v>0.14130000000000001</v>
      </c>
      <c r="E241" s="5">
        <f t="shared" ca="1" si="79"/>
        <v>5.2461000000000001E-4</v>
      </c>
      <c r="F241" s="20">
        <f t="shared" si="73"/>
        <v>1.23</v>
      </c>
      <c r="G241" s="6">
        <f t="shared" ca="1" si="67"/>
        <v>1.0006452702999999</v>
      </c>
      <c r="H241" s="5">
        <f ca="1">TRUNC(PRODUCT(G$10:G240),15)</f>
        <v>1.1030277732495</v>
      </c>
      <c r="I241" s="5">
        <f t="shared" ca="1" si="74"/>
        <v>1.0790994004671699</v>
      </c>
      <c r="J241" s="5">
        <f t="shared" ca="1" si="68"/>
        <v>1.02217439</v>
      </c>
      <c r="K241" s="5">
        <f t="shared" ca="1" si="69"/>
        <v>2217.4389999999999</v>
      </c>
      <c r="L241" s="21">
        <f>IF(VLOOKUP(A241,$U$12:$AD$125,8)=VLOOKUP(A240,$U$12:$AD$125,8),0,VLOOKUP(A241,U$12:$AD$125,8))</f>
        <v>0</v>
      </c>
      <c r="M241" s="8">
        <f>IF(L241&gt;0,VLOOKUP(L241,T$12:$AC$125,7),0)</f>
        <v>0</v>
      </c>
      <c r="N241" s="3">
        <f t="shared" si="75"/>
        <v>0</v>
      </c>
      <c r="O241" s="3">
        <f t="shared" ca="1" si="70"/>
        <v>2217.4389999999999</v>
      </c>
      <c r="P241" s="22" t="str">
        <f t="shared" si="76"/>
        <v>J=</v>
      </c>
      <c r="Q241" s="2">
        <f t="shared" si="77"/>
        <v>42716</v>
      </c>
      <c r="R241" s="10"/>
      <c r="S241" s="10"/>
      <c r="T241" s="41">
        <v>42794</v>
      </c>
      <c r="U241" s="19" t="s">
        <v>63</v>
      </c>
      <c r="V241" s="18"/>
      <c r="W241" s="10"/>
      <c r="X241" s="26"/>
      <c r="Y241" s="26"/>
      <c r="Z241" s="26"/>
      <c r="AA241" s="10"/>
      <c r="AB241" s="10"/>
      <c r="AC241" s="10"/>
      <c r="AD241" s="10"/>
      <c r="AE241" s="10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8"/>
      <c r="FA241" s="18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8"/>
      <c r="FV241" s="18"/>
    </row>
    <row r="242" spans="1:181" ht="12.75" x14ac:dyDescent="0.15">
      <c r="A242" s="90">
        <f t="shared" si="71"/>
        <v>42580</v>
      </c>
      <c r="B242" s="95">
        <f t="shared" ca="1" si="78"/>
        <v>102283.397</v>
      </c>
      <c r="C242" s="3">
        <f t="shared" si="72"/>
        <v>100000</v>
      </c>
      <c r="D242" s="4">
        <f ca="1">IF(A242&lt;$B$1,VLOOKUP(A242,[1]DI!$A$4:$B$15000,2),0)</f>
        <v>0.14130000000000001</v>
      </c>
      <c r="E242" s="5">
        <f t="shared" ca="1" si="79"/>
        <v>5.2461000000000001E-4</v>
      </c>
      <c r="F242" s="20">
        <f t="shared" si="73"/>
        <v>1.23</v>
      </c>
      <c r="G242" s="6">
        <f t="shared" ca="1" si="67"/>
        <v>1.0006452702999999</v>
      </c>
      <c r="H242" s="5">
        <f ca="1">TRUNC(PRODUCT(G$10:G241),15)</f>
        <v>1.1037395243116599</v>
      </c>
      <c r="I242" s="5">
        <f t="shared" ca="1" si="74"/>
        <v>1.0790994004671699</v>
      </c>
      <c r="J242" s="5">
        <f t="shared" ca="1" si="68"/>
        <v>1.02283397</v>
      </c>
      <c r="K242" s="5">
        <f t="shared" ca="1" si="69"/>
        <v>2283.3969999999999</v>
      </c>
      <c r="L242" s="21">
        <f>IF(VLOOKUP(A242,$U$12:$AD$125,8)=VLOOKUP(A241,$U$12:$AD$125,8),0,VLOOKUP(A242,U$12:$AD$125,8))</f>
        <v>0</v>
      </c>
      <c r="M242" s="8">
        <f>IF(L242&gt;0,VLOOKUP(L242,T$12:$AC$125,7),0)</f>
        <v>0</v>
      </c>
      <c r="N242" s="3">
        <f t="shared" si="75"/>
        <v>0</v>
      </c>
      <c r="O242" s="3">
        <f t="shared" ca="1" si="70"/>
        <v>2283.3969999999999</v>
      </c>
      <c r="P242" s="22" t="str">
        <f t="shared" si="76"/>
        <v>J=</v>
      </c>
      <c r="Q242" s="2">
        <f t="shared" si="77"/>
        <v>42716</v>
      </c>
      <c r="R242" s="10"/>
      <c r="S242" s="10"/>
      <c r="T242" s="41">
        <v>42839</v>
      </c>
      <c r="U242" s="19" t="s">
        <v>71</v>
      </c>
      <c r="V242" s="18"/>
      <c r="W242" s="10"/>
      <c r="AA242" s="10"/>
      <c r="AB242" s="10"/>
      <c r="AC242" s="10"/>
      <c r="AD242" s="10"/>
      <c r="AE242" s="10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8"/>
      <c r="FA242" s="18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8"/>
      <c r="FU242" s="18"/>
      <c r="FV242" s="18"/>
    </row>
    <row r="243" spans="1:181" ht="12.75" x14ac:dyDescent="0.15">
      <c r="A243" s="90">
        <f t="shared" si="71"/>
        <v>42581</v>
      </c>
      <c r="B243" s="95">
        <f t="shared" ca="1" si="78"/>
        <v>102349.397</v>
      </c>
      <c r="C243" s="3">
        <f t="shared" si="72"/>
        <v>100000</v>
      </c>
      <c r="D243" s="4">
        <f ca="1">IF(A243&lt;$B$1,VLOOKUP(A243,[1]DI!$A$4:$B$15000,2),0)</f>
        <v>0</v>
      </c>
      <c r="E243" s="5">
        <f t="shared" ca="1" si="79"/>
        <v>0</v>
      </c>
      <c r="F243" s="20">
        <f t="shared" si="73"/>
        <v>1.23</v>
      </c>
      <c r="G243" s="6">
        <f t="shared" ca="1" si="67"/>
        <v>1</v>
      </c>
      <c r="H243" s="5">
        <f ca="1">TRUNC(PRODUCT(G$10:G242),15)</f>
        <v>1.10445173464563</v>
      </c>
      <c r="I243" s="5">
        <f t="shared" ca="1" si="74"/>
        <v>1.0790994004671699</v>
      </c>
      <c r="J243" s="5">
        <f t="shared" ca="1" si="68"/>
        <v>1.0234939700000001</v>
      </c>
      <c r="K243" s="5">
        <f t="shared" ca="1" si="69"/>
        <v>2349.3969999999999</v>
      </c>
      <c r="L243" s="21">
        <f>IF(VLOOKUP(A243,$U$12:$AD$125,8)=VLOOKUP(A242,$U$12:$AD$125,8),0,VLOOKUP(A243,U$12:$AD$125,8))</f>
        <v>0</v>
      </c>
      <c r="M243" s="8">
        <f>IF(L243&gt;0,VLOOKUP(L243,T$12:$AC$125,7),0)</f>
        <v>0</v>
      </c>
      <c r="N243" s="3">
        <f t="shared" si="75"/>
        <v>0</v>
      </c>
      <c r="O243" s="3">
        <f t="shared" ca="1" si="70"/>
        <v>2349.3969999999999</v>
      </c>
      <c r="P243" s="22" t="str">
        <f t="shared" si="76"/>
        <v>J=</v>
      </c>
      <c r="Q243" s="2">
        <f t="shared" si="77"/>
        <v>42716</v>
      </c>
      <c r="R243" s="10"/>
      <c r="S243" s="10"/>
      <c r="T243" s="41">
        <v>42846</v>
      </c>
      <c r="U243" s="19" t="s">
        <v>65</v>
      </c>
      <c r="V243" s="18"/>
      <c r="W243" s="10"/>
      <c r="AA243" s="10"/>
      <c r="AB243" s="10"/>
      <c r="AC243" s="10"/>
      <c r="AD243" s="10"/>
      <c r="AE243" s="10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8"/>
      <c r="FA243" s="18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8"/>
      <c r="FU243" s="18"/>
      <c r="FV243" s="18"/>
    </row>
    <row r="244" spans="1:181" ht="12.75" x14ac:dyDescent="0.15">
      <c r="A244" s="90">
        <f t="shared" si="71"/>
        <v>42582</v>
      </c>
      <c r="B244" s="95">
        <f t="shared" ca="1" si="78"/>
        <v>102349.397</v>
      </c>
      <c r="C244" s="3">
        <f t="shared" si="72"/>
        <v>100000</v>
      </c>
      <c r="D244" s="4">
        <f ca="1">IF(A244&lt;$B$1,VLOOKUP(A244,[1]DI!$A$4:$B$15000,2),0)</f>
        <v>0</v>
      </c>
      <c r="E244" s="5">
        <f t="shared" ca="1" si="79"/>
        <v>0</v>
      </c>
      <c r="F244" s="20">
        <f t="shared" si="73"/>
        <v>1.23</v>
      </c>
      <c r="G244" s="6">
        <f t="shared" ca="1" si="67"/>
        <v>1</v>
      </c>
      <c r="H244" s="5">
        <f ca="1">TRUNC(PRODUCT(G$10:G243),15)</f>
        <v>1.10445173464563</v>
      </c>
      <c r="I244" s="5">
        <f t="shared" ca="1" si="74"/>
        <v>1.0790994004671699</v>
      </c>
      <c r="J244" s="5">
        <f t="shared" ca="1" si="68"/>
        <v>1.0234939700000001</v>
      </c>
      <c r="K244" s="5">
        <f t="shared" ca="1" si="69"/>
        <v>2349.3969999999999</v>
      </c>
      <c r="L244" s="21">
        <f>IF(VLOOKUP(A244,$U$12:$AD$125,8)=VLOOKUP(A243,$U$12:$AD$125,8),0,VLOOKUP(A244,U$12:$AD$125,8))</f>
        <v>0</v>
      </c>
      <c r="M244" s="8">
        <f>IF(L244&gt;0,VLOOKUP(L244,T$12:$AC$125,7),0)</f>
        <v>0</v>
      </c>
      <c r="N244" s="3">
        <f t="shared" si="75"/>
        <v>0</v>
      </c>
      <c r="O244" s="3">
        <f t="shared" ca="1" si="70"/>
        <v>2349.3969999999999</v>
      </c>
      <c r="P244" s="22" t="str">
        <f t="shared" si="76"/>
        <v>J=</v>
      </c>
      <c r="Q244" s="2">
        <f t="shared" si="77"/>
        <v>42716</v>
      </c>
      <c r="R244" s="10"/>
      <c r="S244" s="10"/>
      <c r="T244" s="41">
        <v>42856</v>
      </c>
      <c r="U244" s="19" t="s">
        <v>72</v>
      </c>
      <c r="V244" s="18"/>
      <c r="W244" s="10"/>
      <c r="AA244" s="10"/>
      <c r="AB244" s="10"/>
      <c r="AC244" s="10"/>
      <c r="AD244" s="10"/>
      <c r="AE244" s="10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8"/>
      <c r="FA244" s="18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8"/>
      <c r="FV244" s="18"/>
    </row>
    <row r="245" spans="1:181" ht="12.75" x14ac:dyDescent="0.15">
      <c r="A245" s="90">
        <f t="shared" si="71"/>
        <v>42583</v>
      </c>
      <c r="B245" s="95">
        <f t="shared" ca="1" si="78"/>
        <v>102349.397</v>
      </c>
      <c r="C245" s="3">
        <f t="shared" si="72"/>
        <v>100000</v>
      </c>
      <c r="D245" s="4">
        <f ca="1">IF(A245&lt;$B$1,VLOOKUP(A245,[1]DI!$A$4:$B$15000,2),0)</f>
        <v>0.14130000000000001</v>
      </c>
      <c r="E245" s="5">
        <f t="shared" ca="1" si="79"/>
        <v>5.2461000000000001E-4</v>
      </c>
      <c r="F245" s="20">
        <f t="shared" si="73"/>
        <v>1.23</v>
      </c>
      <c r="G245" s="6">
        <f t="shared" ca="1" si="67"/>
        <v>1.0006452702999999</v>
      </c>
      <c r="H245" s="5">
        <f ca="1">TRUNC(PRODUCT(G$10:G244),15)</f>
        <v>1.10445173464563</v>
      </c>
      <c r="I245" s="5">
        <f t="shared" ca="1" si="74"/>
        <v>1.0790994004671699</v>
      </c>
      <c r="J245" s="5">
        <f t="shared" ca="1" si="68"/>
        <v>1.0234939700000001</v>
      </c>
      <c r="K245" s="5">
        <f t="shared" ca="1" si="69"/>
        <v>2349.3969999999999</v>
      </c>
      <c r="L245" s="21">
        <f>IF(VLOOKUP(A245,$U$12:$AD$125,8)=VLOOKUP(A244,$U$12:$AD$125,8),0,VLOOKUP(A245,U$12:$AD$125,8))</f>
        <v>0</v>
      </c>
      <c r="M245" s="8">
        <f>IF(L245&gt;0,VLOOKUP(L245,T$12:$AC$125,7),0)</f>
        <v>0</v>
      </c>
      <c r="N245" s="3">
        <f t="shared" si="75"/>
        <v>0</v>
      </c>
      <c r="O245" s="3">
        <f t="shared" ca="1" si="70"/>
        <v>2349.3969999999999</v>
      </c>
      <c r="P245" s="22" t="str">
        <f t="shared" si="76"/>
        <v>J=</v>
      </c>
      <c r="Q245" s="2">
        <f t="shared" si="77"/>
        <v>42716</v>
      </c>
      <c r="R245" s="10"/>
      <c r="S245" s="10"/>
      <c r="T245" s="41">
        <v>42901</v>
      </c>
      <c r="U245" s="19" t="s">
        <v>73</v>
      </c>
      <c r="V245" s="18"/>
      <c r="W245" s="10"/>
      <c r="AA245" s="10"/>
      <c r="AB245" s="10"/>
      <c r="AC245" s="10"/>
      <c r="AD245" s="10"/>
      <c r="AE245" s="10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  <c r="EZ245" s="18"/>
      <c r="FA245" s="18"/>
      <c r="FB245" s="18"/>
      <c r="FC245" s="18"/>
      <c r="FD245" s="18"/>
      <c r="FE245" s="18"/>
      <c r="FF245" s="18"/>
      <c r="FG245" s="18"/>
      <c r="FH245" s="18"/>
      <c r="FI245" s="18"/>
      <c r="FJ245" s="18"/>
      <c r="FK245" s="18"/>
      <c r="FL245" s="18"/>
      <c r="FM245" s="18"/>
      <c r="FN245" s="18"/>
      <c r="FO245" s="18"/>
      <c r="FP245" s="18"/>
      <c r="FQ245" s="18"/>
      <c r="FR245" s="18"/>
      <c r="FS245" s="18"/>
      <c r="FT245" s="18"/>
      <c r="FU245" s="18"/>
      <c r="FV245" s="18"/>
    </row>
    <row r="246" spans="1:181" ht="12.75" x14ac:dyDescent="0.15">
      <c r="A246" s="90">
        <f t="shared" si="71"/>
        <v>42584</v>
      </c>
      <c r="B246" s="95">
        <f t="shared" ca="1" si="78"/>
        <v>102415.44100000001</v>
      </c>
      <c r="C246" s="3">
        <f t="shared" si="72"/>
        <v>100000</v>
      </c>
      <c r="D246" s="4">
        <f ca="1">IF(A246&lt;$B$1,VLOOKUP(A246,[1]DI!$A$4:$B$15000,2),0)</f>
        <v>0.14130000000000001</v>
      </c>
      <c r="E246" s="5">
        <f t="shared" ca="1" si="79"/>
        <v>5.2461000000000001E-4</v>
      </c>
      <c r="F246" s="20">
        <f t="shared" si="73"/>
        <v>1.23</v>
      </c>
      <c r="G246" s="6">
        <f t="shared" ca="1" si="67"/>
        <v>1.0006452702999999</v>
      </c>
      <c r="H246" s="5">
        <f ca="1">TRUNC(PRODUCT(G$10:G245),15)</f>
        <v>1.10516440454778</v>
      </c>
      <c r="I246" s="5">
        <f t="shared" ca="1" si="74"/>
        <v>1.0790994004671699</v>
      </c>
      <c r="J246" s="5">
        <f t="shared" ca="1" si="68"/>
        <v>1.02415441</v>
      </c>
      <c r="K246" s="5">
        <f t="shared" ca="1" si="69"/>
        <v>2415.4409999999998</v>
      </c>
      <c r="L246" s="21">
        <f>IF(VLOOKUP(A246,$U$12:$AD$125,8)=VLOOKUP(A245,$U$12:$AD$125,8),0,VLOOKUP(A246,U$12:$AD$125,8))</f>
        <v>0</v>
      </c>
      <c r="M246" s="8">
        <f>IF(L246&gt;0,VLOOKUP(L246,T$12:$AC$125,7),0)</f>
        <v>0</v>
      </c>
      <c r="N246" s="3">
        <f t="shared" si="75"/>
        <v>0</v>
      </c>
      <c r="O246" s="3">
        <f t="shared" ca="1" si="70"/>
        <v>2415.4409999999998</v>
      </c>
      <c r="P246" s="22" t="str">
        <f t="shared" si="76"/>
        <v>J=</v>
      </c>
      <c r="Q246" s="2">
        <f t="shared" si="77"/>
        <v>42716</v>
      </c>
      <c r="R246" s="10"/>
      <c r="S246" s="10"/>
      <c r="T246" s="41">
        <v>42985</v>
      </c>
      <c r="U246" s="19" t="s">
        <v>74</v>
      </c>
      <c r="V246" s="18"/>
      <c r="W246" s="10"/>
      <c r="AA246" s="10"/>
      <c r="AB246" s="10"/>
      <c r="AC246" s="10"/>
      <c r="AD246" s="10"/>
      <c r="AE246" s="10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8"/>
      <c r="FA246" s="18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8"/>
      <c r="FV246" s="18"/>
    </row>
    <row r="247" spans="1:181" ht="12.75" x14ac:dyDescent="0.15">
      <c r="A247" s="90">
        <f t="shared" si="71"/>
        <v>42585</v>
      </c>
      <c r="B247" s="95">
        <f t="shared" ca="1" si="78"/>
        <v>102481.526</v>
      </c>
      <c r="C247" s="3">
        <f t="shared" si="72"/>
        <v>100000</v>
      </c>
      <c r="D247" s="4">
        <f ca="1">IF(A247&lt;$B$1,VLOOKUP(A247,[1]DI!$A$4:$B$15000,2),0)</f>
        <v>0.14130000000000001</v>
      </c>
      <c r="E247" s="5">
        <f t="shared" ca="1" si="79"/>
        <v>5.2461000000000001E-4</v>
      </c>
      <c r="F247" s="20">
        <f t="shared" si="73"/>
        <v>1.23</v>
      </c>
      <c r="G247" s="6">
        <f t="shared" ca="1" si="67"/>
        <v>1.0006452702999999</v>
      </c>
      <c r="H247" s="5">
        <f ca="1">TRUNC(PRODUCT(G$10:G246),15)</f>
        <v>1.1058775343146501</v>
      </c>
      <c r="I247" s="5">
        <f t="shared" ca="1" si="74"/>
        <v>1.0790994004671699</v>
      </c>
      <c r="J247" s="5">
        <f t="shared" ca="1" si="68"/>
        <v>1.02481526</v>
      </c>
      <c r="K247" s="5">
        <f t="shared" ca="1" si="69"/>
        <v>2481.5259999999998</v>
      </c>
      <c r="L247" s="21">
        <f>IF(VLOOKUP(A247,$U$12:$AD$125,8)=VLOOKUP(A246,$U$12:$AD$125,8),0,VLOOKUP(A247,U$12:$AD$125,8))</f>
        <v>0</v>
      </c>
      <c r="M247" s="8">
        <f>IF(L247&gt;0,VLOOKUP(L247,T$12:$AC$125,7),0)</f>
        <v>0</v>
      </c>
      <c r="N247" s="3">
        <f t="shared" si="75"/>
        <v>0</v>
      </c>
      <c r="O247" s="3">
        <f t="shared" ca="1" si="70"/>
        <v>2481.5259999999998</v>
      </c>
      <c r="P247" s="22" t="str">
        <f t="shared" si="76"/>
        <v>J=</v>
      </c>
      <c r="Q247" s="2">
        <f t="shared" si="77"/>
        <v>42716</v>
      </c>
      <c r="R247" s="10"/>
      <c r="S247" s="32"/>
      <c r="T247" s="41">
        <v>43020</v>
      </c>
      <c r="U247" s="24" t="s">
        <v>69</v>
      </c>
      <c r="V247" s="18"/>
      <c r="W247" s="32"/>
      <c r="AA247" s="32"/>
      <c r="AB247" s="32"/>
      <c r="AC247" s="32"/>
      <c r="AD247" s="32"/>
      <c r="AE247" s="32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</row>
    <row r="248" spans="1:181" ht="12.75" x14ac:dyDescent="0.15">
      <c r="A248" s="90">
        <f t="shared" si="71"/>
        <v>42586</v>
      </c>
      <c r="B248" s="95">
        <f t="shared" ca="1" si="78"/>
        <v>102547.65399999999</v>
      </c>
      <c r="C248" s="3">
        <f t="shared" si="72"/>
        <v>100000</v>
      </c>
      <c r="D248" s="4">
        <f ca="1">IF(A248&lt;$B$1,VLOOKUP(A248,[1]DI!$A$4:$B$15000,2),0)</f>
        <v>0.14130000000000001</v>
      </c>
      <c r="E248" s="5">
        <f t="shared" ca="1" si="79"/>
        <v>5.2461000000000001E-4</v>
      </c>
      <c r="F248" s="20">
        <f t="shared" si="73"/>
        <v>1.23</v>
      </c>
      <c r="G248" s="6">
        <f t="shared" ca="1" si="67"/>
        <v>1.0006452702999999</v>
      </c>
      <c r="H248" s="5">
        <f ca="1">TRUNC(PRODUCT(G$10:G247),15)</f>
        <v>1.10659112424298</v>
      </c>
      <c r="I248" s="5">
        <f t="shared" ca="1" si="74"/>
        <v>1.0790994004671699</v>
      </c>
      <c r="J248" s="5">
        <f t="shared" ca="1" si="68"/>
        <v>1.0254765400000001</v>
      </c>
      <c r="K248" s="5">
        <f t="shared" ca="1" si="69"/>
        <v>2547.654</v>
      </c>
      <c r="L248" s="21">
        <f>IF(VLOOKUP(A248,$U$12:$AD$125,8)=VLOOKUP(A247,$U$12:$AD$125,8),0,VLOOKUP(A248,U$12:$AD$125,8))</f>
        <v>0</v>
      </c>
      <c r="M248" s="8">
        <f>IF(L248&gt;0,VLOOKUP(L248,T$12:$AC$125,7),0)</f>
        <v>0</v>
      </c>
      <c r="N248" s="3">
        <f t="shared" si="75"/>
        <v>0</v>
      </c>
      <c r="O248" s="3">
        <f t="shared" ca="1" si="70"/>
        <v>2547.654</v>
      </c>
      <c r="P248" s="22" t="str">
        <f t="shared" si="76"/>
        <v>J=</v>
      </c>
      <c r="Q248" s="2">
        <f t="shared" si="77"/>
        <v>42716</v>
      </c>
      <c r="R248" s="10"/>
      <c r="S248" s="10"/>
      <c r="T248" s="41">
        <v>43041</v>
      </c>
      <c r="U248" s="19" t="s">
        <v>75</v>
      </c>
      <c r="V248" s="18"/>
      <c r="W248" s="10"/>
      <c r="AA248" s="10"/>
      <c r="AB248" s="10"/>
      <c r="AC248" s="10"/>
      <c r="AD248" s="10"/>
      <c r="AE248" s="10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  <c r="EW248" s="18"/>
      <c r="EX248" s="18"/>
      <c r="EY248" s="18"/>
      <c r="EZ248" s="18"/>
      <c r="FA248" s="18"/>
      <c r="FB248" s="18"/>
      <c r="FC248" s="18"/>
      <c r="FD248" s="18"/>
      <c r="FE248" s="18"/>
      <c r="FF248" s="18"/>
      <c r="FG248" s="18"/>
      <c r="FH248" s="18"/>
      <c r="FI248" s="18"/>
      <c r="FJ248" s="18"/>
      <c r="FK248" s="18"/>
      <c r="FL248" s="18"/>
      <c r="FM248" s="18"/>
      <c r="FN248" s="18"/>
      <c r="FO248" s="18"/>
      <c r="FP248" s="18"/>
      <c r="FQ248" s="18"/>
      <c r="FR248" s="18"/>
      <c r="FS248" s="18"/>
      <c r="FT248" s="18"/>
      <c r="FU248" s="18"/>
      <c r="FV248" s="18"/>
    </row>
    <row r="249" spans="1:181" ht="12.75" x14ac:dyDescent="0.15">
      <c r="A249" s="90">
        <f t="shared" si="71"/>
        <v>42587</v>
      </c>
      <c r="B249" s="95">
        <f t="shared" ca="1" si="78"/>
        <v>102613.825</v>
      </c>
      <c r="C249" s="3">
        <f t="shared" si="72"/>
        <v>100000</v>
      </c>
      <c r="D249" s="4">
        <f ca="1">IF(A249&lt;$B$1,VLOOKUP(A249,[1]DI!$A$4:$B$15000,2),0)</f>
        <v>0.14130000000000001</v>
      </c>
      <c r="E249" s="5">
        <f t="shared" ca="1" si="79"/>
        <v>5.2461000000000001E-4</v>
      </c>
      <c r="F249" s="20">
        <f t="shared" si="73"/>
        <v>1.23</v>
      </c>
      <c r="G249" s="6">
        <f t="shared" ca="1" si="67"/>
        <v>1.0006452702999999</v>
      </c>
      <c r="H249" s="5">
        <f ca="1">TRUNC(PRODUCT(G$10:G248),15)</f>
        <v>1.1073051746297</v>
      </c>
      <c r="I249" s="5">
        <f t="shared" ca="1" si="74"/>
        <v>1.0790994004671699</v>
      </c>
      <c r="J249" s="5">
        <f t="shared" ca="1" si="68"/>
        <v>1.02613825</v>
      </c>
      <c r="K249" s="5">
        <f t="shared" ca="1" si="69"/>
        <v>2613.8249999999998</v>
      </c>
      <c r="L249" s="21">
        <f>IF(VLOOKUP(A249,$U$12:$AD$125,8)=VLOOKUP(A248,$U$12:$AD$125,8),0,VLOOKUP(A249,U$12:$AD$125,8))</f>
        <v>0</v>
      </c>
      <c r="M249" s="8">
        <f>IF(L249&gt;0,VLOOKUP(L249,T$12:$AC$125,7),0)</f>
        <v>0</v>
      </c>
      <c r="N249" s="3">
        <f t="shared" si="75"/>
        <v>0</v>
      </c>
      <c r="O249" s="3">
        <f t="shared" ca="1" si="70"/>
        <v>2613.8249999999998</v>
      </c>
      <c r="P249" s="22" t="str">
        <f t="shared" si="76"/>
        <v>J=</v>
      </c>
      <c r="Q249" s="2">
        <f t="shared" si="77"/>
        <v>42716</v>
      </c>
      <c r="R249" s="10"/>
      <c r="S249" s="10"/>
      <c r="T249" s="41">
        <v>43054</v>
      </c>
      <c r="U249" s="19" t="s">
        <v>76</v>
      </c>
      <c r="V249" s="18"/>
      <c r="W249" s="10"/>
      <c r="AA249" s="10"/>
      <c r="AB249" s="10"/>
      <c r="AC249" s="10"/>
      <c r="AD249" s="10"/>
      <c r="AE249" s="10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  <c r="EW249" s="18"/>
      <c r="EX249" s="18"/>
      <c r="EY249" s="18"/>
      <c r="EZ249" s="18"/>
      <c r="FA249" s="18"/>
      <c r="FB249" s="18"/>
      <c r="FC249" s="18"/>
      <c r="FD249" s="18"/>
      <c r="FE249" s="18"/>
      <c r="FF249" s="18"/>
      <c r="FG249" s="18"/>
      <c r="FH249" s="18"/>
      <c r="FI249" s="18"/>
      <c r="FJ249" s="18"/>
      <c r="FK249" s="18"/>
      <c r="FL249" s="18"/>
      <c r="FM249" s="18"/>
      <c r="FN249" s="18"/>
      <c r="FO249" s="18"/>
      <c r="FP249" s="18"/>
      <c r="FQ249" s="18"/>
      <c r="FR249" s="18"/>
      <c r="FS249" s="18"/>
      <c r="FT249" s="18"/>
      <c r="FU249" s="18"/>
      <c r="FV249" s="18"/>
    </row>
    <row r="250" spans="1:181" ht="12.75" x14ac:dyDescent="0.15">
      <c r="A250" s="90">
        <f t="shared" si="71"/>
        <v>42588</v>
      </c>
      <c r="B250" s="95">
        <f t="shared" ca="1" si="78"/>
        <v>102680.039</v>
      </c>
      <c r="C250" s="3">
        <f t="shared" si="72"/>
        <v>100000</v>
      </c>
      <c r="D250" s="4">
        <f ca="1">IF(A250&lt;$B$1,VLOOKUP(A250,[1]DI!$A$4:$B$15000,2),0)</f>
        <v>0</v>
      </c>
      <c r="E250" s="5">
        <f t="shared" ca="1" si="79"/>
        <v>0</v>
      </c>
      <c r="F250" s="20">
        <f t="shared" si="73"/>
        <v>1.23</v>
      </c>
      <c r="G250" s="6">
        <f t="shared" ca="1" si="67"/>
        <v>1</v>
      </c>
      <c r="H250" s="5">
        <f ca="1">TRUNC(PRODUCT(G$10:G249),15)</f>
        <v>1.10801968577193</v>
      </c>
      <c r="I250" s="5">
        <f t="shared" ca="1" si="74"/>
        <v>1.0790994004671699</v>
      </c>
      <c r="J250" s="5">
        <f t="shared" ca="1" si="68"/>
        <v>1.02680039</v>
      </c>
      <c r="K250" s="5">
        <f t="shared" ca="1" si="69"/>
        <v>2680.0390000000002</v>
      </c>
      <c r="L250" s="21">
        <f>IF(VLOOKUP(A250,$U$12:$AD$125,8)=VLOOKUP(A249,$U$12:$AD$125,8),0,VLOOKUP(A250,U$12:$AD$125,8))</f>
        <v>0</v>
      </c>
      <c r="M250" s="8">
        <f>IF(L250&gt;0,VLOOKUP(L250,T$12:$AC$125,7),0)</f>
        <v>0</v>
      </c>
      <c r="N250" s="3">
        <f t="shared" si="75"/>
        <v>0</v>
      </c>
      <c r="O250" s="3">
        <f t="shared" ca="1" si="70"/>
        <v>2680.0390000000002</v>
      </c>
      <c r="P250" s="22" t="str">
        <f t="shared" si="76"/>
        <v>J=</v>
      </c>
      <c r="Q250" s="2">
        <f t="shared" si="77"/>
        <v>42716</v>
      </c>
      <c r="R250" s="10"/>
      <c r="S250" s="10"/>
      <c r="T250" s="41">
        <v>43094</v>
      </c>
      <c r="U250" s="19" t="s">
        <v>77</v>
      </c>
      <c r="V250" s="18"/>
      <c r="W250" s="10"/>
      <c r="AA250" s="10"/>
      <c r="AB250" s="10"/>
      <c r="AC250" s="10"/>
      <c r="AD250" s="10"/>
      <c r="AE250" s="10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  <c r="EW250" s="18"/>
      <c r="EX250" s="18"/>
      <c r="EY250" s="18"/>
      <c r="EZ250" s="18"/>
      <c r="FA250" s="18"/>
      <c r="FB250" s="18"/>
      <c r="FC250" s="18"/>
      <c r="FD250" s="18"/>
      <c r="FE250" s="18"/>
      <c r="FF250" s="18"/>
      <c r="FG250" s="18"/>
      <c r="FH250" s="18"/>
      <c r="FI250" s="18"/>
      <c r="FJ250" s="18"/>
      <c r="FK250" s="18"/>
      <c r="FL250" s="18"/>
      <c r="FM250" s="18"/>
      <c r="FN250" s="18"/>
      <c r="FO250" s="18"/>
      <c r="FP250" s="18"/>
      <c r="FQ250" s="18"/>
      <c r="FR250" s="18"/>
      <c r="FS250" s="18"/>
      <c r="FT250" s="18"/>
      <c r="FU250" s="18"/>
      <c r="FV250" s="18"/>
    </row>
    <row r="251" spans="1:181" ht="12.75" x14ac:dyDescent="0.15">
      <c r="A251" s="90">
        <f t="shared" si="71"/>
        <v>42589</v>
      </c>
      <c r="B251" s="95">
        <f t="shared" ca="1" si="78"/>
        <v>102680.039</v>
      </c>
      <c r="C251" s="3">
        <f t="shared" si="72"/>
        <v>100000</v>
      </c>
      <c r="D251" s="4">
        <f ca="1">IF(A251&lt;$B$1,VLOOKUP(A251,[1]DI!$A$4:$B$15000,2),0)</f>
        <v>0</v>
      </c>
      <c r="E251" s="5">
        <f t="shared" ca="1" si="79"/>
        <v>0</v>
      </c>
      <c r="F251" s="20">
        <f t="shared" si="73"/>
        <v>1.23</v>
      </c>
      <c r="G251" s="6">
        <f t="shared" ca="1" si="67"/>
        <v>1</v>
      </c>
      <c r="H251" s="5">
        <f ca="1">TRUNC(PRODUCT(G$10:G250),15)</f>
        <v>1.10801968577193</v>
      </c>
      <c r="I251" s="5">
        <f t="shared" ca="1" si="74"/>
        <v>1.0790994004671699</v>
      </c>
      <c r="J251" s="5">
        <f t="shared" ca="1" si="68"/>
        <v>1.02680039</v>
      </c>
      <c r="K251" s="5">
        <f t="shared" ca="1" si="69"/>
        <v>2680.0390000000002</v>
      </c>
      <c r="L251" s="21">
        <f>IF(VLOOKUP(A251,$U$12:$AD$125,8)=VLOOKUP(A250,$U$12:$AD$125,8),0,VLOOKUP(A251,U$12:$AD$125,8))</f>
        <v>0</v>
      </c>
      <c r="M251" s="8">
        <f>IF(L251&gt;0,VLOOKUP(L251,T$12:$AC$125,7),0)</f>
        <v>0</v>
      </c>
      <c r="N251" s="3">
        <f t="shared" si="75"/>
        <v>0</v>
      </c>
      <c r="O251" s="3">
        <f t="shared" ca="1" si="70"/>
        <v>2680.0390000000002</v>
      </c>
      <c r="P251" s="22" t="str">
        <f t="shared" si="76"/>
        <v>J=</v>
      </c>
      <c r="Q251" s="2">
        <f t="shared" si="77"/>
        <v>42716</v>
      </c>
      <c r="R251" s="10"/>
      <c r="S251" s="10"/>
      <c r="T251" s="41">
        <v>43101</v>
      </c>
      <c r="U251" s="19" t="s">
        <v>78</v>
      </c>
      <c r="V251" s="18"/>
      <c r="W251" s="10"/>
      <c r="AA251" s="10"/>
      <c r="AB251" s="10"/>
      <c r="AC251" s="10"/>
      <c r="AD251" s="10"/>
      <c r="AE251" s="10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  <c r="EW251" s="18"/>
      <c r="EX251" s="18"/>
      <c r="EY251" s="18"/>
      <c r="EZ251" s="18"/>
      <c r="FA251" s="18"/>
      <c r="FB251" s="18"/>
      <c r="FC251" s="18"/>
      <c r="FD251" s="18"/>
      <c r="FE251" s="18"/>
      <c r="FF251" s="18"/>
      <c r="FG251" s="18"/>
      <c r="FH251" s="18"/>
      <c r="FI251" s="18"/>
      <c r="FJ251" s="18"/>
      <c r="FK251" s="18"/>
      <c r="FL251" s="18"/>
      <c r="FM251" s="18"/>
      <c r="FN251" s="18"/>
      <c r="FO251" s="18"/>
      <c r="FP251" s="18"/>
      <c r="FQ251" s="18"/>
      <c r="FR251" s="18"/>
      <c r="FS251" s="18"/>
      <c r="FT251" s="18"/>
      <c r="FU251" s="18"/>
      <c r="FV251" s="18"/>
    </row>
    <row r="252" spans="1:181" ht="12.75" x14ac:dyDescent="0.15">
      <c r="A252" s="90">
        <f t="shared" si="71"/>
        <v>42590</v>
      </c>
      <c r="B252" s="95">
        <f t="shared" ca="1" si="78"/>
        <v>102680.039</v>
      </c>
      <c r="C252" s="3">
        <f t="shared" si="72"/>
        <v>100000</v>
      </c>
      <c r="D252" s="4">
        <f ca="1">IF(A252&lt;$B$1,VLOOKUP(A252,[1]DI!$A$4:$B$15000,2),0)</f>
        <v>0.14130000000000001</v>
      </c>
      <c r="E252" s="5">
        <f t="shared" ca="1" si="79"/>
        <v>5.2461000000000001E-4</v>
      </c>
      <c r="F252" s="20">
        <f t="shared" si="73"/>
        <v>1.23</v>
      </c>
      <c r="G252" s="6">
        <f t="shared" ca="1" si="67"/>
        <v>1.0006452702999999</v>
      </c>
      <c r="H252" s="5">
        <f ca="1">TRUNC(PRODUCT(G$10:G251),15)</f>
        <v>1.10801968577193</v>
      </c>
      <c r="I252" s="5">
        <f t="shared" ca="1" si="74"/>
        <v>1.0790994004671699</v>
      </c>
      <c r="J252" s="5">
        <f t="shared" ca="1" si="68"/>
        <v>1.02680039</v>
      </c>
      <c r="K252" s="5">
        <f t="shared" ca="1" si="69"/>
        <v>2680.0390000000002</v>
      </c>
      <c r="L252" s="21">
        <f>IF(VLOOKUP(A252,$U$12:$AD$125,8)=VLOOKUP(A251,$U$12:$AD$125,8),0,VLOOKUP(A252,U$12:$AD$125,8))</f>
        <v>0</v>
      </c>
      <c r="M252" s="8">
        <f>IF(L252&gt;0,VLOOKUP(L252,T$12:$AC$125,7),0)</f>
        <v>0</v>
      </c>
      <c r="N252" s="3">
        <f t="shared" si="75"/>
        <v>0</v>
      </c>
      <c r="O252" s="3">
        <f t="shared" ca="1" si="70"/>
        <v>2680.0390000000002</v>
      </c>
      <c r="P252" s="22" t="str">
        <f t="shared" si="76"/>
        <v>J=</v>
      </c>
      <c r="Q252" s="2">
        <f t="shared" si="77"/>
        <v>42716</v>
      </c>
      <c r="R252" s="10"/>
      <c r="S252" s="10"/>
      <c r="T252" s="41">
        <v>43143</v>
      </c>
      <c r="U252" s="19" t="s">
        <v>63</v>
      </c>
      <c r="V252" s="18"/>
      <c r="W252" s="10"/>
      <c r="AA252" s="10"/>
      <c r="AB252" s="10"/>
      <c r="AC252" s="10"/>
      <c r="AD252" s="10"/>
      <c r="AE252" s="10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  <c r="EW252" s="18"/>
      <c r="EX252" s="18"/>
      <c r="EY252" s="18"/>
      <c r="EZ252" s="18"/>
      <c r="FA252" s="18"/>
      <c r="FB252" s="18"/>
      <c r="FC252" s="18"/>
      <c r="FD252" s="18"/>
      <c r="FE252" s="18"/>
      <c r="FF252" s="18"/>
      <c r="FG252" s="18"/>
      <c r="FH252" s="18"/>
      <c r="FI252" s="18"/>
      <c r="FJ252" s="18"/>
      <c r="FK252" s="18"/>
      <c r="FL252" s="18"/>
      <c r="FM252" s="18"/>
      <c r="FN252" s="18"/>
      <c r="FO252" s="18"/>
      <c r="FP252" s="18"/>
      <c r="FQ252" s="18"/>
      <c r="FR252" s="18"/>
      <c r="FS252" s="18"/>
      <c r="FT252" s="18"/>
      <c r="FU252" s="18"/>
      <c r="FV252" s="18"/>
    </row>
    <row r="253" spans="1:181" ht="12.75" x14ac:dyDescent="0.15">
      <c r="A253" s="90">
        <f t="shared" si="71"/>
        <v>42591</v>
      </c>
      <c r="B253" s="95">
        <f t="shared" ca="1" si="78"/>
        <v>102746.295</v>
      </c>
      <c r="C253" s="3">
        <f t="shared" si="72"/>
        <v>100000</v>
      </c>
      <c r="D253" s="4">
        <f ca="1">IF(A253&lt;$B$1,VLOOKUP(A253,[1]DI!$A$4:$B$15000,2),0)</f>
        <v>0.14130000000000001</v>
      </c>
      <c r="E253" s="5">
        <f t="shared" ca="1" si="79"/>
        <v>5.2461000000000001E-4</v>
      </c>
      <c r="F253" s="20">
        <f t="shared" si="73"/>
        <v>1.23</v>
      </c>
      <c r="G253" s="6">
        <f t="shared" ca="1" si="67"/>
        <v>1.0006452702999999</v>
      </c>
      <c r="H253" s="5">
        <f ca="1">TRUNC(PRODUCT(G$10:G252),15)</f>
        <v>1.1087346579669699</v>
      </c>
      <c r="I253" s="5">
        <f t="shared" ca="1" si="74"/>
        <v>1.0790994004671699</v>
      </c>
      <c r="J253" s="5">
        <f t="shared" ca="1" si="68"/>
        <v>1.0274629500000001</v>
      </c>
      <c r="K253" s="5">
        <f t="shared" ca="1" si="69"/>
        <v>2746.2950000000001</v>
      </c>
      <c r="L253" s="21">
        <f>IF(VLOOKUP(A253,$U$12:$AD$125,8)=VLOOKUP(A252,$U$12:$AD$125,8),0,VLOOKUP(A253,U$12:$AD$125,8))</f>
        <v>0</v>
      </c>
      <c r="M253" s="8">
        <f>IF(L253&gt;0,VLOOKUP(L253,T$12:$AC$125,7),0)</f>
        <v>0</v>
      </c>
      <c r="N253" s="3">
        <f t="shared" si="75"/>
        <v>0</v>
      </c>
      <c r="O253" s="3">
        <f t="shared" ca="1" si="70"/>
        <v>2746.2950000000001</v>
      </c>
      <c r="P253" s="22" t="str">
        <f t="shared" si="76"/>
        <v>J=</v>
      </c>
      <c r="Q253" s="2">
        <f t="shared" si="77"/>
        <v>42716</v>
      </c>
      <c r="R253" s="10"/>
      <c r="S253" s="10"/>
      <c r="T253" s="41">
        <v>43144</v>
      </c>
      <c r="U253" s="19" t="s">
        <v>63</v>
      </c>
      <c r="V253" s="18"/>
      <c r="W253" s="10"/>
      <c r="AA253" s="10"/>
      <c r="AB253" s="10"/>
      <c r="AC253" s="10"/>
      <c r="AD253" s="10"/>
      <c r="AE253" s="10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  <c r="EZ253" s="18"/>
      <c r="FA253" s="18"/>
      <c r="FB253" s="18"/>
      <c r="FC253" s="18"/>
      <c r="FD253" s="18"/>
      <c r="FE253" s="18"/>
      <c r="FF253" s="18"/>
      <c r="FG253" s="18"/>
      <c r="FH253" s="18"/>
      <c r="FI253" s="18"/>
      <c r="FJ253" s="18"/>
      <c r="FK253" s="18"/>
      <c r="FL253" s="18"/>
      <c r="FM253" s="18"/>
      <c r="FN253" s="18"/>
      <c r="FO253" s="18"/>
      <c r="FP253" s="18"/>
      <c r="FQ253" s="18"/>
      <c r="FR253" s="18"/>
      <c r="FS253" s="18"/>
      <c r="FT253" s="18"/>
      <c r="FU253" s="18"/>
      <c r="FV253" s="18"/>
    </row>
    <row r="254" spans="1:181" ht="12.75" x14ac:dyDescent="0.15">
      <c r="A254" s="90">
        <f t="shared" si="71"/>
        <v>42592</v>
      </c>
      <c r="B254" s="95">
        <f t="shared" ca="1" si="78"/>
        <v>102812.595</v>
      </c>
      <c r="C254" s="3">
        <f t="shared" si="72"/>
        <v>100000</v>
      </c>
      <c r="D254" s="4">
        <f ca="1">IF(A254&lt;$B$1,VLOOKUP(A254,[1]DI!$A$4:$B$15000,2),0)</f>
        <v>0.14130000000000001</v>
      </c>
      <c r="E254" s="5">
        <f t="shared" ca="1" si="79"/>
        <v>5.2461000000000001E-4</v>
      </c>
      <c r="F254" s="20">
        <f t="shared" si="73"/>
        <v>1.23</v>
      </c>
      <c r="G254" s="6">
        <f t="shared" ca="1" si="67"/>
        <v>1.0006452702999999</v>
      </c>
      <c r="H254" s="5">
        <f ca="1">TRUNC(PRODUCT(G$10:G253),15)</f>
        <v>1.10945009151234</v>
      </c>
      <c r="I254" s="5">
        <f t="shared" ca="1" si="74"/>
        <v>1.0790994004671699</v>
      </c>
      <c r="J254" s="5">
        <f t="shared" ca="1" si="68"/>
        <v>1.02812595</v>
      </c>
      <c r="K254" s="5">
        <f t="shared" ca="1" si="69"/>
        <v>2812.5949999999998</v>
      </c>
      <c r="L254" s="21">
        <f>IF(VLOOKUP(A254,$U$12:$AD$125,8)=VLOOKUP(A253,$U$12:$AD$125,8),0,VLOOKUP(A254,U$12:$AD$125,8))</f>
        <v>0</v>
      </c>
      <c r="M254" s="8">
        <f>IF(L254&gt;0,VLOOKUP(L254,T$12:$AC$125,7),0)</f>
        <v>0</v>
      </c>
      <c r="N254" s="3">
        <f t="shared" si="75"/>
        <v>0</v>
      </c>
      <c r="O254" s="3">
        <f t="shared" ca="1" si="70"/>
        <v>2812.5949999999998</v>
      </c>
      <c r="P254" s="22" t="str">
        <f t="shared" si="76"/>
        <v>J=</v>
      </c>
      <c r="Q254" s="2">
        <f t="shared" si="77"/>
        <v>42716</v>
      </c>
      <c r="R254" s="10"/>
      <c r="S254" s="10"/>
      <c r="T254" s="41">
        <v>43189</v>
      </c>
      <c r="U254" s="19" t="s">
        <v>71</v>
      </c>
      <c r="V254" s="18"/>
      <c r="W254" s="10"/>
      <c r="AA254" s="10"/>
      <c r="AB254" s="10"/>
      <c r="AC254" s="10"/>
      <c r="AD254" s="10"/>
      <c r="AE254" s="10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  <c r="FU254" s="18"/>
      <c r="FV254" s="18"/>
    </row>
    <row r="255" spans="1:181" ht="12.75" x14ac:dyDescent="0.15">
      <c r="A255" s="90">
        <f t="shared" si="71"/>
        <v>42593</v>
      </c>
      <c r="B255" s="95">
        <f t="shared" ca="1" si="78"/>
        <v>102878.936</v>
      </c>
      <c r="C255" s="3">
        <f t="shared" si="72"/>
        <v>100000</v>
      </c>
      <c r="D255" s="4">
        <f ca="1">IF(A255&lt;$B$1,VLOOKUP(A255,[1]DI!$A$4:$B$15000,2),0)</f>
        <v>0.14130000000000001</v>
      </c>
      <c r="E255" s="5">
        <f t="shared" ca="1" si="79"/>
        <v>5.2461000000000001E-4</v>
      </c>
      <c r="F255" s="20">
        <f t="shared" si="73"/>
        <v>1.23</v>
      </c>
      <c r="G255" s="6">
        <f t="shared" ca="1" si="67"/>
        <v>1.0006452702999999</v>
      </c>
      <c r="H255" s="5">
        <f ca="1">TRUNC(PRODUCT(G$10:G254),15)</f>
        <v>1.1101659867057201</v>
      </c>
      <c r="I255" s="5">
        <f t="shared" ca="1" si="74"/>
        <v>1.0790994004671699</v>
      </c>
      <c r="J255" s="5">
        <f t="shared" ca="1" si="68"/>
        <v>1.02878936</v>
      </c>
      <c r="K255" s="5">
        <f t="shared" ca="1" si="69"/>
        <v>2878.9360000000001</v>
      </c>
      <c r="L255" s="21">
        <f>IF(VLOOKUP(A255,$U$12:$AD$125,8)=VLOOKUP(A254,$U$12:$AD$125,8),0,VLOOKUP(A255,U$12:$AD$125,8))</f>
        <v>0</v>
      </c>
      <c r="M255" s="8">
        <f>IF(L255&gt;0,VLOOKUP(L255,T$12:$AC$125,7),0)</f>
        <v>0</v>
      </c>
      <c r="N255" s="3">
        <f t="shared" si="75"/>
        <v>0</v>
      </c>
      <c r="O255" s="3">
        <f t="shared" ca="1" si="70"/>
        <v>2878.9360000000001</v>
      </c>
      <c r="P255" s="22" t="str">
        <f t="shared" si="76"/>
        <v>J=</v>
      </c>
      <c r="Q255" s="2">
        <f t="shared" si="77"/>
        <v>42716</v>
      </c>
      <c r="R255" s="10"/>
      <c r="S255" s="10"/>
      <c r="T255" s="41">
        <v>43221</v>
      </c>
      <c r="U255" s="19" t="s">
        <v>72</v>
      </c>
      <c r="V255" s="18"/>
      <c r="W255" s="10"/>
      <c r="AA255" s="10"/>
      <c r="AB255" s="10"/>
      <c r="AC255" s="10"/>
      <c r="AD255" s="10"/>
      <c r="AE255" s="10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  <c r="FC255" s="18"/>
      <c r="FD255" s="18"/>
      <c r="FE255" s="18"/>
      <c r="FF255" s="18"/>
      <c r="FG255" s="18"/>
      <c r="FH255" s="18"/>
      <c r="FI255" s="18"/>
      <c r="FJ255" s="18"/>
      <c r="FK255" s="18"/>
      <c r="FL255" s="18"/>
      <c r="FM255" s="18"/>
      <c r="FN255" s="18"/>
      <c r="FO255" s="18"/>
      <c r="FP255" s="18"/>
      <c r="FQ255" s="18"/>
      <c r="FR255" s="18"/>
      <c r="FS255" s="18"/>
      <c r="FT255" s="18"/>
      <c r="FU255" s="18"/>
      <c r="FV255" s="18"/>
    </row>
    <row r="256" spans="1:181" ht="12.75" x14ac:dyDescent="0.15">
      <c r="A256" s="90">
        <f t="shared" si="71"/>
        <v>42594</v>
      </c>
      <c r="B256" s="95">
        <f t="shared" ca="1" si="78"/>
        <v>102945.321</v>
      </c>
      <c r="C256" s="3">
        <f t="shared" si="72"/>
        <v>100000</v>
      </c>
      <c r="D256" s="4">
        <f ca="1">IF(A256&lt;$B$1,VLOOKUP(A256,[1]DI!$A$4:$B$15000,2),0)</f>
        <v>0.14130000000000001</v>
      </c>
      <c r="E256" s="5">
        <f t="shared" ca="1" si="79"/>
        <v>5.2461000000000001E-4</v>
      </c>
      <c r="F256" s="20">
        <f t="shared" si="73"/>
        <v>1.23</v>
      </c>
      <c r="G256" s="6">
        <f t="shared" ca="1" si="67"/>
        <v>1.0006452702999999</v>
      </c>
      <c r="H256" s="5">
        <f ca="1">TRUNC(PRODUCT(G$10:G255),15)</f>
        <v>1.1108823438450099</v>
      </c>
      <c r="I256" s="5">
        <f t="shared" ca="1" si="74"/>
        <v>1.0790994004671699</v>
      </c>
      <c r="J256" s="5">
        <f t="shared" ca="1" si="68"/>
        <v>1.02945321</v>
      </c>
      <c r="K256" s="5">
        <f t="shared" ca="1" si="69"/>
        <v>2945.3209999999999</v>
      </c>
      <c r="L256" s="21">
        <f>IF(VLOOKUP(A256,$U$12:$AD$125,8)=VLOOKUP(A255,$U$12:$AD$125,8),0,VLOOKUP(A256,U$12:$AD$125,8))</f>
        <v>0</v>
      </c>
      <c r="M256" s="8">
        <f>IF(L256&gt;0,VLOOKUP(L256,T$12:$AC$125,7),0)</f>
        <v>0</v>
      </c>
      <c r="N256" s="3">
        <f t="shared" si="75"/>
        <v>0</v>
      </c>
      <c r="O256" s="3">
        <f t="shared" ca="1" si="70"/>
        <v>2945.3209999999999</v>
      </c>
      <c r="P256" s="22" t="str">
        <f t="shared" si="76"/>
        <v>J=</v>
      </c>
      <c r="Q256" s="2">
        <f t="shared" si="77"/>
        <v>42716</v>
      </c>
      <c r="R256" s="10"/>
      <c r="S256" s="10"/>
      <c r="T256" s="41">
        <v>43251</v>
      </c>
      <c r="U256" s="19" t="s">
        <v>73</v>
      </c>
      <c r="V256" s="18"/>
      <c r="W256" s="10"/>
      <c r="AA256" s="10"/>
      <c r="AB256" s="10"/>
      <c r="AC256" s="10"/>
      <c r="AD256" s="10"/>
      <c r="AE256" s="10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</row>
    <row r="257" spans="1:183" ht="12.75" x14ac:dyDescent="0.15">
      <c r="A257" s="90">
        <f t="shared" si="71"/>
        <v>42595</v>
      </c>
      <c r="B257" s="95">
        <f t="shared" ca="1" si="78"/>
        <v>103011.749</v>
      </c>
      <c r="C257" s="3">
        <f t="shared" si="72"/>
        <v>100000</v>
      </c>
      <c r="D257" s="4">
        <f ca="1">IF(A257&lt;$B$1,VLOOKUP(A257,[1]DI!$A$4:$B$15000,2),0)</f>
        <v>0</v>
      </c>
      <c r="E257" s="5">
        <f t="shared" ca="1" si="79"/>
        <v>0</v>
      </c>
      <c r="F257" s="20">
        <f t="shared" si="73"/>
        <v>1.23</v>
      </c>
      <c r="G257" s="6">
        <f t="shared" ca="1" si="67"/>
        <v>1</v>
      </c>
      <c r="H257" s="5">
        <f ca="1">TRUNC(PRODUCT(G$10:G256),15)</f>
        <v>1.11159916322829</v>
      </c>
      <c r="I257" s="5">
        <f t="shared" ca="1" si="74"/>
        <v>1.0790994004671699</v>
      </c>
      <c r="J257" s="5">
        <f t="shared" ca="1" si="68"/>
        <v>1.0301174900000001</v>
      </c>
      <c r="K257" s="5">
        <f t="shared" ca="1" si="69"/>
        <v>3011.7489999999998</v>
      </c>
      <c r="L257" s="21">
        <f>IF(VLOOKUP(A257,$U$12:$AD$125,8)=VLOOKUP(A256,$U$12:$AD$125,8),0,VLOOKUP(A257,U$12:$AD$125,8))</f>
        <v>0</v>
      </c>
      <c r="M257" s="8">
        <f>IF(L257&gt;0,VLOOKUP(L257,T$12:$AC$125,7),0)</f>
        <v>0</v>
      </c>
      <c r="N257" s="3">
        <f t="shared" si="75"/>
        <v>0</v>
      </c>
      <c r="O257" s="3">
        <f t="shared" ca="1" si="70"/>
        <v>3011.7489999999998</v>
      </c>
      <c r="P257" s="22" t="str">
        <f t="shared" si="76"/>
        <v>J=</v>
      </c>
      <c r="Q257" s="2">
        <f t="shared" si="77"/>
        <v>42716</v>
      </c>
      <c r="R257" s="10"/>
      <c r="S257" s="10"/>
      <c r="T257" s="41">
        <v>43350</v>
      </c>
      <c r="U257" s="19" t="s">
        <v>74</v>
      </c>
      <c r="V257" s="18"/>
      <c r="W257" s="10"/>
      <c r="AA257" s="10"/>
      <c r="AB257" s="10"/>
      <c r="AC257" s="10"/>
      <c r="AD257" s="10"/>
      <c r="AE257" s="10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  <c r="FC257" s="18"/>
      <c r="FD257" s="18"/>
      <c r="FE257" s="18"/>
      <c r="FF257" s="18"/>
      <c r="FG257" s="18"/>
      <c r="FH257" s="18"/>
      <c r="FI257" s="18"/>
      <c r="FJ257" s="18"/>
      <c r="FK257" s="18"/>
      <c r="FL257" s="18"/>
      <c r="FM257" s="18"/>
      <c r="FN257" s="18"/>
      <c r="FO257" s="18"/>
      <c r="FP257" s="18"/>
      <c r="FQ257" s="18"/>
      <c r="FR257" s="18"/>
      <c r="FS257" s="18"/>
      <c r="FT257" s="18"/>
      <c r="FU257" s="18"/>
      <c r="FV257" s="18"/>
    </row>
    <row r="258" spans="1:183" ht="12.75" x14ac:dyDescent="0.15">
      <c r="A258" s="90">
        <f t="shared" si="71"/>
        <v>42596</v>
      </c>
      <c r="B258" s="95">
        <f t="shared" ca="1" si="78"/>
        <v>103011.749</v>
      </c>
      <c r="C258" s="3">
        <f t="shared" si="72"/>
        <v>100000</v>
      </c>
      <c r="D258" s="4">
        <f ca="1">IF(A258&lt;$B$1,VLOOKUP(A258,[1]DI!$A$4:$B$15000,2),0)</f>
        <v>0</v>
      </c>
      <c r="E258" s="5">
        <f t="shared" ca="1" si="79"/>
        <v>0</v>
      </c>
      <c r="F258" s="20">
        <f t="shared" si="73"/>
        <v>1.23</v>
      </c>
      <c r="G258" s="6">
        <f t="shared" ca="1" si="67"/>
        <v>1</v>
      </c>
      <c r="H258" s="5">
        <f ca="1">TRUNC(PRODUCT(G$10:G257),15)</f>
        <v>1.11159916322829</v>
      </c>
      <c r="I258" s="5">
        <f t="shared" ca="1" si="74"/>
        <v>1.0790994004671699</v>
      </c>
      <c r="J258" s="5">
        <f t="shared" ca="1" si="68"/>
        <v>1.0301174900000001</v>
      </c>
      <c r="K258" s="5">
        <f t="shared" ca="1" si="69"/>
        <v>3011.7489999999998</v>
      </c>
      <c r="L258" s="21">
        <f>IF(VLOOKUP(A258,$U$12:$AD$125,8)=VLOOKUP(A257,$U$12:$AD$125,8),0,VLOOKUP(A258,U$12:$AD$125,8))</f>
        <v>0</v>
      </c>
      <c r="M258" s="8">
        <f>IF(L258&gt;0,VLOOKUP(L258,T$12:$AC$125,7),0)</f>
        <v>0</v>
      </c>
      <c r="N258" s="3">
        <f t="shared" si="75"/>
        <v>0</v>
      </c>
      <c r="O258" s="3">
        <f t="shared" ca="1" si="70"/>
        <v>3011.7489999999998</v>
      </c>
      <c r="P258" s="22" t="str">
        <f t="shared" si="76"/>
        <v>J=</v>
      </c>
      <c r="Q258" s="2">
        <f t="shared" si="77"/>
        <v>42716</v>
      </c>
      <c r="R258" s="38"/>
      <c r="S258" s="32"/>
      <c r="T258" s="39">
        <v>43385</v>
      </c>
      <c r="U258" s="40" t="s">
        <v>69</v>
      </c>
      <c r="V258" s="33"/>
      <c r="W258" s="32"/>
      <c r="X258" s="33"/>
      <c r="Y258" s="33"/>
      <c r="Z258" s="33"/>
      <c r="AA258" s="32"/>
      <c r="AB258" s="32"/>
      <c r="AC258" s="32"/>
      <c r="AD258" s="32"/>
      <c r="AE258" s="32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</row>
    <row r="259" spans="1:183" ht="12.75" x14ac:dyDescent="0.15">
      <c r="A259" s="90">
        <f t="shared" si="71"/>
        <v>42597</v>
      </c>
      <c r="B259" s="95">
        <f t="shared" ca="1" si="78"/>
        <v>103011.749</v>
      </c>
      <c r="C259" s="3">
        <f t="shared" si="72"/>
        <v>100000</v>
      </c>
      <c r="D259" s="4">
        <f ca="1">IF(A259&lt;$B$1,VLOOKUP(A259,[1]DI!$A$4:$B$15000,2),0)</f>
        <v>0.14130000000000001</v>
      </c>
      <c r="E259" s="5">
        <f t="shared" ca="1" si="79"/>
        <v>5.2461000000000001E-4</v>
      </c>
      <c r="F259" s="20">
        <f t="shared" si="73"/>
        <v>1.23</v>
      </c>
      <c r="G259" s="6">
        <f t="shared" ca="1" si="67"/>
        <v>1.0006452702999999</v>
      </c>
      <c r="H259" s="5">
        <f ca="1">TRUNC(PRODUCT(G$10:G258),15)</f>
        <v>1.11159916322829</v>
      </c>
      <c r="I259" s="5">
        <f t="shared" ca="1" si="74"/>
        <v>1.0790994004671699</v>
      </c>
      <c r="J259" s="5">
        <f t="shared" ca="1" si="68"/>
        <v>1.0301174900000001</v>
      </c>
      <c r="K259" s="5">
        <f t="shared" ca="1" si="69"/>
        <v>3011.7489999999998</v>
      </c>
      <c r="L259" s="21">
        <f>IF(VLOOKUP(A259,$U$12:$AD$125,8)=VLOOKUP(A258,$U$12:$AD$125,8),0,VLOOKUP(A259,U$12:$AD$125,8))</f>
        <v>0</v>
      </c>
      <c r="M259" s="8">
        <f>IF(L259&gt;0,VLOOKUP(L259,T$12:$AC$125,7),0)</f>
        <v>0</v>
      </c>
      <c r="N259" s="3">
        <f t="shared" si="75"/>
        <v>0</v>
      </c>
      <c r="O259" s="3">
        <f t="shared" ca="1" si="70"/>
        <v>3011.7489999999998</v>
      </c>
      <c r="P259" s="22" t="str">
        <f t="shared" si="76"/>
        <v>J=</v>
      </c>
      <c r="Q259" s="2">
        <f t="shared" si="77"/>
        <v>42716</v>
      </c>
      <c r="R259" s="10"/>
      <c r="S259" s="10"/>
      <c r="T259" s="41">
        <v>43406</v>
      </c>
      <c r="U259" s="19" t="s">
        <v>75</v>
      </c>
      <c r="V259" s="18"/>
      <c r="W259" s="10"/>
      <c r="AA259" s="10"/>
      <c r="AB259" s="10"/>
      <c r="AC259" s="10"/>
      <c r="AD259" s="10"/>
      <c r="AE259" s="10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8"/>
      <c r="FV259" s="18"/>
    </row>
    <row r="260" spans="1:183" ht="12.75" x14ac:dyDescent="0.15">
      <c r="A260" s="90">
        <f t="shared" si="71"/>
        <v>42598</v>
      </c>
      <c r="B260" s="95">
        <f t="shared" ca="1" si="78"/>
        <v>103078.219</v>
      </c>
      <c r="C260" s="3">
        <f t="shared" si="72"/>
        <v>100000</v>
      </c>
      <c r="D260" s="4">
        <f ca="1">IF(A260&lt;$B$1,VLOOKUP(A260,[1]DI!$A$4:$B$15000,2),0)</f>
        <v>0.14130000000000001</v>
      </c>
      <c r="E260" s="5">
        <f t="shared" ca="1" si="79"/>
        <v>5.2461000000000001E-4</v>
      </c>
      <c r="F260" s="20">
        <f t="shared" si="73"/>
        <v>1.23</v>
      </c>
      <c r="G260" s="6">
        <f t="shared" ca="1" si="67"/>
        <v>1.0006452702999999</v>
      </c>
      <c r="H260" s="5">
        <f ca="1">TRUNC(PRODUCT(G$10:G259),15)</f>
        <v>1.1123164451538301</v>
      </c>
      <c r="I260" s="5">
        <f t="shared" ca="1" si="74"/>
        <v>1.0790994004671699</v>
      </c>
      <c r="J260" s="5">
        <f t="shared" ca="1" si="68"/>
        <v>1.03078219</v>
      </c>
      <c r="K260" s="5">
        <f t="shared" ca="1" si="69"/>
        <v>3078.2190000000001</v>
      </c>
      <c r="L260" s="21">
        <f>IF(VLOOKUP(A260,$U$12:$AD$125,8)=VLOOKUP(A259,$U$12:$AD$125,8),0,VLOOKUP(A260,U$12:$AD$125,8))</f>
        <v>0</v>
      </c>
      <c r="M260" s="8">
        <f>IF(L260&gt;0,VLOOKUP(L260,T$12:$AC$125,7),0)</f>
        <v>0</v>
      </c>
      <c r="N260" s="3">
        <f t="shared" si="75"/>
        <v>0</v>
      </c>
      <c r="O260" s="3">
        <f t="shared" ca="1" si="70"/>
        <v>3078.2190000000001</v>
      </c>
      <c r="P260" s="22" t="str">
        <f t="shared" si="76"/>
        <v>J=</v>
      </c>
      <c r="Q260" s="2">
        <f t="shared" si="77"/>
        <v>42716</v>
      </c>
      <c r="R260" s="10"/>
      <c r="S260" s="10"/>
      <c r="T260" s="41">
        <v>43419</v>
      </c>
      <c r="U260" s="19" t="s">
        <v>76</v>
      </c>
      <c r="V260" s="18"/>
      <c r="W260" s="10"/>
      <c r="AA260" s="10"/>
      <c r="AB260" s="10"/>
      <c r="AC260" s="10"/>
      <c r="AD260" s="10"/>
      <c r="AE260" s="10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8"/>
      <c r="FA260" s="18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8"/>
      <c r="FU260" s="18"/>
      <c r="FV260" s="18"/>
    </row>
    <row r="261" spans="1:183" ht="12.75" x14ac:dyDescent="0.15">
      <c r="A261" s="90">
        <f t="shared" si="71"/>
        <v>42599</v>
      </c>
      <c r="B261" s="95">
        <f t="shared" ca="1" si="78"/>
        <v>103144.732</v>
      </c>
      <c r="C261" s="3">
        <f t="shared" si="72"/>
        <v>100000</v>
      </c>
      <c r="D261" s="4">
        <f ca="1">IF(A261&lt;$B$1,VLOOKUP(A261,[1]DI!$A$4:$B$15000,2),0)</f>
        <v>0.14130000000000001</v>
      </c>
      <c r="E261" s="5">
        <f t="shared" ca="1" si="79"/>
        <v>5.2461000000000001E-4</v>
      </c>
      <c r="F261" s="20">
        <f t="shared" si="73"/>
        <v>1.23</v>
      </c>
      <c r="G261" s="6">
        <f t="shared" ca="1" si="67"/>
        <v>1.0006452702999999</v>
      </c>
      <c r="H261" s="5">
        <f ca="1">TRUNC(PRODUCT(G$10:G260),15)</f>
        <v>1.11303418992009</v>
      </c>
      <c r="I261" s="5">
        <f t="shared" ca="1" si="74"/>
        <v>1.0790994004671699</v>
      </c>
      <c r="J261" s="5">
        <f t="shared" ca="1" si="68"/>
        <v>1.0314473200000001</v>
      </c>
      <c r="K261" s="5">
        <f t="shared" ca="1" si="69"/>
        <v>3144.732</v>
      </c>
      <c r="L261" s="21">
        <f>IF(VLOOKUP(A261,$U$12:$AD$125,8)=VLOOKUP(A260,$U$12:$AD$125,8),0,VLOOKUP(A261,U$12:$AD$125,8))</f>
        <v>0</v>
      </c>
      <c r="M261" s="8">
        <f>IF(L261&gt;0,VLOOKUP(L261,T$12:$AC$125,7),0)</f>
        <v>0</v>
      </c>
      <c r="N261" s="3">
        <f t="shared" si="75"/>
        <v>0</v>
      </c>
      <c r="O261" s="3">
        <f t="shared" ca="1" si="70"/>
        <v>3144.732</v>
      </c>
      <c r="P261" s="22" t="str">
        <f t="shared" si="76"/>
        <v>J=</v>
      </c>
      <c r="Q261" s="2">
        <f t="shared" si="77"/>
        <v>42716</v>
      </c>
      <c r="R261" s="10"/>
      <c r="S261" s="10"/>
      <c r="T261" s="41">
        <v>43459</v>
      </c>
      <c r="U261" s="19" t="s">
        <v>77</v>
      </c>
      <c r="V261" s="18"/>
      <c r="W261" s="10"/>
      <c r="AA261" s="10"/>
      <c r="AB261" s="10"/>
      <c r="AC261" s="10"/>
      <c r="AD261" s="10"/>
      <c r="AE261" s="10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</row>
    <row r="262" spans="1:183" ht="12.75" x14ac:dyDescent="0.15">
      <c r="A262" s="90">
        <f t="shared" si="71"/>
        <v>42600</v>
      </c>
      <c r="B262" s="95">
        <f t="shared" ca="1" si="78"/>
        <v>103211.289</v>
      </c>
      <c r="C262" s="3">
        <f t="shared" si="72"/>
        <v>100000</v>
      </c>
      <c r="D262" s="4">
        <f ca="1">IF(A262&lt;$B$1,VLOOKUP(A262,[1]DI!$A$4:$B$15000,2),0)</f>
        <v>0.14130000000000001</v>
      </c>
      <c r="E262" s="5">
        <f t="shared" ca="1" si="79"/>
        <v>5.2461000000000001E-4</v>
      </c>
      <c r="F262" s="20">
        <f t="shared" si="73"/>
        <v>1.23</v>
      </c>
      <c r="G262" s="6">
        <f t="shared" ca="1" si="67"/>
        <v>1.0006452702999999</v>
      </c>
      <c r="H262" s="5">
        <f ca="1">TRUNC(PRODUCT(G$10:G261),15)</f>
        <v>1.11375239782573</v>
      </c>
      <c r="I262" s="5">
        <f t="shared" ca="1" si="74"/>
        <v>1.0790994004671699</v>
      </c>
      <c r="J262" s="5">
        <f t="shared" ca="1" si="68"/>
        <v>1.0321128900000001</v>
      </c>
      <c r="K262" s="5">
        <f t="shared" ca="1" si="69"/>
        <v>3211.2890000000002</v>
      </c>
      <c r="L262" s="21">
        <f>IF(VLOOKUP(A262,$U$12:$AD$125,8)=VLOOKUP(A261,$U$12:$AD$125,8),0,VLOOKUP(A262,U$12:$AD$125,8))</f>
        <v>0</v>
      </c>
      <c r="M262" s="8">
        <f>IF(L262&gt;0,VLOOKUP(L262,T$12:$AC$125,7),0)</f>
        <v>0</v>
      </c>
      <c r="N262" s="3">
        <f t="shared" si="75"/>
        <v>0</v>
      </c>
      <c r="O262" s="3">
        <f t="shared" ca="1" si="70"/>
        <v>3211.2890000000002</v>
      </c>
      <c r="P262" s="22" t="str">
        <f t="shared" si="76"/>
        <v>J=</v>
      </c>
      <c r="Q262" s="2">
        <f t="shared" si="77"/>
        <v>42716</v>
      </c>
      <c r="R262" s="10"/>
      <c r="S262" s="10"/>
      <c r="T262" s="41">
        <v>43466</v>
      </c>
      <c r="U262" s="19" t="s">
        <v>78</v>
      </c>
      <c r="V262" s="18"/>
      <c r="W262" s="10"/>
      <c r="AA262" s="10"/>
      <c r="AB262" s="10"/>
      <c r="AC262" s="10"/>
      <c r="AD262" s="10"/>
      <c r="AE262" s="10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8"/>
      <c r="FV262" s="18"/>
    </row>
    <row r="263" spans="1:183" ht="12.75" x14ac:dyDescent="0.15">
      <c r="A263" s="90">
        <f t="shared" si="71"/>
        <v>42601</v>
      </c>
      <c r="B263" s="95">
        <f t="shared" ca="1" si="78"/>
        <v>103277.88800000001</v>
      </c>
      <c r="C263" s="3">
        <f t="shared" si="72"/>
        <v>100000</v>
      </c>
      <c r="D263" s="4">
        <f ca="1">IF(A263&lt;$B$1,VLOOKUP(A263,[1]DI!$A$4:$B$15000,2),0)</f>
        <v>0.14130000000000001</v>
      </c>
      <c r="E263" s="5">
        <f t="shared" ca="1" si="79"/>
        <v>5.2461000000000001E-4</v>
      </c>
      <c r="F263" s="20">
        <f t="shared" si="73"/>
        <v>1.23</v>
      </c>
      <c r="G263" s="6">
        <f t="shared" ca="1" si="67"/>
        <v>1.0006452702999999</v>
      </c>
      <c r="H263" s="5">
        <f ca="1">TRUNC(PRODUCT(G$10:G262),15)</f>
        <v>1.1144710691696</v>
      </c>
      <c r="I263" s="5">
        <f t="shared" ca="1" si="74"/>
        <v>1.0790994004671699</v>
      </c>
      <c r="J263" s="5">
        <f t="shared" ca="1" si="68"/>
        <v>1.03277888</v>
      </c>
      <c r="K263" s="5">
        <f t="shared" ca="1" si="69"/>
        <v>3277.8879999999999</v>
      </c>
      <c r="L263" s="21">
        <f>IF(VLOOKUP(A263,$U$12:$AD$125,8)=VLOOKUP(A262,$U$12:$AD$125,8),0,VLOOKUP(A263,U$12:$AD$125,8))</f>
        <v>0</v>
      </c>
      <c r="M263" s="8">
        <f>IF(L263&gt;0,VLOOKUP(L263,T$12:$AC$125,7),0)</f>
        <v>0</v>
      </c>
      <c r="N263" s="3">
        <f t="shared" si="75"/>
        <v>0</v>
      </c>
      <c r="O263" s="3">
        <f t="shared" ca="1" si="70"/>
        <v>3277.8879999999999</v>
      </c>
      <c r="P263" s="22" t="str">
        <f t="shared" si="76"/>
        <v>J=</v>
      </c>
      <c r="Q263" s="2">
        <f t="shared" si="77"/>
        <v>42716</v>
      </c>
      <c r="R263" s="10"/>
      <c r="S263" s="10"/>
      <c r="T263" s="41">
        <v>43528</v>
      </c>
      <c r="U263" s="19" t="s">
        <v>63</v>
      </c>
      <c r="V263" s="18"/>
      <c r="W263" s="10"/>
      <c r="AA263" s="10"/>
      <c r="AB263" s="10"/>
      <c r="AC263" s="10"/>
      <c r="AD263" s="10"/>
      <c r="AE263" s="10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  <c r="EZ263" s="18"/>
      <c r="FA263" s="18"/>
      <c r="FB263" s="18"/>
      <c r="FC263" s="18"/>
      <c r="FD263" s="18"/>
      <c r="FE263" s="18"/>
      <c r="FF263" s="18"/>
      <c r="FG263" s="18"/>
      <c r="FH263" s="18"/>
      <c r="FI263" s="18"/>
      <c r="FJ263" s="18"/>
      <c r="FK263" s="18"/>
      <c r="FL263" s="18"/>
      <c r="FM263" s="18"/>
      <c r="FN263" s="18"/>
      <c r="FO263" s="18"/>
      <c r="FP263" s="18"/>
      <c r="FQ263" s="18"/>
      <c r="FR263" s="18"/>
      <c r="FS263" s="18"/>
      <c r="FT263" s="18"/>
      <c r="FU263" s="18"/>
      <c r="FV263" s="18"/>
    </row>
    <row r="264" spans="1:183" ht="12.75" x14ac:dyDescent="0.15">
      <c r="A264" s="90">
        <f t="shared" si="71"/>
        <v>42602</v>
      </c>
      <c r="B264" s="95">
        <f t="shared" ca="1" si="78"/>
        <v>103344.52999999</v>
      </c>
      <c r="C264" s="3">
        <f t="shared" si="72"/>
        <v>100000</v>
      </c>
      <c r="D264" s="4">
        <f ca="1">IF(A264&lt;$B$1,VLOOKUP(A264,[1]DI!$A$4:$B$15000,2),0)</f>
        <v>0</v>
      </c>
      <c r="E264" s="5">
        <f t="shared" ca="1" si="79"/>
        <v>0</v>
      </c>
      <c r="F264" s="20">
        <f t="shared" si="73"/>
        <v>1.23</v>
      </c>
      <c r="G264" s="6">
        <f t="shared" ca="1" si="67"/>
        <v>1</v>
      </c>
      <c r="H264" s="5">
        <f ca="1">TRUNC(PRODUCT(G$10:G263),15)</f>
        <v>1.11519020425074</v>
      </c>
      <c r="I264" s="5">
        <f t="shared" ca="1" si="74"/>
        <v>1.0790994004671699</v>
      </c>
      <c r="J264" s="5">
        <f t="shared" ca="1" si="68"/>
        <v>1.0334452999999999</v>
      </c>
      <c r="K264" s="5">
        <f t="shared" ca="1" si="69"/>
        <v>3344.5299999899999</v>
      </c>
      <c r="L264" s="21">
        <f>IF(VLOOKUP(A264,$U$12:$AD$125,8)=VLOOKUP(A263,$U$12:$AD$125,8),0,VLOOKUP(A264,U$12:$AD$125,8))</f>
        <v>0</v>
      </c>
      <c r="M264" s="8">
        <f>IF(L264&gt;0,VLOOKUP(L264,T$12:$AC$125,7),0)</f>
        <v>0</v>
      </c>
      <c r="N264" s="3">
        <f t="shared" si="75"/>
        <v>0</v>
      </c>
      <c r="O264" s="3">
        <f t="shared" ca="1" si="70"/>
        <v>3344.5299999899999</v>
      </c>
      <c r="P264" s="22" t="str">
        <f t="shared" si="76"/>
        <v>J=</v>
      </c>
      <c r="Q264" s="2">
        <f t="shared" si="77"/>
        <v>42716</v>
      </c>
      <c r="R264" s="10"/>
      <c r="S264" s="10"/>
      <c r="T264" s="41">
        <v>43529</v>
      </c>
      <c r="U264" s="19" t="s">
        <v>63</v>
      </c>
      <c r="V264" s="18"/>
      <c r="W264" s="10"/>
      <c r="AA264" s="10"/>
      <c r="AB264" s="10"/>
      <c r="AC264" s="10"/>
      <c r="AD264" s="10"/>
      <c r="AE264" s="10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8"/>
      <c r="FV264" s="18"/>
    </row>
    <row r="265" spans="1:183" ht="12.75" x14ac:dyDescent="0.15">
      <c r="A265" s="90">
        <f t="shared" si="71"/>
        <v>42603</v>
      </c>
      <c r="B265" s="95">
        <f t="shared" ca="1" si="78"/>
        <v>103344.52999999</v>
      </c>
      <c r="C265" s="3">
        <f t="shared" si="72"/>
        <v>100000</v>
      </c>
      <c r="D265" s="4">
        <f ca="1">IF(A265&lt;$B$1,VLOOKUP(A265,[1]DI!$A$4:$B$15000,2),0)</f>
        <v>0</v>
      </c>
      <c r="E265" s="5">
        <f t="shared" ca="1" si="79"/>
        <v>0</v>
      </c>
      <c r="F265" s="20">
        <f t="shared" si="73"/>
        <v>1.23</v>
      </c>
      <c r="G265" s="6">
        <f t="shared" ca="1" si="67"/>
        <v>1</v>
      </c>
      <c r="H265" s="5">
        <f ca="1">TRUNC(PRODUCT(G$10:G264),15)</f>
        <v>1.11519020425074</v>
      </c>
      <c r="I265" s="5">
        <f t="shared" ca="1" si="74"/>
        <v>1.0790994004671699</v>
      </c>
      <c r="J265" s="5">
        <f t="shared" ca="1" si="68"/>
        <v>1.0334452999999999</v>
      </c>
      <c r="K265" s="5">
        <f t="shared" ca="1" si="69"/>
        <v>3344.5299999899999</v>
      </c>
      <c r="L265" s="21">
        <f>IF(VLOOKUP(A265,$U$12:$AD$125,8)=VLOOKUP(A264,$U$12:$AD$125,8),0,VLOOKUP(A265,U$12:$AD$125,8))</f>
        <v>0</v>
      </c>
      <c r="M265" s="8">
        <f>IF(L265&gt;0,VLOOKUP(L265,T$12:$AC$125,7),0)</f>
        <v>0</v>
      </c>
      <c r="N265" s="3">
        <f t="shared" si="75"/>
        <v>0</v>
      </c>
      <c r="O265" s="3">
        <f t="shared" ca="1" si="70"/>
        <v>3344.5299999899999</v>
      </c>
      <c r="P265" s="22" t="str">
        <f t="shared" si="76"/>
        <v>J=</v>
      </c>
      <c r="Q265" s="2">
        <f t="shared" si="77"/>
        <v>42716</v>
      </c>
      <c r="R265" s="10"/>
      <c r="S265" s="10"/>
      <c r="T265" s="41">
        <v>43574</v>
      </c>
      <c r="U265" s="19" t="s">
        <v>71</v>
      </c>
      <c r="V265" s="18"/>
      <c r="W265" s="10"/>
      <c r="AA265" s="10"/>
      <c r="AB265" s="10"/>
      <c r="AC265" s="10"/>
      <c r="AD265" s="10"/>
      <c r="AE265" s="10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8"/>
      <c r="FV265" s="18"/>
    </row>
    <row r="266" spans="1:183" ht="12.75" x14ac:dyDescent="0.15">
      <c r="A266" s="90">
        <f t="shared" si="71"/>
        <v>42604</v>
      </c>
      <c r="B266" s="95">
        <f t="shared" ca="1" si="78"/>
        <v>103344.52999999</v>
      </c>
      <c r="C266" s="3">
        <f t="shared" si="72"/>
        <v>100000</v>
      </c>
      <c r="D266" s="4">
        <f ca="1">IF(A266&lt;$B$1,VLOOKUP(A266,[1]DI!$A$4:$B$15000,2),0)</f>
        <v>0.14130000000000001</v>
      </c>
      <c r="E266" s="5">
        <f t="shared" ca="1" si="79"/>
        <v>5.2461000000000001E-4</v>
      </c>
      <c r="F266" s="20">
        <f t="shared" si="73"/>
        <v>1.23</v>
      </c>
      <c r="G266" s="6">
        <f t="shared" ref="G266:G329" ca="1" si="80">TRUNC((1+(E266*F266)),15)</f>
        <v>1.0006452702999999</v>
      </c>
      <c r="H266" s="5">
        <f ca="1">TRUNC(PRODUCT(G$10:G265),15)</f>
        <v>1.11519020425074</v>
      </c>
      <c r="I266" s="5">
        <f t="shared" ca="1" si="74"/>
        <v>1.0790994004671699</v>
      </c>
      <c r="J266" s="5">
        <f t="shared" ref="J266:J329" ca="1" si="81">ROUND(TRUNC(H266/I266,15),8)</f>
        <v>1.0334452999999999</v>
      </c>
      <c r="K266" s="5">
        <f t="shared" ref="K266:K329" ca="1" si="82">TRUNC((C266*(J266-1)),8)</f>
        <v>3344.5299999899999</v>
      </c>
      <c r="L266" s="21">
        <f>IF(VLOOKUP(A266,$U$12:$AD$125,8)=VLOOKUP(A265,$U$12:$AD$125,8),0,VLOOKUP(A266,U$12:$AD$125,8))</f>
        <v>0</v>
      </c>
      <c r="M266" s="8">
        <f>IF(L266&gt;0,VLOOKUP(L266,T$12:$AC$125,7),0)</f>
        <v>0</v>
      </c>
      <c r="N266" s="3">
        <f t="shared" si="75"/>
        <v>0</v>
      </c>
      <c r="O266" s="3">
        <f t="shared" ref="O266:O329" ca="1" si="83">(K266+N266)</f>
        <v>3344.5299999899999</v>
      </c>
      <c r="P266" s="22" t="str">
        <f t="shared" si="76"/>
        <v>J=</v>
      </c>
      <c r="Q266" s="2">
        <f t="shared" si="77"/>
        <v>42716</v>
      </c>
      <c r="R266" s="10"/>
      <c r="S266" s="10"/>
      <c r="T266" s="41">
        <v>43586</v>
      </c>
      <c r="U266" s="19" t="s">
        <v>72</v>
      </c>
      <c r="V266" s="18"/>
      <c r="W266" s="10"/>
      <c r="AA266" s="10"/>
      <c r="AB266" s="10"/>
      <c r="AC266" s="10"/>
      <c r="AD266" s="10"/>
      <c r="AE266" s="10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8"/>
      <c r="FV266" s="18"/>
    </row>
    <row r="267" spans="1:183" ht="12.75" x14ac:dyDescent="0.15">
      <c r="A267" s="90">
        <f t="shared" ref="A267:A330" si="84">(A266+1)</f>
        <v>42605</v>
      </c>
      <c r="B267" s="95">
        <f t="shared" ca="1" si="78"/>
        <v>103411.21499999</v>
      </c>
      <c r="C267" s="3">
        <f t="shared" ref="C267:C330" si="85">TRUNC(C266-N266,6)</f>
        <v>100000</v>
      </c>
      <c r="D267" s="4">
        <f ca="1">IF(A267&lt;$B$1,VLOOKUP(A267,[1]DI!$A$4:$B$15000,2),0)</f>
        <v>0.14130000000000001</v>
      </c>
      <c r="E267" s="5">
        <f t="shared" ca="1" si="79"/>
        <v>5.2461000000000001E-4</v>
      </c>
      <c r="F267" s="20">
        <f t="shared" ref="F267:F330" si="86">F266</f>
        <v>1.23</v>
      </c>
      <c r="G267" s="6">
        <f t="shared" ca="1" si="80"/>
        <v>1.0006452702999999</v>
      </c>
      <c r="H267" s="5">
        <f ca="1">TRUNC(PRODUCT(G$10:G266),15)</f>
        <v>1.1159098033684001</v>
      </c>
      <c r="I267" s="5">
        <f t="shared" ref="I267:I330" ca="1" si="87">IF(OR(L266&gt;0,L266="E"),H266,I266)</f>
        <v>1.0790994004671699</v>
      </c>
      <c r="J267" s="5">
        <f t="shared" ca="1" si="81"/>
        <v>1.0341121499999999</v>
      </c>
      <c r="K267" s="5">
        <f t="shared" ca="1" si="82"/>
        <v>3411.2149999899998</v>
      </c>
      <c r="L267" s="21">
        <f>IF(VLOOKUP(A267,$U$12:$AD$125,8)=VLOOKUP(A266,$U$12:$AD$125,8),0,VLOOKUP(A267,U$12:$AD$125,8))</f>
        <v>0</v>
      </c>
      <c r="M267" s="8">
        <f>IF(L267&gt;0,VLOOKUP(L267,T$12:$AC$125,7),0)</f>
        <v>0</v>
      </c>
      <c r="N267" s="3">
        <f t="shared" ref="N267:N330" si="88">IF(M267&gt;0,(C$10*M267),0)</f>
        <v>0</v>
      </c>
      <c r="O267" s="3">
        <f t="shared" ca="1" si="83"/>
        <v>3411.2149999899998</v>
      </c>
      <c r="P267" s="22" t="str">
        <f t="shared" ref="P267:P330" si="89">IF(L266&gt;0,VLOOKUP(A266,$U$12:$AD$125,9),P266)</f>
        <v>J=</v>
      </c>
      <c r="Q267" s="2">
        <f t="shared" ref="Q267:Q330" si="90">IF(L266&gt;0,VLOOKUP(A266,$U$12:$AD$125,10),Q266)</f>
        <v>42716</v>
      </c>
      <c r="R267" s="10"/>
      <c r="S267" s="10"/>
      <c r="T267" s="41">
        <v>43636</v>
      </c>
      <c r="U267" s="19" t="s">
        <v>73</v>
      </c>
      <c r="V267" s="18"/>
      <c r="W267" s="10"/>
      <c r="AA267" s="10"/>
      <c r="AB267" s="10"/>
      <c r="AC267" s="10"/>
      <c r="AD267" s="10"/>
      <c r="AE267" s="10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  <c r="EZ267" s="18"/>
      <c r="FA267" s="18"/>
      <c r="FB267" s="18"/>
      <c r="FC267" s="18"/>
      <c r="FD267" s="18"/>
      <c r="FE267" s="18"/>
      <c r="FF267" s="18"/>
      <c r="FG267" s="18"/>
      <c r="FH267" s="18"/>
      <c r="FI267" s="18"/>
      <c r="FJ267" s="18"/>
      <c r="FK267" s="18"/>
      <c r="FL267" s="18"/>
      <c r="FM267" s="18"/>
      <c r="FN267" s="18"/>
      <c r="FO267" s="18"/>
      <c r="FP267" s="18"/>
      <c r="FQ267" s="18"/>
      <c r="FR267" s="18"/>
      <c r="FS267" s="18"/>
      <c r="FT267" s="18"/>
      <c r="FU267" s="18"/>
      <c r="FV267" s="18"/>
    </row>
    <row r="268" spans="1:183" ht="12.75" x14ac:dyDescent="0.15">
      <c r="A268" s="90">
        <f t="shared" si="84"/>
        <v>42606</v>
      </c>
      <c r="B268" s="95">
        <f t="shared" ref="B268:B331" ca="1" si="91">IF(A268&lt;=TODAY(),C268+K268,IF(AND(A268&gt;TODAY(),A268&lt;=$B$1),IF(VLOOKUP(TODAY(),$A$10:$D$10000,4,FALSE)=0,"n.d",C268+K268),"n.d"))</f>
        <v>103477.94299999</v>
      </c>
      <c r="C268" s="3">
        <f t="shared" si="85"/>
        <v>100000</v>
      </c>
      <c r="D268" s="4">
        <f ca="1">IF(A268&lt;$B$1,VLOOKUP(A268,[1]DI!$A$4:$B$15000,2),0)</f>
        <v>0.14130000000000001</v>
      </c>
      <c r="E268" s="5">
        <f t="shared" ca="1" si="79"/>
        <v>5.2461000000000001E-4</v>
      </c>
      <c r="F268" s="20">
        <f t="shared" si="86"/>
        <v>1.23</v>
      </c>
      <c r="G268" s="6">
        <f t="shared" ca="1" si="80"/>
        <v>1.0006452702999999</v>
      </c>
      <c r="H268" s="5">
        <f ca="1">TRUNC(PRODUCT(G$10:G267),15)</f>
        <v>1.1166298668219901</v>
      </c>
      <c r="I268" s="5">
        <f t="shared" ca="1" si="87"/>
        <v>1.0790994004671699</v>
      </c>
      <c r="J268" s="5">
        <f t="shared" ca="1" si="81"/>
        <v>1.0347794299999999</v>
      </c>
      <c r="K268" s="5">
        <f t="shared" ca="1" si="82"/>
        <v>3477.9429999899999</v>
      </c>
      <c r="L268" s="21">
        <f>IF(VLOOKUP(A268,$U$12:$AD$125,8)=VLOOKUP(A267,$U$12:$AD$125,8),0,VLOOKUP(A268,U$12:$AD$125,8))</f>
        <v>0</v>
      </c>
      <c r="M268" s="8">
        <f>IF(L268&gt;0,VLOOKUP(L268,T$12:$AC$125,7),0)</f>
        <v>0</v>
      </c>
      <c r="N268" s="3">
        <f t="shared" si="88"/>
        <v>0</v>
      </c>
      <c r="O268" s="3">
        <f t="shared" ca="1" si="83"/>
        <v>3477.9429999899999</v>
      </c>
      <c r="P268" s="22" t="str">
        <f t="shared" si="89"/>
        <v>J=</v>
      </c>
      <c r="Q268" s="2">
        <f t="shared" si="90"/>
        <v>42716</v>
      </c>
      <c r="R268" s="10"/>
      <c r="S268" s="10"/>
      <c r="T268" s="41">
        <v>43784</v>
      </c>
      <c r="U268" s="19" t="s">
        <v>76</v>
      </c>
      <c r="V268" s="18"/>
      <c r="W268" s="10"/>
      <c r="AA268" s="10"/>
      <c r="AB268" s="10"/>
      <c r="AC268" s="10"/>
      <c r="AD268" s="10"/>
      <c r="AE268" s="10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8"/>
      <c r="FA268" s="1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8"/>
      <c r="FV268" s="18"/>
    </row>
    <row r="269" spans="1:183" ht="12.75" x14ac:dyDescent="0.15">
      <c r="A269" s="90">
        <f t="shared" si="84"/>
        <v>42607</v>
      </c>
      <c r="B269" s="95">
        <f t="shared" ca="1" si="91"/>
        <v>103544.715</v>
      </c>
      <c r="C269" s="3">
        <f t="shared" si="85"/>
        <v>100000</v>
      </c>
      <c r="D269" s="4">
        <f ca="1">IF(A269&lt;$B$1,VLOOKUP(A269,[1]DI!$A$4:$B$15000,2),0)</f>
        <v>0.14130000000000001</v>
      </c>
      <c r="E269" s="5">
        <f t="shared" ca="1" si="79"/>
        <v>5.2461000000000001E-4</v>
      </c>
      <c r="F269" s="20">
        <f t="shared" si="86"/>
        <v>1.23</v>
      </c>
      <c r="G269" s="6">
        <f t="shared" ca="1" si="80"/>
        <v>1.0006452702999999</v>
      </c>
      <c r="H269" s="5">
        <f ca="1">TRUNC(PRODUCT(G$10:G268),15)</f>
        <v>1.1173503949111401</v>
      </c>
      <c r="I269" s="5">
        <f t="shared" ca="1" si="87"/>
        <v>1.0790994004671699</v>
      </c>
      <c r="J269" s="5">
        <f t="shared" ca="1" si="81"/>
        <v>1.03544715</v>
      </c>
      <c r="K269" s="5">
        <f t="shared" ca="1" si="82"/>
        <v>3544.7150000000001</v>
      </c>
      <c r="L269" s="21">
        <f>IF(VLOOKUP(A269,$U$12:$AD$125,8)=VLOOKUP(A268,$U$12:$AD$125,8),0,VLOOKUP(A269,U$12:$AD$125,8))</f>
        <v>0</v>
      </c>
      <c r="M269" s="8">
        <f>IF(L269&gt;0,VLOOKUP(L269,T$12:$AC$125,7),0)</f>
        <v>0</v>
      </c>
      <c r="N269" s="3">
        <f t="shared" si="88"/>
        <v>0</v>
      </c>
      <c r="O269" s="3">
        <f t="shared" ca="1" si="83"/>
        <v>3544.7150000000001</v>
      </c>
      <c r="P269" s="22" t="str">
        <f t="shared" si="89"/>
        <v>J=</v>
      </c>
      <c r="Q269" s="2">
        <f t="shared" si="90"/>
        <v>42716</v>
      </c>
      <c r="R269" s="10"/>
      <c r="S269" s="10"/>
      <c r="T269" s="41">
        <v>43824</v>
      </c>
      <c r="U269" s="19" t="s">
        <v>77</v>
      </c>
      <c r="V269" s="18"/>
      <c r="W269" s="10"/>
      <c r="AA269" s="10"/>
      <c r="AB269" s="10"/>
      <c r="AC269" s="10"/>
      <c r="AD269" s="10"/>
      <c r="AE269" s="10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  <c r="EZ269" s="18"/>
      <c r="FA269" s="18"/>
      <c r="FB269" s="18"/>
      <c r="FC269" s="18"/>
      <c r="FD269" s="18"/>
      <c r="FE269" s="18"/>
      <c r="FF269" s="18"/>
      <c r="FG269" s="18"/>
      <c r="FH269" s="18"/>
      <c r="FI269" s="18"/>
      <c r="FJ269" s="18"/>
      <c r="FK269" s="18"/>
      <c r="FL269" s="18"/>
      <c r="FM269" s="18"/>
      <c r="FN269" s="18"/>
      <c r="FO269" s="18"/>
      <c r="FP269" s="18"/>
      <c r="FQ269" s="18"/>
      <c r="FR269" s="18"/>
      <c r="FS269" s="18"/>
      <c r="FT269" s="18"/>
      <c r="FU269" s="18"/>
      <c r="FV269" s="18"/>
    </row>
    <row r="270" spans="1:183" ht="12.75" x14ac:dyDescent="0.15">
      <c r="A270" s="90">
        <f t="shared" si="84"/>
        <v>42608</v>
      </c>
      <c r="B270" s="95">
        <f t="shared" ca="1" si="91"/>
        <v>103611.52899999</v>
      </c>
      <c r="C270" s="3">
        <f t="shared" si="85"/>
        <v>100000</v>
      </c>
      <c r="D270" s="4">
        <f ca="1">IF(A270&lt;$B$1,VLOOKUP(A270,[1]DI!$A$4:$B$15000,2),0)</f>
        <v>0.14130000000000001</v>
      </c>
      <c r="E270" s="5">
        <f t="shared" ca="1" si="79"/>
        <v>5.2461000000000001E-4</v>
      </c>
      <c r="F270" s="20">
        <f t="shared" si="86"/>
        <v>1.23</v>
      </c>
      <c r="G270" s="6">
        <f t="shared" ca="1" si="80"/>
        <v>1.0006452702999999</v>
      </c>
      <c r="H270" s="5">
        <f ca="1">TRUNC(PRODUCT(G$10:G269),15)</f>
        <v>1.1180713879356701</v>
      </c>
      <c r="I270" s="5">
        <f t="shared" ca="1" si="87"/>
        <v>1.0790994004671699</v>
      </c>
      <c r="J270" s="5">
        <f t="shared" ca="1" si="81"/>
        <v>1.0361152899999999</v>
      </c>
      <c r="K270" s="5">
        <f t="shared" ca="1" si="82"/>
        <v>3611.5289999900001</v>
      </c>
      <c r="L270" s="21">
        <f>IF(VLOOKUP(A270,$U$12:$AD$125,8)=VLOOKUP(A269,$U$12:$AD$125,8),0,VLOOKUP(A270,U$12:$AD$125,8))</f>
        <v>0</v>
      </c>
      <c r="M270" s="8">
        <f>IF(L270&gt;0,VLOOKUP(L270,T$12:$AC$125,7),0)</f>
        <v>0</v>
      </c>
      <c r="N270" s="3">
        <f t="shared" si="88"/>
        <v>0</v>
      </c>
      <c r="O270" s="3">
        <f t="shared" ca="1" si="83"/>
        <v>3611.5289999900001</v>
      </c>
      <c r="P270" s="22" t="str">
        <f t="shared" si="89"/>
        <v>J=</v>
      </c>
      <c r="Q270" s="2">
        <f t="shared" si="90"/>
        <v>42716</v>
      </c>
      <c r="R270" s="10"/>
      <c r="S270" s="10"/>
      <c r="T270" s="41">
        <v>43831</v>
      </c>
      <c r="U270" s="19" t="s">
        <v>78</v>
      </c>
      <c r="V270" s="18"/>
      <c r="W270" s="10"/>
      <c r="AA270" s="10"/>
      <c r="AB270" s="10"/>
      <c r="AC270" s="10"/>
      <c r="AD270" s="10"/>
      <c r="AE270" s="10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8"/>
      <c r="FV270" s="18"/>
    </row>
    <row r="271" spans="1:183" ht="12.75" x14ac:dyDescent="0.15">
      <c r="A271" s="90">
        <f t="shared" si="84"/>
        <v>42609</v>
      </c>
      <c r="B271" s="95">
        <f t="shared" ca="1" si="91"/>
        <v>103678.38599999</v>
      </c>
      <c r="C271" s="3">
        <f t="shared" si="85"/>
        <v>100000</v>
      </c>
      <c r="D271" s="4">
        <f ca="1">IF(A271&lt;$B$1,VLOOKUP(A271,[1]DI!$A$4:$B$15000,2),0)</f>
        <v>0</v>
      </c>
      <c r="E271" s="5">
        <f t="shared" ca="1" si="79"/>
        <v>0</v>
      </c>
      <c r="F271" s="20">
        <f t="shared" si="86"/>
        <v>1.23</v>
      </c>
      <c r="G271" s="6">
        <f t="shared" ca="1" si="80"/>
        <v>1</v>
      </c>
      <c r="H271" s="5">
        <f ca="1">TRUNC(PRODUCT(G$10:G270),15)</f>
        <v>1.1187928461955801</v>
      </c>
      <c r="I271" s="5">
        <f t="shared" ca="1" si="87"/>
        <v>1.0790994004671699</v>
      </c>
      <c r="J271" s="5">
        <f t="shared" ca="1" si="81"/>
        <v>1.0367838599999999</v>
      </c>
      <c r="K271" s="5">
        <f t="shared" ca="1" si="82"/>
        <v>3678.3859999900001</v>
      </c>
      <c r="L271" s="21">
        <f>IF(VLOOKUP(A271,$U$12:$AD$125,8)=VLOOKUP(A270,$U$12:$AD$125,8),0,VLOOKUP(A271,U$12:$AD$125,8))</f>
        <v>0</v>
      </c>
      <c r="M271" s="8">
        <f>IF(L271&gt;0,VLOOKUP(L271,T$12:$AC$125,7),0)</f>
        <v>0</v>
      </c>
      <c r="N271" s="3">
        <f t="shared" si="88"/>
        <v>0</v>
      </c>
      <c r="O271" s="3">
        <f t="shared" ca="1" si="83"/>
        <v>3678.3859999900001</v>
      </c>
      <c r="P271" s="22" t="str">
        <f t="shared" si="89"/>
        <v>J=</v>
      </c>
      <c r="Q271" s="2">
        <f t="shared" si="90"/>
        <v>42716</v>
      </c>
      <c r="R271" s="10"/>
      <c r="S271" s="10"/>
      <c r="T271" s="39">
        <v>43885</v>
      </c>
      <c r="U271" s="40" t="s">
        <v>63</v>
      </c>
      <c r="V271" s="18"/>
      <c r="W271" s="10"/>
      <c r="AA271" s="10"/>
      <c r="AB271" s="10"/>
      <c r="AC271" s="10"/>
      <c r="AD271" s="10"/>
      <c r="AE271" s="10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</row>
    <row r="272" spans="1:183" ht="12.75" x14ac:dyDescent="0.15">
      <c r="A272" s="90">
        <f t="shared" si="84"/>
        <v>42610</v>
      </c>
      <c r="B272" s="95">
        <f t="shared" ca="1" si="91"/>
        <v>103678.38599999</v>
      </c>
      <c r="C272" s="3">
        <f t="shared" si="85"/>
        <v>100000</v>
      </c>
      <c r="D272" s="4">
        <f ca="1">IF(A272&lt;$B$1,VLOOKUP(A272,[1]DI!$A$4:$B$15000,2),0)</f>
        <v>0</v>
      </c>
      <c r="E272" s="5">
        <f t="shared" ca="1" si="79"/>
        <v>0</v>
      </c>
      <c r="F272" s="20">
        <f t="shared" si="86"/>
        <v>1.23</v>
      </c>
      <c r="G272" s="6">
        <f t="shared" ca="1" si="80"/>
        <v>1</v>
      </c>
      <c r="H272" s="5">
        <f ca="1">TRUNC(PRODUCT(G$10:G271),15)</f>
        <v>1.1187928461955801</v>
      </c>
      <c r="I272" s="5">
        <f t="shared" ca="1" si="87"/>
        <v>1.0790994004671699</v>
      </c>
      <c r="J272" s="5">
        <f t="shared" ca="1" si="81"/>
        <v>1.0367838599999999</v>
      </c>
      <c r="K272" s="5">
        <f t="shared" ca="1" si="82"/>
        <v>3678.3859999900001</v>
      </c>
      <c r="L272" s="21">
        <f>IF(VLOOKUP(A272,$U$12:$AD$125,8)=VLOOKUP(A271,$U$12:$AD$125,8),0,VLOOKUP(A272,U$12:$AD$125,8))</f>
        <v>0</v>
      </c>
      <c r="M272" s="8">
        <f>IF(L272&gt;0,VLOOKUP(L272,T$12:$AC$125,7),0)</f>
        <v>0</v>
      </c>
      <c r="N272" s="3">
        <f t="shared" si="88"/>
        <v>0</v>
      </c>
      <c r="O272" s="3">
        <f t="shared" ca="1" si="83"/>
        <v>3678.3859999900001</v>
      </c>
      <c r="P272" s="22" t="str">
        <f t="shared" si="89"/>
        <v>J=</v>
      </c>
      <c r="Q272" s="2">
        <f t="shared" si="90"/>
        <v>42716</v>
      </c>
      <c r="R272" s="10"/>
      <c r="S272" s="10"/>
      <c r="T272" s="41">
        <v>43886</v>
      </c>
      <c r="U272" s="19" t="s">
        <v>63</v>
      </c>
      <c r="V272" s="18"/>
      <c r="W272" s="10"/>
      <c r="AA272" s="10"/>
      <c r="AB272" s="10"/>
      <c r="AC272" s="10"/>
      <c r="AD272" s="10"/>
      <c r="AE272" s="10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8"/>
      <c r="FV272" s="18"/>
    </row>
    <row r="273" spans="1:183" ht="12.75" x14ac:dyDescent="0.15">
      <c r="A273" s="90">
        <f t="shared" si="84"/>
        <v>42611</v>
      </c>
      <c r="B273" s="95">
        <f t="shared" ca="1" si="91"/>
        <v>103678.38599999</v>
      </c>
      <c r="C273" s="3">
        <f t="shared" si="85"/>
        <v>100000</v>
      </c>
      <c r="D273" s="4">
        <f ca="1">IF(A273&lt;$B$1,VLOOKUP(A273,[1]DI!$A$4:$B$15000,2),0)</f>
        <v>0.14130000000000001</v>
      </c>
      <c r="E273" s="5">
        <f t="shared" ca="1" si="79"/>
        <v>5.2461000000000001E-4</v>
      </c>
      <c r="F273" s="20">
        <f t="shared" si="86"/>
        <v>1.23</v>
      </c>
      <c r="G273" s="6">
        <f t="shared" ca="1" si="80"/>
        <v>1.0006452702999999</v>
      </c>
      <c r="H273" s="5">
        <f ca="1">TRUNC(PRODUCT(G$10:G272),15)</f>
        <v>1.1187928461955801</v>
      </c>
      <c r="I273" s="5">
        <f t="shared" ca="1" si="87"/>
        <v>1.0790994004671699</v>
      </c>
      <c r="J273" s="5">
        <f t="shared" ca="1" si="81"/>
        <v>1.0367838599999999</v>
      </c>
      <c r="K273" s="5">
        <f t="shared" ca="1" si="82"/>
        <v>3678.3859999900001</v>
      </c>
      <c r="L273" s="21">
        <f>IF(VLOOKUP(A273,$U$12:$AD$125,8)=VLOOKUP(A272,$U$12:$AD$125,8),0,VLOOKUP(A273,U$12:$AD$125,8))</f>
        <v>0</v>
      </c>
      <c r="M273" s="8">
        <f>IF(L273&gt;0,VLOOKUP(L273,T$12:$AC$125,7),0)</f>
        <v>0</v>
      </c>
      <c r="N273" s="3">
        <f t="shared" si="88"/>
        <v>0</v>
      </c>
      <c r="O273" s="3">
        <f t="shared" ca="1" si="83"/>
        <v>3678.3859999900001</v>
      </c>
      <c r="P273" s="22" t="str">
        <f t="shared" si="89"/>
        <v>J=</v>
      </c>
      <c r="Q273" s="2">
        <f t="shared" si="90"/>
        <v>42716</v>
      </c>
      <c r="R273" s="10"/>
      <c r="S273" s="10"/>
      <c r="T273" s="41">
        <v>43931</v>
      </c>
      <c r="U273" s="19" t="s">
        <v>71</v>
      </c>
      <c r="V273" s="18"/>
      <c r="W273" s="10"/>
      <c r="AA273" s="10"/>
      <c r="AB273" s="10"/>
      <c r="AC273" s="10"/>
      <c r="AD273" s="10"/>
      <c r="AE273" s="10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  <c r="EZ273" s="18"/>
      <c r="FA273" s="18"/>
      <c r="FB273" s="18"/>
      <c r="FC273" s="18"/>
      <c r="FD273" s="18"/>
      <c r="FE273" s="18"/>
      <c r="FF273" s="18"/>
      <c r="FG273" s="18"/>
      <c r="FH273" s="18"/>
      <c r="FI273" s="18"/>
      <c r="FJ273" s="18"/>
      <c r="FK273" s="18"/>
      <c r="FL273" s="18"/>
      <c r="FM273" s="18"/>
      <c r="FN273" s="18"/>
      <c r="FO273" s="18"/>
      <c r="FP273" s="18"/>
      <c r="FQ273" s="18"/>
      <c r="FR273" s="18"/>
      <c r="FS273" s="18"/>
      <c r="FT273" s="18"/>
      <c r="FU273" s="18"/>
      <c r="FV273" s="18"/>
    </row>
    <row r="274" spans="1:183" ht="12.75" x14ac:dyDescent="0.15">
      <c r="A274" s="90">
        <f t="shared" si="84"/>
        <v>42612</v>
      </c>
      <c r="B274" s="95">
        <f t="shared" ca="1" si="91"/>
        <v>103745.287</v>
      </c>
      <c r="C274" s="3">
        <f t="shared" si="85"/>
        <v>100000</v>
      </c>
      <c r="D274" s="4">
        <f ca="1">IF(A274&lt;$B$1,VLOOKUP(A274,[1]DI!$A$4:$B$15000,2),0)</f>
        <v>0.14130000000000001</v>
      </c>
      <c r="E274" s="5">
        <f t="shared" ref="E274:E337" ca="1" si="92">ROUND((((1+D274)^(1/252)-1)),8)</f>
        <v>5.2461000000000001E-4</v>
      </c>
      <c r="F274" s="20">
        <f t="shared" si="86"/>
        <v>1.23</v>
      </c>
      <c r="G274" s="6">
        <f t="shared" ca="1" si="80"/>
        <v>1.0006452702999999</v>
      </c>
      <c r="H274" s="5">
        <f ca="1">TRUNC(PRODUCT(G$10:G273),15)</f>
        <v>1.1195147699910899</v>
      </c>
      <c r="I274" s="5">
        <f t="shared" ca="1" si="87"/>
        <v>1.0790994004671699</v>
      </c>
      <c r="J274" s="5">
        <f t="shared" ca="1" si="81"/>
        <v>1.0374528700000001</v>
      </c>
      <c r="K274" s="5">
        <f t="shared" ca="1" si="82"/>
        <v>3745.2869999999998</v>
      </c>
      <c r="L274" s="21">
        <f>IF(VLOOKUP(A274,$U$12:$AD$125,8)=VLOOKUP(A273,$U$12:$AD$125,8),0,VLOOKUP(A274,U$12:$AD$125,8))</f>
        <v>0</v>
      </c>
      <c r="M274" s="8">
        <f>IF(L274&gt;0,VLOOKUP(L274,T$12:$AC$125,7),0)</f>
        <v>0</v>
      </c>
      <c r="N274" s="3">
        <f t="shared" si="88"/>
        <v>0</v>
      </c>
      <c r="O274" s="3">
        <f t="shared" ca="1" si="83"/>
        <v>3745.2869999999998</v>
      </c>
      <c r="P274" s="22" t="str">
        <f t="shared" si="89"/>
        <v>J=</v>
      </c>
      <c r="Q274" s="2">
        <f t="shared" si="90"/>
        <v>42716</v>
      </c>
      <c r="R274" s="10"/>
      <c r="S274" s="10"/>
      <c r="T274" s="41">
        <v>43942</v>
      </c>
      <c r="U274" s="19" t="s">
        <v>65</v>
      </c>
      <c r="V274" s="18"/>
      <c r="W274" s="10"/>
      <c r="AA274" s="10"/>
      <c r="AB274" s="10"/>
      <c r="AC274" s="10"/>
      <c r="AD274" s="10"/>
      <c r="AE274" s="10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  <c r="EZ274" s="18"/>
      <c r="FA274" s="18"/>
      <c r="FB274" s="18"/>
      <c r="FC274" s="18"/>
      <c r="FD274" s="18"/>
      <c r="FE274" s="18"/>
      <c r="FF274" s="18"/>
      <c r="FG274" s="18"/>
      <c r="FH274" s="18"/>
      <c r="FI274" s="18"/>
      <c r="FJ274" s="18"/>
      <c r="FK274" s="18"/>
      <c r="FL274" s="18"/>
      <c r="FM274" s="18"/>
      <c r="FN274" s="18"/>
      <c r="FO274" s="18"/>
      <c r="FP274" s="18"/>
      <c r="FQ274" s="18"/>
      <c r="FR274" s="18"/>
      <c r="FS274" s="18"/>
      <c r="FT274" s="18"/>
      <c r="FU274" s="18"/>
      <c r="FV274" s="18"/>
    </row>
    <row r="275" spans="1:183" ht="12.75" x14ac:dyDescent="0.15">
      <c r="A275" s="90">
        <f t="shared" si="84"/>
        <v>42613</v>
      </c>
      <c r="B275" s="95">
        <f t="shared" ca="1" si="91"/>
        <v>103812.231</v>
      </c>
      <c r="C275" s="3">
        <f t="shared" si="85"/>
        <v>100000</v>
      </c>
      <c r="D275" s="4">
        <f ca="1">IF(A275&lt;$B$1,VLOOKUP(A275,[1]DI!$A$4:$B$15000,2),0)</f>
        <v>0.14130000000000001</v>
      </c>
      <c r="E275" s="5">
        <f t="shared" ca="1" si="92"/>
        <v>5.2461000000000001E-4</v>
      </c>
      <c r="F275" s="20">
        <f t="shared" si="86"/>
        <v>1.23</v>
      </c>
      <c r="G275" s="6">
        <f t="shared" ca="1" si="80"/>
        <v>1.0006452702999999</v>
      </c>
      <c r="H275" s="5">
        <f ca="1">TRUNC(PRODUCT(G$10:G274),15)</f>
        <v>1.12023715962257</v>
      </c>
      <c r="I275" s="5">
        <f t="shared" ca="1" si="87"/>
        <v>1.0790994004671699</v>
      </c>
      <c r="J275" s="5">
        <f t="shared" ca="1" si="81"/>
        <v>1.0381223100000001</v>
      </c>
      <c r="K275" s="5">
        <f t="shared" ca="1" si="82"/>
        <v>3812.2310000000002</v>
      </c>
      <c r="L275" s="21">
        <f>IF(VLOOKUP(A275,$U$12:$AD$125,8)=VLOOKUP(A274,$U$12:$AD$125,8),0,VLOOKUP(A275,U$12:$AD$125,8))</f>
        <v>0</v>
      </c>
      <c r="M275" s="8">
        <f>IF(L275&gt;0,VLOOKUP(L275,T$12:$AC$125,7),0)</f>
        <v>0</v>
      </c>
      <c r="N275" s="3">
        <f t="shared" si="88"/>
        <v>0</v>
      </c>
      <c r="O275" s="3">
        <f t="shared" ca="1" si="83"/>
        <v>3812.2310000000002</v>
      </c>
      <c r="P275" s="22" t="str">
        <f t="shared" si="89"/>
        <v>J=</v>
      </c>
      <c r="Q275" s="2">
        <f t="shared" si="90"/>
        <v>42716</v>
      </c>
      <c r="R275" s="10"/>
      <c r="S275" s="10"/>
      <c r="T275" s="41">
        <v>43952</v>
      </c>
      <c r="U275" s="19" t="s">
        <v>72</v>
      </c>
      <c r="V275" s="18"/>
      <c r="W275" s="10"/>
      <c r="AA275" s="10"/>
      <c r="AB275" s="10"/>
      <c r="AC275" s="10"/>
      <c r="AD275" s="10"/>
      <c r="AE275" s="10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  <c r="ES275" s="18"/>
      <c r="ET275" s="18"/>
      <c r="EU275" s="18"/>
      <c r="EV275" s="18"/>
      <c r="EW275" s="18"/>
      <c r="EX275" s="18"/>
      <c r="EY275" s="18"/>
      <c r="EZ275" s="18"/>
      <c r="FA275" s="18"/>
      <c r="FB275" s="18"/>
      <c r="FC275" s="18"/>
      <c r="FD275" s="18"/>
      <c r="FE275" s="18"/>
      <c r="FF275" s="18"/>
      <c r="FG275" s="18"/>
      <c r="FH275" s="18"/>
      <c r="FI275" s="18"/>
      <c r="FJ275" s="18"/>
      <c r="FK275" s="18"/>
      <c r="FL275" s="18"/>
      <c r="FM275" s="18"/>
      <c r="FN275" s="18"/>
      <c r="FO275" s="18"/>
      <c r="FP275" s="18"/>
      <c r="FQ275" s="18"/>
      <c r="FR275" s="18"/>
      <c r="FS275" s="18"/>
      <c r="FT275" s="18"/>
      <c r="FU275" s="18"/>
      <c r="FV275" s="18"/>
    </row>
    <row r="276" spans="1:183" ht="12.75" x14ac:dyDescent="0.15">
      <c r="A276" s="90">
        <f t="shared" si="84"/>
        <v>42614</v>
      </c>
      <c r="B276" s="95">
        <f t="shared" ca="1" si="91"/>
        <v>103879.21799999999</v>
      </c>
      <c r="C276" s="3">
        <f t="shared" si="85"/>
        <v>100000</v>
      </c>
      <c r="D276" s="4">
        <f ca="1">IF(A276&lt;$B$1,VLOOKUP(A276,[1]DI!$A$4:$B$15000,2),0)</f>
        <v>0.14130000000000001</v>
      </c>
      <c r="E276" s="5">
        <f t="shared" ca="1" si="92"/>
        <v>5.2461000000000001E-4</v>
      </c>
      <c r="F276" s="20">
        <f t="shared" si="86"/>
        <v>1.23</v>
      </c>
      <c r="G276" s="6">
        <f t="shared" ca="1" si="80"/>
        <v>1.0006452702999999</v>
      </c>
      <c r="H276" s="5">
        <f ca="1">TRUNC(PRODUCT(G$10:G275),15)</f>
        <v>1.1209600153906301</v>
      </c>
      <c r="I276" s="5">
        <f t="shared" ca="1" si="87"/>
        <v>1.0790994004671699</v>
      </c>
      <c r="J276" s="5">
        <f t="shared" ca="1" si="81"/>
        <v>1.03879218</v>
      </c>
      <c r="K276" s="5">
        <f t="shared" ca="1" si="82"/>
        <v>3879.2179999999998</v>
      </c>
      <c r="L276" s="21">
        <f>IF(VLOOKUP(A276,$U$12:$AD$125,8)=VLOOKUP(A275,$U$12:$AD$125,8),0,VLOOKUP(A276,U$12:$AD$125,8))</f>
        <v>0</v>
      </c>
      <c r="M276" s="8">
        <f>IF(L276&gt;0,VLOOKUP(L276,T$12:$AC$125,7),0)</f>
        <v>0</v>
      </c>
      <c r="N276" s="3">
        <f t="shared" si="88"/>
        <v>0</v>
      </c>
      <c r="O276" s="3">
        <f t="shared" ca="1" si="83"/>
        <v>3879.2179999999998</v>
      </c>
      <c r="P276" s="22" t="str">
        <f t="shared" si="89"/>
        <v>J=</v>
      </c>
      <c r="Q276" s="2">
        <f t="shared" si="90"/>
        <v>42716</v>
      </c>
      <c r="R276" s="10"/>
      <c r="S276" s="10"/>
      <c r="T276" s="41">
        <v>43993</v>
      </c>
      <c r="U276" s="19" t="s">
        <v>73</v>
      </c>
      <c r="V276" s="18"/>
      <c r="W276" s="10"/>
      <c r="AA276" s="10"/>
      <c r="AB276" s="10"/>
      <c r="AC276" s="10"/>
      <c r="AD276" s="10"/>
      <c r="AE276" s="10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  <c r="EW276" s="18"/>
      <c r="EX276" s="18"/>
      <c r="EY276" s="18"/>
      <c r="EZ276" s="18"/>
      <c r="FA276" s="18"/>
      <c r="FB276" s="18"/>
      <c r="FC276" s="18"/>
      <c r="FD276" s="18"/>
      <c r="FE276" s="18"/>
      <c r="FF276" s="18"/>
      <c r="FG276" s="18"/>
      <c r="FH276" s="18"/>
      <c r="FI276" s="18"/>
      <c r="FJ276" s="18"/>
      <c r="FK276" s="18"/>
      <c r="FL276" s="18"/>
      <c r="FM276" s="18"/>
      <c r="FN276" s="18"/>
      <c r="FO276" s="18"/>
      <c r="FP276" s="18"/>
      <c r="FQ276" s="18"/>
      <c r="FR276" s="18"/>
      <c r="FS276" s="18"/>
      <c r="FT276" s="18"/>
      <c r="FU276" s="18"/>
      <c r="FV276" s="18"/>
    </row>
    <row r="277" spans="1:183" ht="12.75" x14ac:dyDescent="0.15">
      <c r="A277" s="90">
        <f t="shared" si="84"/>
        <v>42615</v>
      </c>
      <c r="B277" s="95">
        <f t="shared" ca="1" si="91"/>
        <v>103946.24800000001</v>
      </c>
      <c r="C277" s="3">
        <f t="shared" si="85"/>
        <v>100000</v>
      </c>
      <c r="D277" s="4">
        <f ca="1">IF(A277&lt;$B$1,VLOOKUP(A277,[1]DI!$A$4:$B$15000,2),0)</f>
        <v>0.14130000000000001</v>
      </c>
      <c r="E277" s="5">
        <f t="shared" ca="1" si="92"/>
        <v>5.2461000000000001E-4</v>
      </c>
      <c r="F277" s="20">
        <f t="shared" si="86"/>
        <v>1.23</v>
      </c>
      <c r="G277" s="6">
        <f t="shared" ca="1" si="80"/>
        <v>1.0006452702999999</v>
      </c>
      <c r="H277" s="5">
        <f ca="1">TRUNC(PRODUCT(G$10:G276),15)</f>
        <v>1.12168333759605</v>
      </c>
      <c r="I277" s="5">
        <f t="shared" ca="1" si="87"/>
        <v>1.0790994004671699</v>
      </c>
      <c r="J277" s="5">
        <f t="shared" ca="1" si="81"/>
        <v>1.0394624800000001</v>
      </c>
      <c r="K277" s="5">
        <f t="shared" ca="1" si="82"/>
        <v>3946.248</v>
      </c>
      <c r="L277" s="21">
        <f>IF(VLOOKUP(A277,$U$12:$AD$125,8)=VLOOKUP(A276,$U$12:$AD$125,8),0,VLOOKUP(A277,U$12:$AD$125,8))</f>
        <v>0</v>
      </c>
      <c r="M277" s="8">
        <f>IF(L277&gt;0,VLOOKUP(L277,T$12:$AC$125,7),0)</f>
        <v>0</v>
      </c>
      <c r="N277" s="3">
        <f t="shared" si="88"/>
        <v>0</v>
      </c>
      <c r="O277" s="3">
        <f t="shared" ca="1" si="83"/>
        <v>3946.248</v>
      </c>
      <c r="P277" s="22" t="str">
        <f t="shared" si="89"/>
        <v>J=</v>
      </c>
      <c r="Q277" s="2">
        <f t="shared" si="90"/>
        <v>42716</v>
      </c>
      <c r="R277" s="10"/>
      <c r="S277" s="10"/>
      <c r="T277" s="41">
        <v>44081</v>
      </c>
      <c r="U277" s="19" t="s">
        <v>74</v>
      </c>
      <c r="V277" s="18"/>
      <c r="W277" s="10"/>
      <c r="AA277" s="10"/>
      <c r="AB277" s="10"/>
      <c r="AC277" s="10"/>
      <c r="AD277" s="10"/>
      <c r="AE277" s="10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  <c r="EW277" s="18"/>
      <c r="EX277" s="18"/>
      <c r="EY277" s="18"/>
      <c r="EZ277" s="18"/>
      <c r="FA277" s="18"/>
      <c r="FB277" s="18"/>
      <c r="FC277" s="18"/>
      <c r="FD277" s="18"/>
      <c r="FE277" s="18"/>
      <c r="FF277" s="18"/>
      <c r="FG277" s="18"/>
      <c r="FH277" s="18"/>
      <c r="FI277" s="18"/>
      <c r="FJ277" s="18"/>
      <c r="FK277" s="18"/>
      <c r="FL277" s="18"/>
      <c r="FM277" s="18"/>
      <c r="FN277" s="18"/>
      <c r="FO277" s="18"/>
      <c r="FP277" s="18"/>
      <c r="FQ277" s="18"/>
      <c r="FR277" s="18"/>
      <c r="FS277" s="18"/>
      <c r="FT277" s="18"/>
      <c r="FU277" s="18"/>
      <c r="FV277" s="18"/>
    </row>
    <row r="278" spans="1:183" ht="12.75" x14ac:dyDescent="0.15">
      <c r="A278" s="90">
        <f t="shared" si="84"/>
        <v>42616</v>
      </c>
      <c r="B278" s="95">
        <f t="shared" ca="1" si="91"/>
        <v>104013.321</v>
      </c>
      <c r="C278" s="3">
        <f t="shared" si="85"/>
        <v>100000</v>
      </c>
      <c r="D278" s="4">
        <f ca="1">IF(A278&lt;$B$1,VLOOKUP(A278,[1]DI!$A$4:$B$15000,2),0)</f>
        <v>0</v>
      </c>
      <c r="E278" s="5">
        <f t="shared" ca="1" si="92"/>
        <v>0</v>
      </c>
      <c r="F278" s="20">
        <f t="shared" si="86"/>
        <v>1.23</v>
      </c>
      <c r="G278" s="6">
        <f t="shared" ca="1" si="80"/>
        <v>1</v>
      </c>
      <c r="H278" s="5">
        <f ca="1">TRUNC(PRODUCT(G$10:G277),15)</f>
        <v>1.1224071265398099</v>
      </c>
      <c r="I278" s="5">
        <f t="shared" ca="1" si="87"/>
        <v>1.0790994004671699</v>
      </c>
      <c r="J278" s="5">
        <f t="shared" ca="1" si="81"/>
        <v>1.04013321</v>
      </c>
      <c r="K278" s="5">
        <f t="shared" ca="1" si="82"/>
        <v>4013.3209999999999</v>
      </c>
      <c r="L278" s="21">
        <f>IF(VLOOKUP(A278,$U$12:$AD$125,8)=VLOOKUP(A277,$U$12:$AD$125,8),0,VLOOKUP(A278,U$12:$AD$125,8))</f>
        <v>0</v>
      </c>
      <c r="M278" s="8">
        <f>IF(L278&gt;0,VLOOKUP(L278,T$12:$AC$125,7),0)</f>
        <v>0</v>
      </c>
      <c r="N278" s="3">
        <f t="shared" si="88"/>
        <v>0</v>
      </c>
      <c r="O278" s="3">
        <f t="shared" ca="1" si="83"/>
        <v>4013.3209999999999</v>
      </c>
      <c r="P278" s="22" t="str">
        <f t="shared" si="89"/>
        <v>J=</v>
      </c>
      <c r="Q278" s="2">
        <f t="shared" si="90"/>
        <v>42716</v>
      </c>
      <c r="R278" s="10"/>
      <c r="S278" s="10"/>
      <c r="T278" s="41">
        <v>44116</v>
      </c>
      <c r="U278" s="24" t="s">
        <v>69</v>
      </c>
      <c r="V278" s="18"/>
      <c r="W278" s="10"/>
      <c r="AA278" s="10"/>
      <c r="AB278" s="10"/>
      <c r="AC278" s="10"/>
      <c r="AD278" s="10"/>
      <c r="AE278" s="10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  <c r="EW278" s="18"/>
      <c r="EX278" s="18"/>
      <c r="EY278" s="18"/>
      <c r="EZ278" s="18"/>
      <c r="FA278" s="18"/>
      <c r="FB278" s="18"/>
      <c r="FC278" s="18"/>
      <c r="FD278" s="18"/>
      <c r="FE278" s="18"/>
      <c r="FF278" s="18"/>
      <c r="FG278" s="18"/>
      <c r="FH278" s="18"/>
      <c r="FI278" s="18"/>
      <c r="FJ278" s="18"/>
      <c r="FK278" s="18"/>
      <c r="FL278" s="18"/>
      <c r="FM278" s="18"/>
      <c r="FN278" s="18"/>
      <c r="FO278" s="18"/>
      <c r="FP278" s="18"/>
      <c r="FQ278" s="18"/>
      <c r="FR278" s="18"/>
      <c r="FS278" s="18"/>
      <c r="FT278" s="18"/>
      <c r="FU278" s="18"/>
      <c r="FV278" s="18"/>
    </row>
    <row r="279" spans="1:183" ht="12.75" x14ac:dyDescent="0.15">
      <c r="A279" s="90">
        <f t="shared" si="84"/>
        <v>42617</v>
      </c>
      <c r="B279" s="95">
        <f t="shared" ca="1" si="91"/>
        <v>104013.321</v>
      </c>
      <c r="C279" s="3">
        <f t="shared" si="85"/>
        <v>100000</v>
      </c>
      <c r="D279" s="4">
        <f ca="1">IF(A279&lt;$B$1,VLOOKUP(A279,[1]DI!$A$4:$B$15000,2),0)</f>
        <v>0</v>
      </c>
      <c r="E279" s="5">
        <f t="shared" ca="1" si="92"/>
        <v>0</v>
      </c>
      <c r="F279" s="20">
        <f t="shared" si="86"/>
        <v>1.23</v>
      </c>
      <c r="G279" s="6">
        <f t="shared" ca="1" si="80"/>
        <v>1</v>
      </c>
      <c r="H279" s="5">
        <f ca="1">TRUNC(PRODUCT(G$10:G278),15)</f>
        <v>1.1224071265398099</v>
      </c>
      <c r="I279" s="5">
        <f t="shared" ca="1" si="87"/>
        <v>1.0790994004671699</v>
      </c>
      <c r="J279" s="5">
        <f t="shared" ca="1" si="81"/>
        <v>1.04013321</v>
      </c>
      <c r="K279" s="5">
        <f t="shared" ca="1" si="82"/>
        <v>4013.3209999999999</v>
      </c>
      <c r="L279" s="21">
        <f>IF(VLOOKUP(A279,$U$12:$AD$125,8)=VLOOKUP(A278,$U$12:$AD$125,8),0,VLOOKUP(A279,U$12:$AD$125,8))</f>
        <v>0</v>
      </c>
      <c r="M279" s="8">
        <f>IF(L279&gt;0,VLOOKUP(L279,T$12:$AC$125,7),0)</f>
        <v>0</v>
      </c>
      <c r="N279" s="3">
        <f t="shared" si="88"/>
        <v>0</v>
      </c>
      <c r="O279" s="3">
        <f t="shared" ca="1" si="83"/>
        <v>4013.3209999999999</v>
      </c>
      <c r="P279" s="22" t="str">
        <f t="shared" si="89"/>
        <v>J=</v>
      </c>
      <c r="Q279" s="2">
        <f t="shared" si="90"/>
        <v>42716</v>
      </c>
      <c r="R279" s="10"/>
      <c r="S279" s="10"/>
      <c r="T279" s="41">
        <v>44137</v>
      </c>
      <c r="U279" s="19" t="s">
        <v>75</v>
      </c>
      <c r="V279" s="18"/>
      <c r="W279" s="10"/>
      <c r="AA279" s="10"/>
      <c r="AB279" s="10"/>
      <c r="AC279" s="10"/>
      <c r="AD279" s="10"/>
      <c r="AE279" s="10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  <c r="EW279" s="18"/>
      <c r="EX279" s="18"/>
      <c r="EY279" s="18"/>
      <c r="EZ279" s="18"/>
      <c r="FA279" s="18"/>
      <c r="FB279" s="18"/>
      <c r="FC279" s="18"/>
      <c r="FD279" s="18"/>
      <c r="FE279" s="18"/>
      <c r="FF279" s="18"/>
      <c r="FG279" s="18"/>
      <c r="FH279" s="18"/>
      <c r="FI279" s="18"/>
      <c r="FJ279" s="18"/>
      <c r="FK279" s="18"/>
      <c r="FL279" s="18"/>
      <c r="FM279" s="18"/>
      <c r="FN279" s="18"/>
      <c r="FO279" s="18"/>
      <c r="FP279" s="18"/>
      <c r="FQ279" s="18"/>
      <c r="FR279" s="18"/>
      <c r="FS279" s="18"/>
      <c r="FT279" s="18"/>
      <c r="FU279" s="18"/>
      <c r="FV279" s="18"/>
    </row>
    <row r="280" spans="1:183" ht="12.75" x14ac:dyDescent="0.15">
      <c r="A280" s="90">
        <f t="shared" si="84"/>
        <v>42618</v>
      </c>
      <c r="B280" s="95">
        <f t="shared" ca="1" si="91"/>
        <v>104013.321</v>
      </c>
      <c r="C280" s="3">
        <f t="shared" si="85"/>
        <v>100000</v>
      </c>
      <c r="D280" s="4">
        <f ca="1">IF(A280&lt;$B$1,VLOOKUP(A280,[1]DI!$A$4:$B$15000,2),0)</f>
        <v>0.14130000000000001</v>
      </c>
      <c r="E280" s="5">
        <f t="shared" ca="1" si="92"/>
        <v>5.2461000000000001E-4</v>
      </c>
      <c r="F280" s="20">
        <f t="shared" si="86"/>
        <v>1.23</v>
      </c>
      <c r="G280" s="6">
        <f t="shared" ca="1" si="80"/>
        <v>1.0006452702999999</v>
      </c>
      <c r="H280" s="5">
        <f ca="1">TRUNC(PRODUCT(G$10:G279),15)</f>
        <v>1.1224071265398099</v>
      </c>
      <c r="I280" s="5">
        <f t="shared" ca="1" si="87"/>
        <v>1.0790994004671699</v>
      </c>
      <c r="J280" s="5">
        <f t="shared" ca="1" si="81"/>
        <v>1.04013321</v>
      </c>
      <c r="K280" s="5">
        <f t="shared" ca="1" si="82"/>
        <v>4013.3209999999999</v>
      </c>
      <c r="L280" s="21">
        <f>IF(VLOOKUP(A280,$U$12:$AD$125,8)=VLOOKUP(A279,$U$12:$AD$125,8),0,VLOOKUP(A280,U$12:$AD$125,8))</f>
        <v>0</v>
      </c>
      <c r="M280" s="8">
        <f>IF(L280&gt;0,VLOOKUP(L280,T$12:$AC$125,7),0)</f>
        <v>0</v>
      </c>
      <c r="N280" s="3">
        <f t="shared" si="88"/>
        <v>0</v>
      </c>
      <c r="O280" s="3">
        <f t="shared" ca="1" si="83"/>
        <v>4013.3209999999999</v>
      </c>
      <c r="P280" s="22" t="str">
        <f t="shared" si="89"/>
        <v>J=</v>
      </c>
      <c r="Q280" s="2">
        <f t="shared" si="90"/>
        <v>42716</v>
      </c>
      <c r="R280" s="10"/>
      <c r="S280" s="10"/>
      <c r="T280" s="41">
        <v>44190</v>
      </c>
      <c r="U280" s="19" t="s">
        <v>77</v>
      </c>
      <c r="V280" s="18"/>
      <c r="W280" s="10"/>
      <c r="AA280" s="10"/>
      <c r="AB280" s="10"/>
      <c r="AC280" s="10"/>
      <c r="AD280" s="10"/>
      <c r="AE280" s="10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  <c r="EW280" s="18"/>
      <c r="EX280" s="18"/>
      <c r="EY280" s="18"/>
      <c r="EZ280" s="18"/>
      <c r="FA280" s="18"/>
      <c r="FB280" s="18"/>
      <c r="FC280" s="18"/>
      <c r="FD280" s="18"/>
      <c r="FE280" s="18"/>
      <c r="FF280" s="18"/>
      <c r="FG280" s="18"/>
      <c r="FH280" s="18"/>
      <c r="FI280" s="18"/>
      <c r="FJ280" s="18"/>
      <c r="FK280" s="18"/>
      <c r="FL280" s="18"/>
      <c r="FM280" s="18"/>
      <c r="FN280" s="18"/>
      <c r="FO280" s="18"/>
      <c r="FP280" s="18"/>
      <c r="FQ280" s="18"/>
      <c r="FR280" s="18"/>
      <c r="FS280" s="18"/>
      <c r="FT280" s="18"/>
      <c r="FU280" s="18"/>
      <c r="FV280" s="18"/>
    </row>
    <row r="281" spans="1:183" ht="12.75" x14ac:dyDescent="0.15">
      <c r="A281" s="90">
        <f t="shared" si="84"/>
        <v>42619</v>
      </c>
      <c r="B281" s="95">
        <f t="shared" ca="1" si="91"/>
        <v>104080.43799999999</v>
      </c>
      <c r="C281" s="3">
        <f t="shared" si="85"/>
        <v>100000</v>
      </c>
      <c r="D281" s="4">
        <f ca="1">IF(A281&lt;$B$1,VLOOKUP(A281,[1]DI!$A$4:$B$15000,2),0)</f>
        <v>0.14130000000000001</v>
      </c>
      <c r="E281" s="5">
        <f t="shared" ca="1" si="92"/>
        <v>5.2461000000000001E-4</v>
      </c>
      <c r="F281" s="20">
        <f t="shared" si="86"/>
        <v>1.23</v>
      </c>
      <c r="G281" s="6">
        <f t="shared" ca="1" si="80"/>
        <v>1.0006452702999999</v>
      </c>
      <c r="H281" s="5">
        <f ca="1">TRUNC(PRODUCT(G$10:G280),15)</f>
        <v>1.12313138252307</v>
      </c>
      <c r="I281" s="5">
        <f t="shared" ca="1" si="87"/>
        <v>1.0790994004671699</v>
      </c>
      <c r="J281" s="5">
        <f t="shared" ca="1" si="81"/>
        <v>1.04080438</v>
      </c>
      <c r="K281" s="5">
        <f t="shared" ca="1" si="82"/>
        <v>4080.4380000000001</v>
      </c>
      <c r="L281" s="21">
        <f>IF(VLOOKUP(A281,$U$12:$AD$125,8)=VLOOKUP(A280,$U$12:$AD$125,8),0,VLOOKUP(A281,U$12:$AD$125,8))</f>
        <v>0</v>
      </c>
      <c r="M281" s="8">
        <f>IF(L281&gt;0,VLOOKUP(L281,T$12:$AC$125,7),0)</f>
        <v>0</v>
      </c>
      <c r="N281" s="3">
        <f t="shared" si="88"/>
        <v>0</v>
      </c>
      <c r="O281" s="3">
        <f t="shared" ca="1" si="83"/>
        <v>4080.4380000000001</v>
      </c>
      <c r="P281" s="22" t="str">
        <f t="shared" si="89"/>
        <v>J=</v>
      </c>
      <c r="Q281" s="2">
        <f t="shared" si="90"/>
        <v>42716</v>
      </c>
      <c r="R281" s="10"/>
      <c r="S281" s="10"/>
      <c r="T281" s="41">
        <v>44197</v>
      </c>
      <c r="U281" s="19" t="s">
        <v>78</v>
      </c>
      <c r="V281" s="18"/>
      <c r="W281" s="10"/>
      <c r="AA281" s="10"/>
      <c r="AB281" s="10"/>
      <c r="AC281" s="10"/>
      <c r="AD281" s="10"/>
      <c r="AE281" s="10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  <c r="EW281" s="18"/>
      <c r="EX281" s="18"/>
      <c r="EY281" s="18"/>
      <c r="EZ281" s="18"/>
      <c r="FA281" s="18"/>
      <c r="FB281" s="18"/>
      <c r="FC281" s="18"/>
      <c r="FD281" s="18"/>
      <c r="FE281" s="18"/>
      <c r="FF281" s="18"/>
      <c r="FG281" s="18"/>
      <c r="FH281" s="18"/>
      <c r="FI281" s="18"/>
      <c r="FJ281" s="18"/>
      <c r="FK281" s="18"/>
      <c r="FL281" s="18"/>
      <c r="FM281" s="18"/>
      <c r="FN281" s="18"/>
      <c r="FO281" s="18"/>
      <c r="FP281" s="18"/>
      <c r="FQ281" s="18"/>
      <c r="FR281" s="18"/>
      <c r="FS281" s="18"/>
      <c r="FT281" s="18"/>
      <c r="FU281" s="18"/>
      <c r="FV281" s="18"/>
    </row>
    <row r="282" spans="1:183" ht="12.75" x14ac:dyDescent="0.15">
      <c r="A282" s="90">
        <f t="shared" si="84"/>
        <v>42620</v>
      </c>
      <c r="B282" s="95">
        <f t="shared" ca="1" si="91"/>
        <v>104147.598</v>
      </c>
      <c r="C282" s="3">
        <f t="shared" si="85"/>
        <v>100000</v>
      </c>
      <c r="D282" s="4">
        <f ca="1">IF(A282&lt;$B$1,VLOOKUP(A282,[1]DI!$A$4:$B$15000,2),0)</f>
        <v>0</v>
      </c>
      <c r="E282" s="5">
        <f t="shared" ca="1" si="92"/>
        <v>0</v>
      </c>
      <c r="F282" s="20">
        <f t="shared" si="86"/>
        <v>1.23</v>
      </c>
      <c r="G282" s="6">
        <f t="shared" ca="1" si="80"/>
        <v>1</v>
      </c>
      <c r="H282" s="5">
        <f ca="1">TRUNC(PRODUCT(G$10:G281),15)</f>
        <v>1.1238561058472101</v>
      </c>
      <c r="I282" s="5">
        <f t="shared" ca="1" si="87"/>
        <v>1.0790994004671699</v>
      </c>
      <c r="J282" s="5">
        <f t="shared" ca="1" si="81"/>
        <v>1.04147598</v>
      </c>
      <c r="K282" s="5">
        <f t="shared" ca="1" si="82"/>
        <v>4147.598</v>
      </c>
      <c r="L282" s="21">
        <f>IF(VLOOKUP(A282,$U$12:$AD$125,8)=VLOOKUP(A281,$U$12:$AD$125,8),0,VLOOKUP(A282,U$12:$AD$125,8))</f>
        <v>0</v>
      </c>
      <c r="M282" s="8">
        <f>IF(L282&gt;0,VLOOKUP(L282,T$12:$AC$125,7),0)</f>
        <v>0</v>
      </c>
      <c r="N282" s="3">
        <f t="shared" si="88"/>
        <v>0</v>
      </c>
      <c r="O282" s="3">
        <f t="shared" ca="1" si="83"/>
        <v>4147.598</v>
      </c>
      <c r="P282" s="22" t="str">
        <f t="shared" si="89"/>
        <v>J=</v>
      </c>
      <c r="Q282" s="2">
        <f t="shared" si="90"/>
        <v>42716</v>
      </c>
      <c r="R282" s="10"/>
      <c r="S282" s="10"/>
      <c r="T282" s="41">
        <v>44242</v>
      </c>
      <c r="U282" s="19" t="s">
        <v>63</v>
      </c>
      <c r="V282" s="18"/>
      <c r="W282" s="10"/>
      <c r="AA282" s="10"/>
      <c r="AB282" s="10"/>
      <c r="AC282" s="10"/>
      <c r="AD282" s="10"/>
      <c r="AE282" s="10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  <c r="EW282" s="18"/>
      <c r="EX282" s="18"/>
      <c r="EY282" s="18"/>
      <c r="EZ282" s="18"/>
      <c r="FA282" s="18"/>
      <c r="FB282" s="18"/>
      <c r="FC282" s="18"/>
      <c r="FD282" s="18"/>
      <c r="FE282" s="18"/>
      <c r="FF282" s="18"/>
      <c r="FG282" s="18"/>
      <c r="FH282" s="18"/>
      <c r="FI282" s="18"/>
      <c r="FJ282" s="18"/>
      <c r="FK282" s="18"/>
      <c r="FL282" s="18"/>
      <c r="FM282" s="18"/>
      <c r="FN282" s="18"/>
      <c r="FO282" s="18"/>
      <c r="FP282" s="18"/>
      <c r="FQ282" s="18"/>
      <c r="FR282" s="18"/>
      <c r="FS282" s="18"/>
      <c r="FT282" s="18"/>
      <c r="FU282" s="18"/>
      <c r="FV282" s="18"/>
    </row>
    <row r="283" spans="1:183" ht="12.75" x14ac:dyDescent="0.15">
      <c r="A283" s="90">
        <f t="shared" si="84"/>
        <v>42621</v>
      </c>
      <c r="B283" s="95">
        <f t="shared" ca="1" si="91"/>
        <v>104147.598</v>
      </c>
      <c r="C283" s="3">
        <f t="shared" si="85"/>
        <v>100000</v>
      </c>
      <c r="D283" s="4">
        <f ca="1">IF(A283&lt;$B$1,VLOOKUP(A283,[1]DI!$A$4:$B$15000,2),0)</f>
        <v>0.14130000000000001</v>
      </c>
      <c r="E283" s="5">
        <f t="shared" ca="1" si="92"/>
        <v>5.2461000000000001E-4</v>
      </c>
      <c r="F283" s="20">
        <f t="shared" si="86"/>
        <v>1.23</v>
      </c>
      <c r="G283" s="6">
        <f t="shared" ca="1" si="80"/>
        <v>1.0006452702999999</v>
      </c>
      <c r="H283" s="5">
        <f ca="1">TRUNC(PRODUCT(G$10:G282),15)</f>
        <v>1.1238561058472101</v>
      </c>
      <c r="I283" s="5">
        <f t="shared" ca="1" si="87"/>
        <v>1.0790994004671699</v>
      </c>
      <c r="J283" s="5">
        <f t="shared" ca="1" si="81"/>
        <v>1.04147598</v>
      </c>
      <c r="K283" s="5">
        <f t="shared" ca="1" si="82"/>
        <v>4147.598</v>
      </c>
      <c r="L283" s="21">
        <f>IF(VLOOKUP(A283,$U$12:$AD$125,8)=VLOOKUP(A282,$U$12:$AD$125,8),0,VLOOKUP(A283,U$12:$AD$125,8))</f>
        <v>0</v>
      </c>
      <c r="M283" s="8">
        <f>IF(L283&gt;0,VLOOKUP(L283,T$12:$AC$125,7),0)</f>
        <v>0</v>
      </c>
      <c r="N283" s="3">
        <f t="shared" si="88"/>
        <v>0</v>
      </c>
      <c r="O283" s="3">
        <f t="shared" ca="1" si="83"/>
        <v>4147.598</v>
      </c>
      <c r="P283" s="22" t="str">
        <f t="shared" si="89"/>
        <v>J=</v>
      </c>
      <c r="Q283" s="2">
        <f t="shared" si="90"/>
        <v>42716</v>
      </c>
      <c r="R283" s="10"/>
      <c r="S283" s="10"/>
      <c r="T283" s="41">
        <v>44243</v>
      </c>
      <c r="U283" s="19" t="s">
        <v>63</v>
      </c>
      <c r="V283" s="18"/>
      <c r="W283" s="10"/>
      <c r="AA283" s="10"/>
      <c r="AB283" s="10"/>
      <c r="AC283" s="10"/>
      <c r="AD283" s="10"/>
      <c r="AE283" s="10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  <c r="ES283" s="18"/>
      <c r="ET283" s="18"/>
      <c r="EU283" s="18"/>
      <c r="EV283" s="18"/>
      <c r="EW283" s="18"/>
      <c r="EX283" s="18"/>
      <c r="EY283" s="18"/>
      <c r="EZ283" s="18"/>
      <c r="FA283" s="18"/>
      <c r="FB283" s="18"/>
      <c r="FC283" s="18"/>
      <c r="FD283" s="18"/>
      <c r="FE283" s="18"/>
      <c r="FF283" s="18"/>
      <c r="FG283" s="18"/>
      <c r="FH283" s="18"/>
      <c r="FI283" s="18"/>
      <c r="FJ283" s="18"/>
      <c r="FK283" s="18"/>
      <c r="FL283" s="18"/>
      <c r="FM283" s="18"/>
      <c r="FN283" s="18"/>
      <c r="FO283" s="18"/>
      <c r="FP283" s="18"/>
      <c r="FQ283" s="18"/>
      <c r="FR283" s="18"/>
      <c r="FS283" s="18"/>
      <c r="FT283" s="18"/>
      <c r="FU283" s="18"/>
      <c r="FV283" s="18"/>
    </row>
    <row r="284" spans="1:183" ht="12.75" x14ac:dyDescent="0.15">
      <c r="A284" s="90">
        <f t="shared" si="84"/>
        <v>42622</v>
      </c>
      <c r="B284" s="95">
        <f t="shared" ca="1" si="91"/>
        <v>104214.80100000001</v>
      </c>
      <c r="C284" s="3">
        <f t="shared" si="85"/>
        <v>100000</v>
      </c>
      <c r="D284" s="4">
        <f ca="1">IF(A284&lt;$B$1,VLOOKUP(A284,[1]DI!$A$4:$B$15000,2),0)</f>
        <v>0.14130000000000001</v>
      </c>
      <c r="E284" s="5">
        <f t="shared" ca="1" si="92"/>
        <v>5.2461000000000001E-4</v>
      </c>
      <c r="F284" s="20">
        <f t="shared" si="86"/>
        <v>1.23</v>
      </c>
      <c r="G284" s="6">
        <f t="shared" ca="1" si="80"/>
        <v>1.0006452702999999</v>
      </c>
      <c r="H284" s="5">
        <f ca="1">TRUNC(PRODUCT(G$10:G283),15)</f>
        <v>1.12458129681379</v>
      </c>
      <c r="I284" s="5">
        <f t="shared" ca="1" si="87"/>
        <v>1.0790994004671699</v>
      </c>
      <c r="J284" s="5">
        <f t="shared" ca="1" si="81"/>
        <v>1.04214801</v>
      </c>
      <c r="K284" s="5">
        <f t="shared" ca="1" si="82"/>
        <v>4214.8010000000004</v>
      </c>
      <c r="L284" s="21">
        <f>IF(VLOOKUP(A284,$U$12:$AD$125,8)=VLOOKUP(A283,$U$12:$AD$125,8),0,VLOOKUP(A284,U$12:$AD$125,8))</f>
        <v>0</v>
      </c>
      <c r="M284" s="8">
        <f>IF(L284&gt;0,VLOOKUP(L284,T$12:$AC$125,7),0)</f>
        <v>0</v>
      </c>
      <c r="N284" s="3">
        <f t="shared" si="88"/>
        <v>0</v>
      </c>
      <c r="O284" s="3">
        <f t="shared" ca="1" si="83"/>
        <v>4214.8010000000004</v>
      </c>
      <c r="P284" s="22" t="str">
        <f t="shared" si="89"/>
        <v>J=</v>
      </c>
      <c r="Q284" s="2">
        <f t="shared" si="90"/>
        <v>42716</v>
      </c>
      <c r="R284" s="10"/>
      <c r="S284" s="10"/>
      <c r="T284" s="41">
        <v>44288</v>
      </c>
      <c r="U284" s="19" t="s">
        <v>71</v>
      </c>
      <c r="V284" s="18"/>
      <c r="W284" s="10"/>
      <c r="AA284" s="10"/>
      <c r="AB284" s="10"/>
      <c r="AC284" s="10"/>
      <c r="AD284" s="10"/>
      <c r="AE284" s="10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  <c r="ES284" s="18"/>
      <c r="ET284" s="18"/>
      <c r="EU284" s="18"/>
      <c r="EV284" s="18"/>
      <c r="EW284" s="18"/>
      <c r="EX284" s="18"/>
      <c r="EY284" s="18"/>
      <c r="EZ284" s="18"/>
      <c r="FA284" s="18"/>
      <c r="FB284" s="18"/>
      <c r="FC284" s="18"/>
      <c r="FD284" s="18"/>
      <c r="FE284" s="18"/>
      <c r="FF284" s="18"/>
      <c r="FG284" s="18"/>
      <c r="FH284" s="18"/>
      <c r="FI284" s="18"/>
      <c r="FJ284" s="18"/>
      <c r="FK284" s="18"/>
      <c r="FL284" s="18"/>
      <c r="FM284" s="18"/>
      <c r="FN284" s="18"/>
      <c r="FO284" s="18"/>
      <c r="FP284" s="18"/>
      <c r="FQ284" s="18"/>
      <c r="FR284" s="18"/>
      <c r="FS284" s="18"/>
      <c r="FT284" s="18"/>
      <c r="FU284" s="18"/>
      <c r="FV284" s="18"/>
    </row>
    <row r="285" spans="1:183" ht="12.75" x14ac:dyDescent="0.15">
      <c r="A285" s="90">
        <f t="shared" si="84"/>
        <v>42623</v>
      </c>
      <c r="B285" s="95">
        <f t="shared" ca="1" si="91"/>
        <v>104282.048</v>
      </c>
      <c r="C285" s="3">
        <f t="shared" si="85"/>
        <v>100000</v>
      </c>
      <c r="D285" s="4">
        <f ca="1">IF(A285&lt;$B$1,VLOOKUP(A285,[1]DI!$A$4:$B$15000,2),0)</f>
        <v>0</v>
      </c>
      <c r="E285" s="5">
        <f t="shared" ca="1" si="92"/>
        <v>0</v>
      </c>
      <c r="F285" s="20">
        <f t="shared" si="86"/>
        <v>1.23</v>
      </c>
      <c r="G285" s="6">
        <f t="shared" ca="1" si="80"/>
        <v>1</v>
      </c>
      <c r="H285" s="5">
        <f ca="1">TRUNC(PRODUCT(G$10:G284),15)</f>
        <v>1.1253069557245601</v>
      </c>
      <c r="I285" s="5">
        <f t="shared" ca="1" si="87"/>
        <v>1.0790994004671699</v>
      </c>
      <c r="J285" s="5">
        <f t="shared" ca="1" si="81"/>
        <v>1.04282048</v>
      </c>
      <c r="K285" s="5">
        <f t="shared" ca="1" si="82"/>
        <v>4282.0479999999998</v>
      </c>
      <c r="L285" s="21">
        <f>IF(VLOOKUP(A285,$U$12:$AD$125,8)=VLOOKUP(A284,$U$12:$AD$125,8),0,VLOOKUP(A285,U$12:$AD$125,8))</f>
        <v>0</v>
      </c>
      <c r="M285" s="8">
        <f>IF(L285&gt;0,VLOOKUP(L285,T$12:$AC$125,7),0)</f>
        <v>0</v>
      </c>
      <c r="N285" s="3">
        <f t="shared" si="88"/>
        <v>0</v>
      </c>
      <c r="O285" s="3">
        <f t="shared" ca="1" si="83"/>
        <v>4282.0479999999998</v>
      </c>
      <c r="P285" s="22" t="str">
        <f t="shared" si="89"/>
        <v>J=</v>
      </c>
      <c r="Q285" s="2">
        <f t="shared" si="90"/>
        <v>42716</v>
      </c>
      <c r="R285" s="10"/>
      <c r="S285" s="10"/>
      <c r="T285" s="41">
        <v>44307</v>
      </c>
      <c r="U285" s="19" t="s">
        <v>65</v>
      </c>
      <c r="V285" s="18"/>
      <c r="W285" s="10"/>
      <c r="X285" s="10"/>
      <c r="Y285" s="10"/>
      <c r="Z285" s="10"/>
      <c r="AA285" s="10"/>
      <c r="AB285" s="10"/>
      <c r="AC285" s="10"/>
      <c r="AD285" s="10"/>
      <c r="AE285" s="10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  <c r="EZ285" s="18"/>
      <c r="FA285" s="18"/>
      <c r="FB285" s="18"/>
      <c r="FC285" s="18"/>
      <c r="FD285" s="18"/>
      <c r="FE285" s="18"/>
      <c r="FF285" s="18"/>
      <c r="FG285" s="18"/>
      <c r="FH285" s="18"/>
      <c r="FI285" s="18"/>
      <c r="FJ285" s="18"/>
      <c r="FK285" s="18"/>
      <c r="FL285" s="18"/>
      <c r="FM285" s="18"/>
      <c r="FN285" s="18"/>
      <c r="FO285" s="18"/>
      <c r="FP285" s="18"/>
      <c r="FQ285" s="18"/>
      <c r="FR285" s="18"/>
      <c r="FS285" s="18"/>
      <c r="FT285" s="18"/>
      <c r="FU285" s="18"/>
      <c r="FV285" s="18"/>
    </row>
    <row r="286" spans="1:183" ht="12.75" x14ac:dyDescent="0.15">
      <c r="A286" s="90">
        <f t="shared" si="84"/>
        <v>42624</v>
      </c>
      <c r="B286" s="95">
        <f t="shared" ca="1" si="91"/>
        <v>104282.048</v>
      </c>
      <c r="C286" s="3">
        <f t="shared" si="85"/>
        <v>100000</v>
      </c>
      <c r="D286" s="4">
        <f ca="1">IF(A286&lt;$B$1,VLOOKUP(A286,[1]DI!$A$4:$B$15000,2),0)</f>
        <v>0</v>
      </c>
      <c r="E286" s="5">
        <f t="shared" ca="1" si="92"/>
        <v>0</v>
      </c>
      <c r="F286" s="20">
        <f t="shared" si="86"/>
        <v>1.23</v>
      </c>
      <c r="G286" s="6">
        <f t="shared" ca="1" si="80"/>
        <v>1</v>
      </c>
      <c r="H286" s="5">
        <f ca="1">TRUNC(PRODUCT(G$10:G285),15)</f>
        <v>1.1253069557245601</v>
      </c>
      <c r="I286" s="5">
        <f t="shared" ca="1" si="87"/>
        <v>1.0790994004671699</v>
      </c>
      <c r="J286" s="5">
        <f t="shared" ca="1" si="81"/>
        <v>1.04282048</v>
      </c>
      <c r="K286" s="5">
        <f t="shared" ca="1" si="82"/>
        <v>4282.0479999999998</v>
      </c>
      <c r="L286" s="21">
        <f>IF(VLOOKUP(A286,$U$12:$AD$125,8)=VLOOKUP(A285,$U$12:$AD$125,8),0,VLOOKUP(A286,U$12:$AD$125,8))</f>
        <v>0</v>
      </c>
      <c r="M286" s="8">
        <f>IF(L286&gt;0,VLOOKUP(L286,T$12:$AC$125,7),0)</f>
        <v>0</v>
      </c>
      <c r="N286" s="3">
        <f t="shared" si="88"/>
        <v>0</v>
      </c>
      <c r="O286" s="3">
        <f t="shared" ca="1" si="83"/>
        <v>4282.0479999999998</v>
      </c>
      <c r="P286" s="22" t="str">
        <f t="shared" si="89"/>
        <v>J=</v>
      </c>
      <c r="Q286" s="2">
        <f t="shared" si="90"/>
        <v>42716</v>
      </c>
      <c r="R286" s="10"/>
      <c r="S286" s="32"/>
      <c r="T286" s="41">
        <v>44350</v>
      </c>
      <c r="U286" s="19" t="s">
        <v>73</v>
      </c>
      <c r="V286" s="18"/>
      <c r="W286" s="32"/>
      <c r="X286" s="32"/>
      <c r="Y286" s="32"/>
      <c r="Z286" s="10"/>
      <c r="AA286" s="32"/>
      <c r="AB286" s="32"/>
      <c r="AC286" s="32"/>
      <c r="AD286" s="32"/>
      <c r="AE286" s="32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</row>
    <row r="287" spans="1:183" ht="12.75" x14ac:dyDescent="0.15">
      <c r="A287" s="90">
        <f t="shared" si="84"/>
        <v>42625</v>
      </c>
      <c r="B287" s="95">
        <f t="shared" ca="1" si="91"/>
        <v>104282.048</v>
      </c>
      <c r="C287" s="3">
        <f t="shared" si="85"/>
        <v>100000</v>
      </c>
      <c r="D287" s="4">
        <f ca="1">IF(A287&lt;$B$1,VLOOKUP(A287,[1]DI!$A$4:$B$15000,2),0)</f>
        <v>0.14130000000000001</v>
      </c>
      <c r="E287" s="5">
        <f t="shared" ca="1" si="92"/>
        <v>5.2461000000000001E-4</v>
      </c>
      <c r="F287" s="20">
        <f t="shared" si="86"/>
        <v>1.23</v>
      </c>
      <c r="G287" s="6">
        <f t="shared" ca="1" si="80"/>
        <v>1.0006452702999999</v>
      </c>
      <c r="H287" s="5">
        <f ca="1">TRUNC(PRODUCT(G$10:G286),15)</f>
        <v>1.1253069557245601</v>
      </c>
      <c r="I287" s="5">
        <f t="shared" ca="1" si="87"/>
        <v>1.0790994004671699</v>
      </c>
      <c r="J287" s="5">
        <f t="shared" ca="1" si="81"/>
        <v>1.04282048</v>
      </c>
      <c r="K287" s="5">
        <f t="shared" ca="1" si="82"/>
        <v>4282.0479999999998</v>
      </c>
      <c r="L287" s="21">
        <f>IF(VLOOKUP(A287,$U$12:$AD$125,8)=VLOOKUP(A286,$U$12:$AD$125,8),0,VLOOKUP(A287,U$12:$AD$125,8))</f>
        <v>0</v>
      </c>
      <c r="M287" s="8">
        <f>IF(L287&gt;0,VLOOKUP(L287,T$12:$AC$125,7),0)</f>
        <v>0</v>
      </c>
      <c r="N287" s="3">
        <f t="shared" si="88"/>
        <v>0</v>
      </c>
      <c r="O287" s="3">
        <f t="shared" ca="1" si="83"/>
        <v>4282.0479999999998</v>
      </c>
      <c r="P287" s="22" t="str">
        <f t="shared" si="89"/>
        <v>J=</v>
      </c>
      <c r="Q287" s="2">
        <f t="shared" si="90"/>
        <v>42716</v>
      </c>
      <c r="R287" s="10"/>
      <c r="S287" s="10"/>
      <c r="T287" s="41">
        <v>44446</v>
      </c>
      <c r="U287" s="19" t="s">
        <v>74</v>
      </c>
      <c r="V287" s="18"/>
      <c r="W287" s="10"/>
      <c r="X287" s="10"/>
      <c r="Y287" s="10"/>
      <c r="Z287" s="10"/>
      <c r="AA287" s="10"/>
      <c r="AB287" s="10"/>
      <c r="AC287" s="10"/>
      <c r="AD287" s="10"/>
      <c r="AE287" s="10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  <c r="EW287" s="18"/>
      <c r="EX287" s="18"/>
      <c r="EY287" s="18"/>
      <c r="EZ287" s="18"/>
      <c r="FA287" s="18"/>
      <c r="FB287" s="18"/>
      <c r="FC287" s="18"/>
      <c r="FD287" s="18"/>
      <c r="FE287" s="18"/>
      <c r="FF287" s="18"/>
      <c r="FG287" s="18"/>
      <c r="FH287" s="18"/>
      <c r="FI287" s="18"/>
      <c r="FJ287" s="18"/>
      <c r="FK287" s="18"/>
      <c r="FL287" s="18"/>
      <c r="FM287" s="18"/>
      <c r="FN287" s="18"/>
      <c r="FO287" s="18"/>
      <c r="FP287" s="18"/>
      <c r="FQ287" s="18"/>
      <c r="FR287" s="18"/>
      <c r="FS287" s="18"/>
      <c r="FT287" s="18"/>
      <c r="FU287" s="18"/>
      <c r="FV287" s="18"/>
    </row>
    <row r="288" spans="1:183" ht="12.75" x14ac:dyDescent="0.15">
      <c r="A288" s="90">
        <f t="shared" si="84"/>
        <v>42626</v>
      </c>
      <c r="B288" s="95">
        <f t="shared" ca="1" si="91"/>
        <v>104349.33799999001</v>
      </c>
      <c r="C288" s="3">
        <f t="shared" si="85"/>
        <v>100000</v>
      </c>
      <c r="D288" s="4">
        <f ca="1">IF(A288&lt;$B$1,VLOOKUP(A288,[1]DI!$A$4:$B$15000,2),0)</f>
        <v>0.14130000000000001</v>
      </c>
      <c r="E288" s="5">
        <f t="shared" ca="1" si="92"/>
        <v>5.2461000000000001E-4</v>
      </c>
      <c r="F288" s="20">
        <f t="shared" si="86"/>
        <v>1.23</v>
      </c>
      <c r="G288" s="6">
        <f t="shared" ca="1" si="80"/>
        <v>1.0006452702999999</v>
      </c>
      <c r="H288" s="5">
        <f ca="1">TRUNC(PRODUCT(G$10:G287),15)</f>
        <v>1.12603308288147</v>
      </c>
      <c r="I288" s="5">
        <f t="shared" ca="1" si="87"/>
        <v>1.0790994004671699</v>
      </c>
      <c r="J288" s="5">
        <f t="shared" ca="1" si="81"/>
        <v>1.0434933799999999</v>
      </c>
      <c r="K288" s="5">
        <f t="shared" ca="1" si="82"/>
        <v>4349.3379999899998</v>
      </c>
      <c r="L288" s="21">
        <f>IF(VLOOKUP(A288,$U$12:$AD$125,8)=VLOOKUP(A287,$U$12:$AD$125,8),0,VLOOKUP(A288,U$12:$AD$125,8))</f>
        <v>0</v>
      </c>
      <c r="M288" s="8">
        <f>IF(L288&gt;0,VLOOKUP(L288,T$12:$AC$125,7),0)</f>
        <v>0</v>
      </c>
      <c r="N288" s="3">
        <f t="shared" si="88"/>
        <v>0</v>
      </c>
      <c r="O288" s="3">
        <f t="shared" ca="1" si="83"/>
        <v>4349.3379999899998</v>
      </c>
      <c r="P288" s="22" t="str">
        <f t="shared" si="89"/>
        <v>J=</v>
      </c>
      <c r="Q288" s="2">
        <f t="shared" si="90"/>
        <v>42716</v>
      </c>
      <c r="R288" s="38"/>
      <c r="S288" s="32"/>
      <c r="T288" s="39">
        <v>44481</v>
      </c>
      <c r="U288" s="40" t="s">
        <v>69</v>
      </c>
      <c r="V288" s="33"/>
      <c r="W288" s="32"/>
      <c r="X288" s="32"/>
      <c r="Y288" s="32"/>
      <c r="Z288" s="32"/>
      <c r="AA288" s="32"/>
      <c r="AB288" s="32"/>
      <c r="AC288" s="32"/>
      <c r="AD288" s="32"/>
      <c r="AE288" s="32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</row>
    <row r="289" spans="1:178" ht="12.75" x14ac:dyDescent="0.15">
      <c r="A289" s="90">
        <f t="shared" si="84"/>
        <v>42627</v>
      </c>
      <c r="B289" s="95">
        <f t="shared" ca="1" si="91"/>
        <v>104416.67200000001</v>
      </c>
      <c r="C289" s="3">
        <f t="shared" si="85"/>
        <v>100000</v>
      </c>
      <c r="D289" s="4">
        <f ca="1">IF(A289&lt;$B$1,VLOOKUP(A289,[1]DI!$A$4:$B$15000,2),0)</f>
        <v>0.14130000000000001</v>
      </c>
      <c r="E289" s="5">
        <f t="shared" ca="1" si="92"/>
        <v>5.2461000000000001E-4</v>
      </c>
      <c r="F289" s="20">
        <f t="shared" si="86"/>
        <v>1.23</v>
      </c>
      <c r="G289" s="6">
        <f t="shared" ca="1" si="80"/>
        <v>1.0006452702999999</v>
      </c>
      <c r="H289" s="5">
        <f ca="1">TRUNC(PRODUCT(G$10:G288),15)</f>
        <v>1.12675967858667</v>
      </c>
      <c r="I289" s="5">
        <f t="shared" ca="1" si="87"/>
        <v>1.0790994004671699</v>
      </c>
      <c r="J289" s="5">
        <f t="shared" ca="1" si="81"/>
        <v>1.04416672</v>
      </c>
      <c r="K289" s="5">
        <f t="shared" ca="1" si="82"/>
        <v>4416.6719999999996</v>
      </c>
      <c r="L289" s="21">
        <f>IF(VLOOKUP(A289,$U$12:$AD$125,8)=VLOOKUP(A288,$U$12:$AD$125,8),0,VLOOKUP(A289,U$12:$AD$125,8))</f>
        <v>0</v>
      </c>
      <c r="M289" s="8">
        <f>IF(L289&gt;0,VLOOKUP(L289,T$12:$AC$125,7),0)</f>
        <v>0</v>
      </c>
      <c r="N289" s="3">
        <f t="shared" si="88"/>
        <v>0</v>
      </c>
      <c r="O289" s="3">
        <f t="shared" ca="1" si="83"/>
        <v>4416.6719999999996</v>
      </c>
      <c r="P289" s="22" t="str">
        <f t="shared" si="89"/>
        <v>J=</v>
      </c>
      <c r="Q289" s="2">
        <f t="shared" si="90"/>
        <v>42716</v>
      </c>
      <c r="R289" s="10"/>
      <c r="S289" s="10"/>
      <c r="T289" s="41">
        <v>44502</v>
      </c>
      <c r="U289" s="19" t="s">
        <v>75</v>
      </c>
      <c r="V289" s="18"/>
      <c r="W289" s="10"/>
      <c r="X289" s="10"/>
      <c r="Y289" s="10"/>
      <c r="Z289" s="10"/>
      <c r="AA289" s="10"/>
      <c r="AB289" s="10"/>
      <c r="AC289" s="10"/>
      <c r="AD289" s="10"/>
      <c r="AE289" s="10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  <c r="EW289" s="18"/>
      <c r="EX289" s="18"/>
      <c r="EY289" s="18"/>
      <c r="EZ289" s="18"/>
      <c r="FA289" s="18"/>
      <c r="FB289" s="18"/>
      <c r="FC289" s="18"/>
      <c r="FD289" s="18"/>
      <c r="FE289" s="18"/>
      <c r="FF289" s="18"/>
      <c r="FG289" s="18"/>
      <c r="FH289" s="18"/>
      <c r="FI289" s="18"/>
      <c r="FJ289" s="18"/>
      <c r="FK289" s="18"/>
      <c r="FL289" s="18"/>
      <c r="FM289" s="18"/>
      <c r="FN289" s="18"/>
      <c r="FO289" s="18"/>
      <c r="FP289" s="18"/>
      <c r="FQ289" s="18"/>
      <c r="FR289" s="18"/>
      <c r="FS289" s="18"/>
      <c r="FT289" s="18"/>
      <c r="FU289" s="18"/>
      <c r="FV289" s="18"/>
    </row>
    <row r="290" spans="1:178" ht="12.75" x14ac:dyDescent="0.15">
      <c r="A290" s="90">
        <f t="shared" si="84"/>
        <v>42628</v>
      </c>
      <c r="B290" s="95">
        <f t="shared" ca="1" si="91"/>
        <v>104484.04899999</v>
      </c>
      <c r="C290" s="3">
        <f t="shared" si="85"/>
        <v>100000</v>
      </c>
      <c r="D290" s="4">
        <f ca="1">IF(A290&lt;$B$1,VLOOKUP(A290,[1]DI!$A$4:$B$15000,2),0)</f>
        <v>0.14130000000000001</v>
      </c>
      <c r="E290" s="5">
        <f t="shared" ca="1" si="92"/>
        <v>5.2461000000000001E-4</v>
      </c>
      <c r="F290" s="20">
        <f t="shared" si="86"/>
        <v>1.23</v>
      </c>
      <c r="G290" s="6">
        <f t="shared" ca="1" si="80"/>
        <v>1.0006452702999999</v>
      </c>
      <c r="H290" s="5">
        <f ca="1">TRUNC(PRODUCT(G$10:G289),15)</f>
        <v>1.1274867431425</v>
      </c>
      <c r="I290" s="5">
        <f t="shared" ca="1" si="87"/>
        <v>1.0790994004671699</v>
      </c>
      <c r="J290" s="5">
        <f t="shared" ca="1" si="81"/>
        <v>1.0448404899999999</v>
      </c>
      <c r="K290" s="5">
        <f t="shared" ca="1" si="82"/>
        <v>4484.0489999900001</v>
      </c>
      <c r="L290" s="21">
        <f>IF(VLOOKUP(A290,$U$12:$AD$125,8)=VLOOKUP(A289,$U$12:$AD$125,8),0,VLOOKUP(A290,U$12:$AD$125,8))</f>
        <v>0</v>
      </c>
      <c r="M290" s="8">
        <f>IF(L290&gt;0,VLOOKUP(L290,T$12:$AC$125,7),0)</f>
        <v>0</v>
      </c>
      <c r="N290" s="3">
        <f t="shared" si="88"/>
        <v>0</v>
      </c>
      <c r="O290" s="3">
        <f t="shared" ca="1" si="83"/>
        <v>4484.0489999900001</v>
      </c>
      <c r="P290" s="22" t="str">
        <f t="shared" si="89"/>
        <v>J=</v>
      </c>
      <c r="Q290" s="2">
        <f t="shared" si="90"/>
        <v>42716</v>
      </c>
      <c r="R290" s="10"/>
      <c r="S290" s="10"/>
      <c r="T290" s="41">
        <v>44515</v>
      </c>
      <c r="U290" s="19" t="s">
        <v>76</v>
      </c>
      <c r="V290" s="18"/>
      <c r="W290" s="10"/>
      <c r="X290" s="10"/>
      <c r="Y290" s="10"/>
      <c r="Z290" s="10"/>
      <c r="AA290" s="10"/>
      <c r="AB290" s="10"/>
      <c r="AC290" s="10"/>
      <c r="AD290" s="10"/>
      <c r="AE290" s="10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  <c r="EW290" s="18"/>
      <c r="EX290" s="18"/>
      <c r="EY290" s="18"/>
      <c r="EZ290" s="18"/>
      <c r="FA290" s="18"/>
      <c r="FB290" s="18"/>
      <c r="FC290" s="18"/>
      <c r="FD290" s="18"/>
      <c r="FE290" s="18"/>
      <c r="FF290" s="18"/>
      <c r="FG290" s="18"/>
      <c r="FH290" s="18"/>
      <c r="FI290" s="18"/>
      <c r="FJ290" s="18"/>
      <c r="FK290" s="18"/>
      <c r="FL290" s="18"/>
      <c r="FM290" s="18"/>
      <c r="FN290" s="18"/>
      <c r="FO290" s="18"/>
      <c r="FP290" s="18"/>
      <c r="FQ290" s="18"/>
      <c r="FR290" s="18"/>
      <c r="FS290" s="18"/>
      <c r="FT290" s="18"/>
      <c r="FU290" s="18"/>
      <c r="FV290" s="18"/>
    </row>
    <row r="291" spans="1:178" ht="12.75" x14ac:dyDescent="0.15">
      <c r="A291" s="90">
        <f t="shared" si="84"/>
        <v>42629</v>
      </c>
      <c r="B291" s="95">
        <f t="shared" ca="1" si="91"/>
        <v>104551.469</v>
      </c>
      <c r="C291" s="3">
        <f t="shared" si="85"/>
        <v>100000</v>
      </c>
      <c r="D291" s="4">
        <f ca="1">IF(A291&lt;$B$1,VLOOKUP(A291,[1]DI!$A$4:$B$15000,2),0)</f>
        <v>0.14130000000000001</v>
      </c>
      <c r="E291" s="5">
        <f t="shared" ca="1" si="92"/>
        <v>5.2461000000000001E-4</v>
      </c>
      <c r="F291" s="20">
        <f t="shared" si="86"/>
        <v>1.23</v>
      </c>
      <c r="G291" s="6">
        <f t="shared" ca="1" si="80"/>
        <v>1.0006452702999999</v>
      </c>
      <c r="H291" s="5">
        <f ca="1">TRUNC(PRODUCT(G$10:G290),15)</f>
        <v>1.1282142768515</v>
      </c>
      <c r="I291" s="5">
        <f t="shared" ca="1" si="87"/>
        <v>1.0790994004671699</v>
      </c>
      <c r="J291" s="5">
        <f t="shared" ca="1" si="81"/>
        <v>1.0455146900000001</v>
      </c>
      <c r="K291" s="5">
        <f t="shared" ca="1" si="82"/>
        <v>4551.4690000000001</v>
      </c>
      <c r="L291" s="21">
        <f>IF(VLOOKUP(A291,$U$12:$AD$125,8)=VLOOKUP(A290,$U$12:$AD$125,8),0,VLOOKUP(A291,U$12:$AD$125,8))</f>
        <v>0</v>
      </c>
      <c r="M291" s="8">
        <f>IF(L291&gt;0,VLOOKUP(L291,T$12:$AC$125,7),0)</f>
        <v>0</v>
      </c>
      <c r="N291" s="3">
        <f t="shared" si="88"/>
        <v>0</v>
      </c>
      <c r="O291" s="3">
        <f t="shared" ca="1" si="83"/>
        <v>4551.4690000000001</v>
      </c>
      <c r="P291" s="22" t="str">
        <f t="shared" si="89"/>
        <v>J=</v>
      </c>
      <c r="Q291" s="2">
        <f t="shared" si="90"/>
        <v>42716</v>
      </c>
      <c r="R291" s="10"/>
      <c r="S291" s="10"/>
      <c r="T291" s="41">
        <v>44242</v>
      </c>
      <c r="U291" s="19" t="s">
        <v>63</v>
      </c>
      <c r="V291" s="18"/>
      <c r="W291" s="10"/>
      <c r="X291" s="10"/>
      <c r="Y291" s="10"/>
      <c r="Z291" s="10"/>
      <c r="AA291" s="10"/>
      <c r="AB291" s="10"/>
      <c r="AC291" s="10"/>
      <c r="AD291" s="10"/>
      <c r="AE291" s="10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  <c r="EZ291" s="18"/>
      <c r="FA291" s="18"/>
      <c r="FB291" s="18"/>
      <c r="FC291" s="18"/>
      <c r="FD291" s="18"/>
      <c r="FE291" s="18"/>
      <c r="FF291" s="18"/>
      <c r="FG291" s="18"/>
      <c r="FH291" s="18"/>
      <c r="FI291" s="18"/>
      <c r="FJ291" s="18"/>
      <c r="FK291" s="18"/>
      <c r="FL291" s="18"/>
      <c r="FM291" s="18"/>
      <c r="FN291" s="18"/>
      <c r="FO291" s="18"/>
      <c r="FP291" s="18"/>
      <c r="FQ291" s="18"/>
      <c r="FR291" s="18"/>
      <c r="FS291" s="18"/>
      <c r="FT291" s="18"/>
      <c r="FU291" s="18"/>
      <c r="FV291" s="18"/>
    </row>
    <row r="292" spans="1:178" ht="12.75" x14ac:dyDescent="0.15">
      <c r="A292" s="90">
        <f t="shared" si="84"/>
        <v>42630</v>
      </c>
      <c r="B292" s="95">
        <f t="shared" ca="1" si="91"/>
        <v>104618.933</v>
      </c>
      <c r="C292" s="3">
        <f t="shared" si="85"/>
        <v>100000</v>
      </c>
      <c r="D292" s="4">
        <f ca="1">IF(A292&lt;$B$1,VLOOKUP(A292,[1]DI!$A$4:$B$15000,2),0)</f>
        <v>0</v>
      </c>
      <c r="E292" s="5">
        <f t="shared" ca="1" si="92"/>
        <v>0</v>
      </c>
      <c r="F292" s="20">
        <f t="shared" si="86"/>
        <v>1.23</v>
      </c>
      <c r="G292" s="6">
        <f t="shared" ca="1" si="80"/>
        <v>1</v>
      </c>
      <c r="H292" s="5">
        <f ca="1">TRUNC(PRODUCT(G$10:G291),15)</f>
        <v>1.12894228001638</v>
      </c>
      <c r="I292" s="5">
        <f t="shared" ca="1" si="87"/>
        <v>1.0790994004671699</v>
      </c>
      <c r="J292" s="5">
        <f t="shared" ca="1" si="81"/>
        <v>1.04618933</v>
      </c>
      <c r="K292" s="5">
        <f t="shared" ca="1" si="82"/>
        <v>4618.933</v>
      </c>
      <c r="L292" s="21">
        <f>IF(VLOOKUP(A292,$U$12:$AD$125,8)=VLOOKUP(A291,$U$12:$AD$125,8),0,VLOOKUP(A292,U$12:$AD$125,8))</f>
        <v>0</v>
      </c>
      <c r="M292" s="8">
        <f>IF(L292&gt;0,VLOOKUP(L292,T$12:$AC$125,7),0)</f>
        <v>0</v>
      </c>
      <c r="N292" s="3">
        <f t="shared" si="88"/>
        <v>0</v>
      </c>
      <c r="O292" s="3">
        <f t="shared" ca="1" si="83"/>
        <v>4618.933</v>
      </c>
      <c r="P292" s="22" t="str">
        <f t="shared" si="89"/>
        <v>J=</v>
      </c>
      <c r="Q292" s="2">
        <f t="shared" si="90"/>
        <v>42716</v>
      </c>
      <c r="R292" s="10"/>
      <c r="S292" s="10"/>
      <c r="T292" s="41">
        <v>44243</v>
      </c>
      <c r="U292" s="19" t="s">
        <v>63</v>
      </c>
      <c r="V292" s="18"/>
      <c r="W292" s="10"/>
      <c r="X292" s="10"/>
      <c r="Y292" s="10"/>
      <c r="Z292" s="10"/>
      <c r="AA292" s="10"/>
      <c r="AB292" s="10"/>
      <c r="AC292" s="10"/>
      <c r="AD292" s="10"/>
      <c r="AE292" s="10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  <c r="EW292" s="18"/>
      <c r="EX292" s="18"/>
      <c r="EY292" s="18"/>
      <c r="EZ292" s="18"/>
      <c r="FA292" s="18"/>
      <c r="FB292" s="18"/>
      <c r="FC292" s="18"/>
      <c r="FD292" s="18"/>
      <c r="FE292" s="18"/>
      <c r="FF292" s="18"/>
      <c r="FG292" s="18"/>
      <c r="FH292" s="18"/>
      <c r="FI292" s="18"/>
      <c r="FJ292" s="18"/>
      <c r="FK292" s="18"/>
      <c r="FL292" s="18"/>
      <c r="FM292" s="18"/>
      <c r="FN292" s="18"/>
      <c r="FO292" s="18"/>
      <c r="FP292" s="18"/>
      <c r="FQ292" s="18"/>
      <c r="FR292" s="18"/>
      <c r="FS292" s="18"/>
      <c r="FT292" s="18"/>
      <c r="FU292" s="18"/>
      <c r="FV292" s="18"/>
    </row>
    <row r="293" spans="1:178" ht="12.75" x14ac:dyDescent="0.15">
      <c r="A293" s="90">
        <f t="shared" si="84"/>
        <v>42631</v>
      </c>
      <c r="B293" s="95">
        <f t="shared" ca="1" si="91"/>
        <v>104618.933</v>
      </c>
      <c r="C293" s="3">
        <f t="shared" si="85"/>
        <v>100000</v>
      </c>
      <c r="D293" s="4">
        <f ca="1">IF(A293&lt;$B$1,VLOOKUP(A293,[1]DI!$A$4:$B$15000,2),0)</f>
        <v>0</v>
      </c>
      <c r="E293" s="5">
        <f t="shared" ca="1" si="92"/>
        <v>0</v>
      </c>
      <c r="F293" s="20">
        <f t="shared" si="86"/>
        <v>1.23</v>
      </c>
      <c r="G293" s="6">
        <f t="shared" ca="1" si="80"/>
        <v>1</v>
      </c>
      <c r="H293" s="5">
        <f ca="1">TRUNC(PRODUCT(G$10:G292),15)</f>
        <v>1.12894228001638</v>
      </c>
      <c r="I293" s="5">
        <f t="shared" ca="1" si="87"/>
        <v>1.0790994004671699</v>
      </c>
      <c r="J293" s="5">
        <f t="shared" ca="1" si="81"/>
        <v>1.04618933</v>
      </c>
      <c r="K293" s="5">
        <f t="shared" ca="1" si="82"/>
        <v>4618.933</v>
      </c>
      <c r="L293" s="21">
        <f>IF(VLOOKUP(A293,$U$12:$AD$125,8)=VLOOKUP(A292,$U$12:$AD$125,8),0,VLOOKUP(A293,U$12:$AD$125,8))</f>
        <v>0</v>
      </c>
      <c r="M293" s="8">
        <f>IF(L293&gt;0,VLOOKUP(L293,T$12:$AC$125,7),0)</f>
        <v>0</v>
      </c>
      <c r="N293" s="3">
        <f t="shared" si="88"/>
        <v>0</v>
      </c>
      <c r="O293" s="3">
        <f t="shared" ca="1" si="83"/>
        <v>4618.933</v>
      </c>
      <c r="P293" s="22" t="str">
        <f t="shared" si="89"/>
        <v>J=</v>
      </c>
      <c r="Q293" s="2">
        <f t="shared" si="90"/>
        <v>42716</v>
      </c>
      <c r="R293" s="10"/>
      <c r="S293" s="10"/>
      <c r="T293" s="41">
        <v>44288</v>
      </c>
      <c r="U293" s="19" t="s">
        <v>71</v>
      </c>
      <c r="V293" s="18"/>
      <c r="W293" s="10"/>
      <c r="X293" s="10"/>
      <c r="Y293" s="10"/>
      <c r="Z293" s="10"/>
      <c r="AA293" s="10"/>
      <c r="AB293" s="10"/>
      <c r="AC293" s="10"/>
      <c r="AD293" s="10"/>
      <c r="AE293" s="10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  <c r="EW293" s="18"/>
      <c r="EX293" s="18"/>
      <c r="EY293" s="18"/>
      <c r="EZ293" s="18"/>
      <c r="FA293" s="18"/>
      <c r="FB293" s="18"/>
      <c r="FC293" s="18"/>
      <c r="FD293" s="18"/>
      <c r="FE293" s="18"/>
      <c r="FF293" s="18"/>
      <c r="FG293" s="18"/>
      <c r="FH293" s="18"/>
      <c r="FI293" s="18"/>
      <c r="FJ293" s="18"/>
      <c r="FK293" s="18"/>
      <c r="FL293" s="18"/>
      <c r="FM293" s="18"/>
      <c r="FN293" s="18"/>
      <c r="FO293" s="18"/>
      <c r="FP293" s="18"/>
      <c r="FQ293" s="18"/>
      <c r="FR293" s="18"/>
      <c r="FS293" s="18"/>
      <c r="FT293" s="18"/>
      <c r="FU293" s="18"/>
      <c r="FV293" s="18"/>
    </row>
    <row r="294" spans="1:178" ht="12.75" x14ac:dyDescent="0.15">
      <c r="A294" s="90">
        <f t="shared" si="84"/>
        <v>42632</v>
      </c>
      <c r="B294" s="95">
        <f t="shared" ca="1" si="91"/>
        <v>104618.933</v>
      </c>
      <c r="C294" s="3">
        <f t="shared" si="85"/>
        <v>100000</v>
      </c>
      <c r="D294" s="4">
        <f ca="1">IF(A294&lt;$B$1,VLOOKUP(A294,[1]DI!$A$4:$B$15000,2),0)</f>
        <v>0.14130000000000001</v>
      </c>
      <c r="E294" s="5">
        <f t="shared" ca="1" si="92"/>
        <v>5.2461000000000001E-4</v>
      </c>
      <c r="F294" s="20">
        <f t="shared" si="86"/>
        <v>1.23</v>
      </c>
      <c r="G294" s="6">
        <f t="shared" ca="1" si="80"/>
        <v>1.0006452702999999</v>
      </c>
      <c r="H294" s="5">
        <f ca="1">TRUNC(PRODUCT(G$10:G293),15)</f>
        <v>1.12894228001638</v>
      </c>
      <c r="I294" s="5">
        <f t="shared" ca="1" si="87"/>
        <v>1.0790994004671699</v>
      </c>
      <c r="J294" s="5">
        <f t="shared" ca="1" si="81"/>
        <v>1.04618933</v>
      </c>
      <c r="K294" s="5">
        <f t="shared" ca="1" si="82"/>
        <v>4618.933</v>
      </c>
      <c r="L294" s="21">
        <f>IF(VLOOKUP(A294,$U$12:$AD$125,8)=VLOOKUP(A293,$U$12:$AD$125,8),0,VLOOKUP(A294,U$12:$AD$125,8))</f>
        <v>0</v>
      </c>
      <c r="M294" s="8">
        <f>IF(L294&gt;0,VLOOKUP(L294,T$12:$AC$125,7),0)</f>
        <v>0</v>
      </c>
      <c r="N294" s="3">
        <f t="shared" si="88"/>
        <v>0</v>
      </c>
      <c r="O294" s="3">
        <f t="shared" ca="1" si="83"/>
        <v>4618.933</v>
      </c>
      <c r="P294" s="22" t="str">
        <f t="shared" si="89"/>
        <v>J=</v>
      </c>
      <c r="Q294" s="2">
        <f t="shared" si="90"/>
        <v>42716</v>
      </c>
      <c r="R294" s="10"/>
      <c r="S294" s="10"/>
      <c r="T294" s="41">
        <v>44307</v>
      </c>
      <c r="U294" s="19" t="s">
        <v>65</v>
      </c>
      <c r="V294" s="18"/>
      <c r="W294" s="10"/>
      <c r="X294" s="10"/>
      <c r="Y294" s="10"/>
      <c r="Z294" s="10"/>
      <c r="AA294" s="10"/>
      <c r="AB294" s="10"/>
      <c r="AC294" s="10"/>
      <c r="AD294" s="10"/>
      <c r="AE294" s="10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  <c r="EW294" s="18"/>
      <c r="EX294" s="18"/>
      <c r="EY294" s="18"/>
      <c r="EZ294" s="18"/>
      <c r="FA294" s="18"/>
      <c r="FB294" s="18"/>
      <c r="FC294" s="18"/>
      <c r="FD294" s="18"/>
      <c r="FE294" s="18"/>
      <c r="FF294" s="18"/>
      <c r="FG294" s="18"/>
      <c r="FH294" s="18"/>
      <c r="FI294" s="18"/>
      <c r="FJ294" s="18"/>
      <c r="FK294" s="18"/>
      <c r="FL294" s="18"/>
      <c r="FM294" s="18"/>
      <c r="FN294" s="18"/>
      <c r="FO294" s="18"/>
      <c r="FP294" s="18"/>
      <c r="FQ294" s="18"/>
      <c r="FR294" s="18"/>
      <c r="FS294" s="18"/>
      <c r="FT294" s="18"/>
      <c r="FU294" s="18"/>
      <c r="FV294" s="18"/>
    </row>
    <row r="295" spans="1:178" ht="12.75" x14ac:dyDescent="0.15">
      <c r="A295" s="90">
        <f t="shared" si="84"/>
        <v>42633</v>
      </c>
      <c r="B295" s="95">
        <f t="shared" ca="1" si="91"/>
        <v>104686.44100000001</v>
      </c>
      <c r="C295" s="3">
        <f t="shared" si="85"/>
        <v>100000</v>
      </c>
      <c r="D295" s="4">
        <f ca="1">IF(A295&lt;$B$1,VLOOKUP(A295,[1]DI!$A$4:$B$15000,2),0)</f>
        <v>0.14130000000000001</v>
      </c>
      <c r="E295" s="5">
        <f t="shared" ca="1" si="92"/>
        <v>5.2461000000000001E-4</v>
      </c>
      <c r="F295" s="20">
        <f t="shared" si="86"/>
        <v>1.23</v>
      </c>
      <c r="G295" s="6">
        <f t="shared" ca="1" si="80"/>
        <v>1.0006452702999999</v>
      </c>
      <c r="H295" s="5">
        <f ca="1">TRUNC(PRODUCT(G$10:G294),15)</f>
        <v>1.12967075294009</v>
      </c>
      <c r="I295" s="5">
        <f t="shared" ca="1" si="87"/>
        <v>1.0790994004671699</v>
      </c>
      <c r="J295" s="5">
        <f t="shared" ca="1" si="81"/>
        <v>1.04686441</v>
      </c>
      <c r="K295" s="5">
        <f t="shared" ca="1" si="82"/>
        <v>4686.4409999999998</v>
      </c>
      <c r="L295" s="21">
        <f>IF(VLOOKUP(A295,$U$12:$AD$125,8)=VLOOKUP(A294,$U$12:$AD$125,8),0,VLOOKUP(A295,U$12:$AD$125,8))</f>
        <v>0</v>
      </c>
      <c r="M295" s="8">
        <f>IF(L295&gt;0,VLOOKUP(L295,T$12:$AC$125,7),0)</f>
        <v>0</v>
      </c>
      <c r="N295" s="3">
        <f t="shared" si="88"/>
        <v>0</v>
      </c>
      <c r="O295" s="3">
        <f t="shared" ca="1" si="83"/>
        <v>4686.4409999999998</v>
      </c>
      <c r="P295" s="22" t="str">
        <f t="shared" si="89"/>
        <v>J=</v>
      </c>
      <c r="Q295" s="2">
        <f t="shared" si="90"/>
        <v>42716</v>
      </c>
      <c r="R295" s="10"/>
      <c r="S295" s="10"/>
      <c r="T295" s="41">
        <v>44350</v>
      </c>
      <c r="U295" s="19" t="s">
        <v>73</v>
      </c>
      <c r="V295" s="18"/>
      <c r="W295" s="10"/>
      <c r="X295" s="10"/>
      <c r="Y295" s="10"/>
      <c r="Z295" s="10"/>
      <c r="AA295" s="10"/>
      <c r="AB295" s="10"/>
      <c r="AC295" s="10"/>
      <c r="AD295" s="10"/>
      <c r="AE295" s="10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  <c r="EW295" s="18"/>
      <c r="EX295" s="18"/>
      <c r="EY295" s="18"/>
      <c r="EZ295" s="18"/>
      <c r="FA295" s="18"/>
      <c r="FB295" s="18"/>
      <c r="FC295" s="18"/>
      <c r="FD295" s="18"/>
      <c r="FE295" s="18"/>
      <c r="FF295" s="18"/>
      <c r="FG295" s="18"/>
      <c r="FH295" s="18"/>
      <c r="FI295" s="18"/>
      <c r="FJ295" s="18"/>
      <c r="FK295" s="18"/>
      <c r="FL295" s="18"/>
      <c r="FM295" s="18"/>
      <c r="FN295" s="18"/>
      <c r="FO295" s="18"/>
      <c r="FP295" s="18"/>
      <c r="FQ295" s="18"/>
      <c r="FR295" s="18"/>
      <c r="FS295" s="18"/>
      <c r="FT295" s="18"/>
      <c r="FU295" s="18"/>
      <c r="FV295" s="18"/>
    </row>
    <row r="296" spans="1:178" ht="12.75" x14ac:dyDescent="0.15">
      <c r="A296" s="90">
        <f t="shared" si="84"/>
        <v>42634</v>
      </c>
      <c r="B296" s="95">
        <f t="shared" ca="1" si="91"/>
        <v>104753.992</v>
      </c>
      <c r="C296" s="3">
        <f t="shared" si="85"/>
        <v>100000</v>
      </c>
      <c r="D296" s="4">
        <f ca="1">IF(A296&lt;$B$1,VLOOKUP(A296,[1]DI!$A$4:$B$15000,2),0)</f>
        <v>0.14130000000000001</v>
      </c>
      <c r="E296" s="5">
        <f t="shared" ca="1" si="92"/>
        <v>5.2461000000000001E-4</v>
      </c>
      <c r="F296" s="20">
        <f t="shared" si="86"/>
        <v>1.23</v>
      </c>
      <c r="G296" s="6">
        <f t="shared" ca="1" si="80"/>
        <v>1.0006452702999999</v>
      </c>
      <c r="H296" s="5">
        <f ca="1">TRUNC(PRODUCT(G$10:G295),15)</f>
        <v>1.1303996959257401</v>
      </c>
      <c r="I296" s="5">
        <f t="shared" ca="1" si="87"/>
        <v>1.0790994004671699</v>
      </c>
      <c r="J296" s="5">
        <f t="shared" ca="1" si="81"/>
        <v>1.04753992</v>
      </c>
      <c r="K296" s="5">
        <f t="shared" ca="1" si="82"/>
        <v>4753.9920000000002</v>
      </c>
      <c r="L296" s="21">
        <f>IF(VLOOKUP(A296,$U$12:$AD$125,8)=VLOOKUP(A295,$U$12:$AD$125,8),0,VLOOKUP(A296,U$12:$AD$125,8))</f>
        <v>0</v>
      </c>
      <c r="M296" s="8">
        <f>IF(L296&gt;0,VLOOKUP(L296,T$12:$AC$125,7),0)</f>
        <v>0</v>
      </c>
      <c r="N296" s="3">
        <f t="shared" si="88"/>
        <v>0</v>
      </c>
      <c r="O296" s="3">
        <f t="shared" ca="1" si="83"/>
        <v>4753.9920000000002</v>
      </c>
      <c r="P296" s="22" t="str">
        <f t="shared" si="89"/>
        <v>J=</v>
      </c>
      <c r="Q296" s="2">
        <f t="shared" si="90"/>
        <v>42716</v>
      </c>
      <c r="R296" s="10"/>
      <c r="S296" s="10"/>
      <c r="T296" s="41">
        <v>44446</v>
      </c>
      <c r="U296" s="19" t="s">
        <v>74</v>
      </c>
      <c r="V296" s="18"/>
      <c r="W296" s="10"/>
      <c r="X296" s="10"/>
      <c r="Y296" s="10"/>
      <c r="Z296" s="10"/>
      <c r="AA296" s="10"/>
      <c r="AB296" s="10"/>
      <c r="AC296" s="10"/>
      <c r="AD296" s="10"/>
      <c r="AE296" s="10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  <c r="EW296" s="18"/>
      <c r="EX296" s="18"/>
      <c r="EY296" s="18"/>
      <c r="EZ296" s="18"/>
      <c r="FA296" s="18"/>
      <c r="FB296" s="18"/>
      <c r="FC296" s="18"/>
      <c r="FD296" s="18"/>
      <c r="FE296" s="18"/>
      <c r="FF296" s="18"/>
      <c r="FG296" s="18"/>
      <c r="FH296" s="18"/>
      <c r="FI296" s="18"/>
      <c r="FJ296" s="18"/>
      <c r="FK296" s="18"/>
      <c r="FL296" s="18"/>
      <c r="FM296" s="18"/>
      <c r="FN296" s="18"/>
      <c r="FO296" s="18"/>
      <c r="FP296" s="18"/>
      <c r="FQ296" s="18"/>
      <c r="FR296" s="18"/>
      <c r="FS296" s="18"/>
      <c r="FT296" s="18"/>
      <c r="FU296" s="18"/>
      <c r="FV296" s="18"/>
    </row>
    <row r="297" spans="1:178" ht="12.75" x14ac:dyDescent="0.15">
      <c r="A297" s="90">
        <f t="shared" si="84"/>
        <v>42635</v>
      </c>
      <c r="B297" s="95">
        <f t="shared" ca="1" si="91"/>
        <v>104821.586</v>
      </c>
      <c r="C297" s="3">
        <f t="shared" si="85"/>
        <v>100000</v>
      </c>
      <c r="D297" s="4">
        <f ca="1">IF(A297&lt;$B$1,VLOOKUP(A297,[1]DI!$A$4:$B$15000,2),0)</f>
        <v>0.14130000000000001</v>
      </c>
      <c r="E297" s="5">
        <f t="shared" ca="1" si="92"/>
        <v>5.2461000000000001E-4</v>
      </c>
      <c r="F297" s="20">
        <f t="shared" si="86"/>
        <v>1.23</v>
      </c>
      <c r="G297" s="6">
        <f t="shared" ca="1" si="80"/>
        <v>1.0006452702999999</v>
      </c>
      <c r="H297" s="5">
        <f ca="1">TRUNC(PRODUCT(G$10:G296),15)</f>
        <v>1.13112910927665</v>
      </c>
      <c r="I297" s="5">
        <f t="shared" ca="1" si="87"/>
        <v>1.0790994004671699</v>
      </c>
      <c r="J297" s="5">
        <f t="shared" ca="1" si="81"/>
        <v>1.04821586</v>
      </c>
      <c r="K297" s="5">
        <f t="shared" ca="1" si="82"/>
        <v>4821.5860000000002</v>
      </c>
      <c r="L297" s="21">
        <f>IF(VLOOKUP(A297,$U$12:$AD$125,8)=VLOOKUP(A296,$U$12:$AD$125,8),0,VLOOKUP(A297,U$12:$AD$125,8))</f>
        <v>0</v>
      </c>
      <c r="M297" s="8">
        <f>IF(L297&gt;0,VLOOKUP(L297,T$12:$AC$125,7),0)</f>
        <v>0</v>
      </c>
      <c r="N297" s="3">
        <f t="shared" si="88"/>
        <v>0</v>
      </c>
      <c r="O297" s="3">
        <f t="shared" ca="1" si="83"/>
        <v>4821.5860000000002</v>
      </c>
      <c r="P297" s="22" t="str">
        <f t="shared" si="89"/>
        <v>J=</v>
      </c>
      <c r="Q297" s="2">
        <f t="shared" si="90"/>
        <v>42716</v>
      </c>
      <c r="R297" s="10"/>
      <c r="S297" s="10"/>
      <c r="T297" s="41">
        <v>44481</v>
      </c>
      <c r="U297" s="24" t="s">
        <v>69</v>
      </c>
      <c r="V297" s="18"/>
      <c r="W297" s="10"/>
      <c r="X297" s="10"/>
      <c r="Y297" s="10"/>
      <c r="Z297" s="10"/>
      <c r="AA297" s="10"/>
      <c r="AB297" s="10"/>
      <c r="AC297" s="10"/>
      <c r="AD297" s="10"/>
      <c r="AE297" s="10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  <c r="ES297" s="18"/>
      <c r="ET297" s="18"/>
      <c r="EU297" s="18"/>
      <c r="EV297" s="18"/>
      <c r="EW297" s="18"/>
      <c r="EX297" s="18"/>
      <c r="EY297" s="18"/>
      <c r="EZ297" s="18"/>
      <c r="FA297" s="18"/>
      <c r="FB297" s="18"/>
      <c r="FC297" s="18"/>
      <c r="FD297" s="18"/>
      <c r="FE297" s="18"/>
      <c r="FF297" s="18"/>
      <c r="FG297" s="18"/>
      <c r="FH297" s="18"/>
      <c r="FI297" s="18"/>
      <c r="FJ297" s="18"/>
      <c r="FK297" s="18"/>
      <c r="FL297" s="18"/>
      <c r="FM297" s="18"/>
      <c r="FN297" s="18"/>
      <c r="FO297" s="18"/>
      <c r="FP297" s="18"/>
      <c r="FQ297" s="18"/>
      <c r="FR297" s="18"/>
      <c r="FS297" s="18"/>
      <c r="FT297" s="18"/>
      <c r="FU297" s="18"/>
      <c r="FV297" s="18"/>
    </row>
    <row r="298" spans="1:178" ht="12.75" x14ac:dyDescent="0.15">
      <c r="A298" s="90">
        <f t="shared" si="84"/>
        <v>42636</v>
      </c>
      <c r="B298" s="95">
        <f t="shared" ca="1" si="91"/>
        <v>104889.22500000001</v>
      </c>
      <c r="C298" s="3">
        <f t="shared" si="85"/>
        <v>100000</v>
      </c>
      <c r="D298" s="4">
        <f ca="1">IF(A298&lt;$B$1,VLOOKUP(A298,[1]DI!$A$4:$B$15000,2),0)</f>
        <v>0.14130000000000001</v>
      </c>
      <c r="E298" s="5">
        <f t="shared" ca="1" si="92"/>
        <v>5.2461000000000001E-4</v>
      </c>
      <c r="F298" s="20">
        <f t="shared" si="86"/>
        <v>1.23</v>
      </c>
      <c r="G298" s="6">
        <f t="shared" ca="1" si="80"/>
        <v>1.0006452702999999</v>
      </c>
      <c r="H298" s="5">
        <f ca="1">TRUNC(PRODUCT(G$10:G297),15)</f>
        <v>1.1318589932963301</v>
      </c>
      <c r="I298" s="5">
        <f t="shared" ca="1" si="87"/>
        <v>1.0790994004671699</v>
      </c>
      <c r="J298" s="5">
        <f t="shared" ca="1" si="81"/>
        <v>1.04889225</v>
      </c>
      <c r="K298" s="5">
        <f t="shared" ca="1" si="82"/>
        <v>4889.2250000000004</v>
      </c>
      <c r="L298" s="21">
        <f>IF(VLOOKUP(A298,$U$12:$AD$125,8)=VLOOKUP(A297,$U$12:$AD$125,8),0,VLOOKUP(A298,U$12:$AD$125,8))</f>
        <v>0</v>
      </c>
      <c r="M298" s="8">
        <f>IF(L298&gt;0,VLOOKUP(L298,T$12:$AC$125,7),0)</f>
        <v>0</v>
      </c>
      <c r="N298" s="3">
        <f t="shared" si="88"/>
        <v>0</v>
      </c>
      <c r="O298" s="3">
        <f t="shared" ca="1" si="83"/>
        <v>4889.2250000000004</v>
      </c>
      <c r="P298" s="22" t="str">
        <f t="shared" si="89"/>
        <v>J=</v>
      </c>
      <c r="Q298" s="2">
        <f t="shared" si="90"/>
        <v>42716</v>
      </c>
      <c r="R298" s="10"/>
      <c r="S298" s="10"/>
      <c r="T298" s="41">
        <v>44502</v>
      </c>
      <c r="U298" s="19" t="s">
        <v>75</v>
      </c>
      <c r="V298" s="18"/>
      <c r="W298" s="10"/>
      <c r="X298" s="10"/>
      <c r="Y298" s="10"/>
      <c r="Z298" s="10"/>
      <c r="AA298" s="10"/>
      <c r="AB298" s="10"/>
      <c r="AC298" s="10"/>
      <c r="AD298" s="10"/>
      <c r="AE298" s="10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  <c r="EW298" s="18"/>
      <c r="EX298" s="18"/>
      <c r="EY298" s="18"/>
      <c r="EZ298" s="18"/>
      <c r="FA298" s="18"/>
      <c r="FB298" s="18"/>
      <c r="FC298" s="18"/>
      <c r="FD298" s="18"/>
      <c r="FE298" s="18"/>
      <c r="FF298" s="18"/>
      <c r="FG298" s="18"/>
      <c r="FH298" s="18"/>
      <c r="FI298" s="18"/>
      <c r="FJ298" s="18"/>
      <c r="FK298" s="18"/>
      <c r="FL298" s="18"/>
      <c r="FM298" s="18"/>
      <c r="FN298" s="18"/>
      <c r="FO298" s="18"/>
      <c r="FP298" s="18"/>
      <c r="FQ298" s="18"/>
      <c r="FR298" s="18"/>
      <c r="FS298" s="18"/>
      <c r="FT298" s="18"/>
      <c r="FU298" s="18"/>
      <c r="FV298" s="18"/>
    </row>
    <row r="299" spans="1:178" ht="12.75" x14ac:dyDescent="0.15">
      <c r="A299" s="90">
        <f t="shared" si="84"/>
        <v>42637</v>
      </c>
      <c r="B299" s="95">
        <f t="shared" ca="1" si="91"/>
        <v>104956.906</v>
      </c>
      <c r="C299" s="3">
        <f t="shared" si="85"/>
        <v>100000</v>
      </c>
      <c r="D299" s="4">
        <f ca="1">IF(A299&lt;$B$1,VLOOKUP(A299,[1]DI!$A$4:$B$15000,2),0)</f>
        <v>0</v>
      </c>
      <c r="E299" s="5">
        <f t="shared" ca="1" si="92"/>
        <v>0</v>
      </c>
      <c r="F299" s="20">
        <f t="shared" si="86"/>
        <v>1.23</v>
      </c>
      <c r="G299" s="6">
        <f t="shared" ca="1" si="80"/>
        <v>1</v>
      </c>
      <c r="H299" s="5">
        <f ca="1">TRUNC(PRODUCT(G$10:G298),15)</f>
        <v>1.1325893482885001</v>
      </c>
      <c r="I299" s="5">
        <f t="shared" ca="1" si="87"/>
        <v>1.0790994004671699</v>
      </c>
      <c r="J299" s="5">
        <f t="shared" ca="1" si="81"/>
        <v>1.0495690600000001</v>
      </c>
      <c r="K299" s="5">
        <f t="shared" ca="1" si="82"/>
        <v>4956.9059999999999</v>
      </c>
      <c r="L299" s="21">
        <f>IF(VLOOKUP(A299,$U$12:$AD$125,8)=VLOOKUP(A298,$U$12:$AD$125,8),0,VLOOKUP(A299,U$12:$AD$125,8))</f>
        <v>0</v>
      </c>
      <c r="M299" s="8">
        <f>IF(L299&gt;0,VLOOKUP(L299,T$12:$AC$125,7),0)</f>
        <v>0</v>
      </c>
      <c r="N299" s="3">
        <f t="shared" si="88"/>
        <v>0</v>
      </c>
      <c r="O299" s="3">
        <f t="shared" ca="1" si="83"/>
        <v>4956.9059999999999</v>
      </c>
      <c r="P299" s="22" t="str">
        <f t="shared" si="89"/>
        <v>J=</v>
      </c>
      <c r="Q299" s="2">
        <f t="shared" si="90"/>
        <v>42716</v>
      </c>
      <c r="R299" s="10"/>
      <c r="S299" s="10"/>
      <c r="T299" s="41">
        <v>44515</v>
      </c>
      <c r="U299" s="19" t="s">
        <v>76</v>
      </c>
      <c r="V299" s="18"/>
      <c r="W299" s="10"/>
      <c r="X299" s="10"/>
      <c r="Y299" s="10"/>
      <c r="Z299" s="10"/>
      <c r="AA299" s="10"/>
      <c r="AB299" s="10"/>
      <c r="AC299" s="10"/>
      <c r="AD299" s="10"/>
      <c r="AE299" s="10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  <c r="EW299" s="18"/>
      <c r="EX299" s="18"/>
      <c r="EY299" s="18"/>
      <c r="EZ299" s="18"/>
      <c r="FA299" s="18"/>
      <c r="FB299" s="18"/>
      <c r="FC299" s="18"/>
      <c r="FD299" s="18"/>
      <c r="FE299" s="18"/>
      <c r="FF299" s="18"/>
      <c r="FG299" s="18"/>
      <c r="FH299" s="18"/>
      <c r="FI299" s="18"/>
      <c r="FJ299" s="18"/>
      <c r="FK299" s="18"/>
      <c r="FL299" s="18"/>
      <c r="FM299" s="18"/>
      <c r="FN299" s="18"/>
      <c r="FO299" s="18"/>
      <c r="FP299" s="18"/>
      <c r="FQ299" s="18"/>
      <c r="FR299" s="18"/>
      <c r="FS299" s="18"/>
      <c r="FT299" s="18"/>
      <c r="FU299" s="18"/>
      <c r="FV299" s="18"/>
    </row>
    <row r="300" spans="1:178" ht="12.75" x14ac:dyDescent="0.15">
      <c r="A300" s="90">
        <f t="shared" si="84"/>
        <v>42638</v>
      </c>
      <c r="B300" s="95">
        <f t="shared" ca="1" si="91"/>
        <v>104956.906</v>
      </c>
      <c r="C300" s="3">
        <f t="shared" si="85"/>
        <v>100000</v>
      </c>
      <c r="D300" s="4">
        <f ca="1">IF(A300&lt;$B$1,VLOOKUP(A300,[1]DI!$A$4:$B$15000,2),0)</f>
        <v>0</v>
      </c>
      <c r="E300" s="5">
        <f t="shared" ca="1" si="92"/>
        <v>0</v>
      </c>
      <c r="F300" s="20">
        <f t="shared" si="86"/>
        <v>1.23</v>
      </c>
      <c r="G300" s="6">
        <f t="shared" ca="1" si="80"/>
        <v>1</v>
      </c>
      <c r="H300" s="5">
        <f ca="1">TRUNC(PRODUCT(G$10:G299),15)</f>
        <v>1.1325893482885001</v>
      </c>
      <c r="I300" s="5">
        <f t="shared" ca="1" si="87"/>
        <v>1.0790994004671699</v>
      </c>
      <c r="J300" s="5">
        <f t="shared" ca="1" si="81"/>
        <v>1.0495690600000001</v>
      </c>
      <c r="K300" s="5">
        <f t="shared" ca="1" si="82"/>
        <v>4956.9059999999999</v>
      </c>
      <c r="L300" s="21">
        <f>IF(VLOOKUP(A300,$U$12:$AD$125,8)=VLOOKUP(A299,$U$12:$AD$125,8),0,VLOOKUP(A300,U$12:$AD$125,8))</f>
        <v>0</v>
      </c>
      <c r="M300" s="8">
        <f>IF(L300&gt;0,VLOOKUP(L300,T$12:$AC$125,7),0)</f>
        <v>0</v>
      </c>
      <c r="N300" s="3">
        <f t="shared" si="88"/>
        <v>0</v>
      </c>
      <c r="O300" s="3">
        <f t="shared" ca="1" si="83"/>
        <v>4956.9059999999999</v>
      </c>
      <c r="P300" s="22" t="str">
        <f t="shared" si="89"/>
        <v>J=</v>
      </c>
      <c r="Q300" s="2">
        <f t="shared" si="90"/>
        <v>42716</v>
      </c>
      <c r="R300" s="10"/>
      <c r="S300" s="10"/>
      <c r="T300" s="41">
        <v>44620</v>
      </c>
      <c r="U300" s="19" t="s">
        <v>63</v>
      </c>
      <c r="V300" s="18"/>
      <c r="W300" s="10"/>
      <c r="X300" s="10"/>
      <c r="Y300" s="10"/>
      <c r="Z300" s="10"/>
      <c r="AA300" s="10"/>
      <c r="AB300" s="10"/>
      <c r="AC300" s="10"/>
      <c r="AD300" s="10"/>
      <c r="AE300" s="10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  <c r="EW300" s="18"/>
      <c r="EX300" s="18"/>
      <c r="EY300" s="18"/>
      <c r="EZ300" s="18"/>
      <c r="FA300" s="18"/>
      <c r="FB300" s="18"/>
      <c r="FC300" s="18"/>
      <c r="FD300" s="18"/>
      <c r="FE300" s="18"/>
      <c r="FF300" s="18"/>
      <c r="FG300" s="18"/>
      <c r="FH300" s="18"/>
      <c r="FI300" s="18"/>
      <c r="FJ300" s="18"/>
      <c r="FK300" s="18"/>
      <c r="FL300" s="18"/>
      <c r="FM300" s="18"/>
      <c r="FN300" s="18"/>
      <c r="FO300" s="18"/>
      <c r="FP300" s="18"/>
      <c r="FQ300" s="18"/>
      <c r="FR300" s="18"/>
      <c r="FS300" s="18"/>
      <c r="FT300" s="18"/>
      <c r="FU300" s="18"/>
      <c r="FV300" s="18"/>
    </row>
    <row r="301" spans="1:178" ht="12.75" x14ac:dyDescent="0.15">
      <c r="A301" s="90">
        <f t="shared" si="84"/>
        <v>42639</v>
      </c>
      <c r="B301" s="95">
        <f t="shared" ca="1" si="91"/>
        <v>104956.906</v>
      </c>
      <c r="C301" s="3">
        <f t="shared" si="85"/>
        <v>100000</v>
      </c>
      <c r="D301" s="4">
        <f ca="1">IF(A301&lt;$B$1,VLOOKUP(A301,[1]DI!$A$4:$B$15000,2),0)</f>
        <v>0.14130000000000001</v>
      </c>
      <c r="E301" s="5">
        <f t="shared" ca="1" si="92"/>
        <v>5.2461000000000001E-4</v>
      </c>
      <c r="F301" s="20">
        <f t="shared" si="86"/>
        <v>1.23</v>
      </c>
      <c r="G301" s="6">
        <f t="shared" ca="1" si="80"/>
        <v>1.0006452702999999</v>
      </c>
      <c r="H301" s="5">
        <f ca="1">TRUNC(PRODUCT(G$10:G300),15)</f>
        <v>1.1325893482885001</v>
      </c>
      <c r="I301" s="5">
        <f t="shared" ca="1" si="87"/>
        <v>1.0790994004671699</v>
      </c>
      <c r="J301" s="5">
        <f t="shared" ca="1" si="81"/>
        <v>1.0495690600000001</v>
      </c>
      <c r="K301" s="5">
        <f t="shared" ca="1" si="82"/>
        <v>4956.9059999999999</v>
      </c>
      <c r="L301" s="21">
        <f>IF(VLOOKUP(A301,$U$12:$AD$125,8)=VLOOKUP(A300,$U$12:$AD$125,8),0,VLOOKUP(A301,U$12:$AD$125,8))</f>
        <v>0</v>
      </c>
      <c r="M301" s="8">
        <f>IF(L301&gt;0,VLOOKUP(L301,T$12:$AC$125,7),0)</f>
        <v>0</v>
      </c>
      <c r="N301" s="3">
        <f t="shared" si="88"/>
        <v>0</v>
      </c>
      <c r="O301" s="3">
        <f t="shared" ca="1" si="83"/>
        <v>4956.9059999999999</v>
      </c>
      <c r="P301" s="22" t="str">
        <f t="shared" si="89"/>
        <v>J=</v>
      </c>
      <c r="Q301" s="2">
        <f t="shared" si="90"/>
        <v>42716</v>
      </c>
      <c r="R301" s="10"/>
      <c r="S301" s="10"/>
      <c r="T301" s="41">
        <v>44621</v>
      </c>
      <c r="U301" s="19" t="s">
        <v>63</v>
      </c>
      <c r="V301" s="18"/>
      <c r="W301" s="10"/>
      <c r="X301" s="10"/>
      <c r="Y301" s="10"/>
      <c r="Z301" s="10"/>
      <c r="AA301" s="10"/>
      <c r="AB301" s="10"/>
      <c r="AC301" s="10"/>
      <c r="AD301" s="10"/>
      <c r="AE301" s="10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  <c r="EW301" s="18"/>
      <c r="EX301" s="18"/>
      <c r="EY301" s="18"/>
      <c r="EZ301" s="18"/>
      <c r="FA301" s="18"/>
      <c r="FB301" s="18"/>
      <c r="FC301" s="18"/>
      <c r="FD301" s="18"/>
      <c r="FE301" s="18"/>
      <c r="FF301" s="18"/>
      <c r="FG301" s="18"/>
      <c r="FH301" s="18"/>
      <c r="FI301" s="18"/>
      <c r="FJ301" s="18"/>
      <c r="FK301" s="18"/>
      <c r="FL301" s="18"/>
      <c r="FM301" s="18"/>
      <c r="FN301" s="18"/>
      <c r="FO301" s="18"/>
      <c r="FP301" s="18"/>
      <c r="FQ301" s="18"/>
      <c r="FR301" s="18"/>
      <c r="FS301" s="18"/>
      <c r="FT301" s="18"/>
      <c r="FU301" s="18"/>
      <c r="FV301" s="18"/>
    </row>
    <row r="302" spans="1:178" ht="12.75" x14ac:dyDescent="0.15">
      <c r="A302" s="90">
        <f t="shared" si="84"/>
        <v>42640</v>
      </c>
      <c r="B302" s="95">
        <f t="shared" ca="1" si="91"/>
        <v>105024.632</v>
      </c>
      <c r="C302" s="3">
        <f t="shared" si="85"/>
        <v>100000</v>
      </c>
      <c r="D302" s="4">
        <f ca="1">IF(A302&lt;$B$1,VLOOKUP(A302,[1]DI!$A$4:$B$15000,2),0)</f>
        <v>0.14130000000000001</v>
      </c>
      <c r="E302" s="5">
        <f t="shared" ca="1" si="92"/>
        <v>5.2461000000000001E-4</v>
      </c>
      <c r="F302" s="20">
        <f t="shared" si="86"/>
        <v>1.23</v>
      </c>
      <c r="G302" s="6">
        <f t="shared" ca="1" si="80"/>
        <v>1.0006452702999999</v>
      </c>
      <c r="H302" s="5">
        <f ca="1">TRUNC(PRODUCT(G$10:G301),15)</f>
        <v>1.13332017455704</v>
      </c>
      <c r="I302" s="5">
        <f t="shared" ca="1" si="87"/>
        <v>1.0790994004671699</v>
      </c>
      <c r="J302" s="5">
        <f t="shared" ca="1" si="81"/>
        <v>1.0502463200000001</v>
      </c>
      <c r="K302" s="5">
        <f t="shared" ca="1" si="82"/>
        <v>5024.6319999999996</v>
      </c>
      <c r="L302" s="21">
        <f>IF(VLOOKUP(A302,$U$12:$AD$125,8)=VLOOKUP(A301,$U$12:$AD$125,8),0,VLOOKUP(A302,U$12:$AD$125,8))</f>
        <v>0</v>
      </c>
      <c r="M302" s="8">
        <f>IF(L302&gt;0,VLOOKUP(L302,T$12:$AC$125,7),0)</f>
        <v>0</v>
      </c>
      <c r="N302" s="3">
        <f t="shared" si="88"/>
        <v>0</v>
      </c>
      <c r="O302" s="3">
        <f t="shared" ca="1" si="83"/>
        <v>5024.6319999999996</v>
      </c>
      <c r="P302" s="22" t="str">
        <f t="shared" si="89"/>
        <v>J=</v>
      </c>
      <c r="Q302" s="2">
        <f t="shared" si="90"/>
        <v>42716</v>
      </c>
      <c r="R302" s="10"/>
      <c r="S302" s="10"/>
      <c r="T302" s="41">
        <v>44666</v>
      </c>
      <c r="U302" s="19" t="s">
        <v>71</v>
      </c>
      <c r="V302" s="18"/>
      <c r="W302" s="10"/>
      <c r="X302" s="10"/>
      <c r="Y302" s="10"/>
      <c r="Z302" s="10"/>
      <c r="AA302" s="10"/>
      <c r="AB302" s="10"/>
      <c r="AC302" s="10"/>
      <c r="AD302" s="10"/>
      <c r="AE302" s="10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  <c r="EW302" s="18"/>
      <c r="EX302" s="18"/>
      <c r="EY302" s="18"/>
      <c r="EZ302" s="18"/>
      <c r="FA302" s="18"/>
      <c r="FB302" s="18"/>
      <c r="FC302" s="18"/>
      <c r="FD302" s="18"/>
      <c r="FE302" s="18"/>
      <c r="FF302" s="18"/>
      <c r="FG302" s="18"/>
      <c r="FH302" s="18"/>
      <c r="FI302" s="18"/>
      <c r="FJ302" s="18"/>
      <c r="FK302" s="18"/>
      <c r="FL302" s="18"/>
      <c r="FM302" s="18"/>
      <c r="FN302" s="18"/>
      <c r="FO302" s="18"/>
      <c r="FP302" s="18"/>
      <c r="FQ302" s="18"/>
      <c r="FR302" s="18"/>
      <c r="FS302" s="18"/>
      <c r="FT302" s="18"/>
      <c r="FU302" s="18"/>
      <c r="FV302" s="18"/>
    </row>
    <row r="303" spans="1:178" ht="12.75" x14ac:dyDescent="0.15">
      <c r="A303" s="90">
        <f t="shared" si="84"/>
        <v>42641</v>
      </c>
      <c r="B303" s="95">
        <f t="shared" ca="1" si="91"/>
        <v>105092.40099999</v>
      </c>
      <c r="C303" s="3">
        <f t="shared" si="85"/>
        <v>100000</v>
      </c>
      <c r="D303" s="4">
        <f ca="1">IF(A303&lt;$B$1,VLOOKUP(A303,[1]DI!$A$4:$B$15000,2),0)</f>
        <v>0.14130000000000001</v>
      </c>
      <c r="E303" s="5">
        <f t="shared" ca="1" si="92"/>
        <v>5.2461000000000001E-4</v>
      </c>
      <c r="F303" s="20">
        <f t="shared" si="86"/>
        <v>1.23</v>
      </c>
      <c r="G303" s="6">
        <f t="shared" ca="1" si="80"/>
        <v>1.0006452702999999</v>
      </c>
      <c r="H303" s="5">
        <f ca="1">TRUNC(PRODUCT(G$10:G302),15)</f>
        <v>1.13405147240608</v>
      </c>
      <c r="I303" s="5">
        <f t="shared" ca="1" si="87"/>
        <v>1.0790994004671699</v>
      </c>
      <c r="J303" s="5">
        <f t="shared" ca="1" si="81"/>
        <v>1.0509240099999999</v>
      </c>
      <c r="K303" s="5">
        <f t="shared" ca="1" si="82"/>
        <v>5092.4009999899999</v>
      </c>
      <c r="L303" s="21">
        <f>IF(VLOOKUP(A303,$U$12:$AD$125,8)=VLOOKUP(A302,$U$12:$AD$125,8),0,VLOOKUP(A303,U$12:$AD$125,8))</f>
        <v>0</v>
      </c>
      <c r="M303" s="8">
        <f>IF(L303&gt;0,VLOOKUP(L303,T$12:$AC$125,7),0)</f>
        <v>0</v>
      </c>
      <c r="N303" s="3">
        <f t="shared" si="88"/>
        <v>0</v>
      </c>
      <c r="O303" s="3">
        <f t="shared" ca="1" si="83"/>
        <v>5092.4009999899999</v>
      </c>
      <c r="P303" s="22" t="str">
        <f t="shared" si="89"/>
        <v>J=</v>
      </c>
      <c r="Q303" s="2">
        <f t="shared" si="90"/>
        <v>42716</v>
      </c>
      <c r="R303" s="10"/>
      <c r="S303" s="10"/>
      <c r="T303" s="41">
        <v>44672</v>
      </c>
      <c r="U303" s="19" t="s">
        <v>65</v>
      </c>
      <c r="V303" s="18"/>
      <c r="W303" s="10"/>
      <c r="X303" s="10"/>
      <c r="Y303" s="10"/>
      <c r="Z303" s="10"/>
      <c r="AA303" s="10"/>
      <c r="AB303" s="10"/>
      <c r="AC303" s="10"/>
      <c r="AD303" s="10"/>
      <c r="AE303" s="10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  <c r="EW303" s="18"/>
      <c r="EX303" s="18"/>
      <c r="EY303" s="18"/>
      <c r="EZ303" s="18"/>
      <c r="FA303" s="18"/>
      <c r="FB303" s="18"/>
      <c r="FC303" s="18"/>
      <c r="FD303" s="18"/>
      <c r="FE303" s="18"/>
      <c r="FF303" s="18"/>
      <c r="FG303" s="18"/>
      <c r="FH303" s="18"/>
      <c r="FI303" s="18"/>
      <c r="FJ303" s="18"/>
      <c r="FK303" s="18"/>
      <c r="FL303" s="18"/>
      <c r="FM303" s="18"/>
      <c r="FN303" s="18"/>
      <c r="FO303" s="18"/>
      <c r="FP303" s="18"/>
      <c r="FQ303" s="18"/>
      <c r="FR303" s="18"/>
      <c r="FS303" s="18"/>
      <c r="FT303" s="18"/>
      <c r="FU303" s="18"/>
      <c r="FV303" s="18"/>
    </row>
    <row r="304" spans="1:178" ht="12.75" x14ac:dyDescent="0.15">
      <c r="A304" s="90">
        <f t="shared" si="84"/>
        <v>42642</v>
      </c>
      <c r="B304" s="95">
        <f t="shared" ca="1" si="91"/>
        <v>105160.21400000001</v>
      </c>
      <c r="C304" s="3">
        <f t="shared" si="85"/>
        <v>100000</v>
      </c>
      <c r="D304" s="4">
        <f ca="1">IF(A304&lt;$B$1,VLOOKUP(A304,[1]DI!$A$4:$B$15000,2),0)</f>
        <v>0.14130000000000001</v>
      </c>
      <c r="E304" s="5">
        <f t="shared" ca="1" si="92"/>
        <v>5.2461000000000001E-4</v>
      </c>
      <c r="F304" s="20">
        <f t="shared" si="86"/>
        <v>1.23</v>
      </c>
      <c r="G304" s="6">
        <f t="shared" ca="1" si="80"/>
        <v>1.0006452702999999</v>
      </c>
      <c r="H304" s="5">
        <f ca="1">TRUNC(PRODUCT(G$10:G303),15)</f>
        <v>1.13478324213989</v>
      </c>
      <c r="I304" s="5">
        <f t="shared" ca="1" si="87"/>
        <v>1.0790994004671699</v>
      </c>
      <c r="J304" s="5">
        <f t="shared" ca="1" si="81"/>
        <v>1.05160214</v>
      </c>
      <c r="K304" s="5">
        <f t="shared" ca="1" si="82"/>
        <v>5160.2139999999999</v>
      </c>
      <c r="L304" s="21">
        <f>IF(VLOOKUP(A304,$U$12:$AD$125,8)=VLOOKUP(A303,$U$12:$AD$125,8),0,VLOOKUP(A304,U$12:$AD$125,8))</f>
        <v>0</v>
      </c>
      <c r="M304" s="8">
        <f>IF(L304&gt;0,VLOOKUP(L304,T$12:$AC$125,7),0)</f>
        <v>0</v>
      </c>
      <c r="N304" s="3">
        <f t="shared" si="88"/>
        <v>0</v>
      </c>
      <c r="O304" s="3">
        <f t="shared" ca="1" si="83"/>
        <v>5160.2139999999999</v>
      </c>
      <c r="P304" s="22" t="str">
        <f t="shared" si="89"/>
        <v>J=</v>
      </c>
      <c r="Q304" s="2">
        <f t="shared" si="90"/>
        <v>42716</v>
      </c>
      <c r="R304" s="10"/>
      <c r="S304" s="10"/>
      <c r="T304" s="41">
        <v>44728</v>
      </c>
      <c r="U304" s="19" t="s">
        <v>73</v>
      </c>
      <c r="V304" s="18"/>
      <c r="W304" s="10"/>
      <c r="X304" s="10"/>
      <c r="Y304" s="10"/>
      <c r="Z304" s="10"/>
      <c r="AA304" s="10"/>
      <c r="AB304" s="10"/>
      <c r="AC304" s="10"/>
      <c r="AD304" s="10"/>
      <c r="AE304" s="10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  <c r="EW304" s="18"/>
      <c r="EX304" s="18"/>
      <c r="EY304" s="18"/>
      <c r="EZ304" s="18"/>
      <c r="FA304" s="18"/>
      <c r="FB304" s="18"/>
      <c r="FC304" s="18"/>
      <c r="FD304" s="18"/>
      <c r="FE304" s="18"/>
      <c r="FF304" s="18"/>
      <c r="FG304" s="18"/>
      <c r="FH304" s="18"/>
      <c r="FI304" s="18"/>
      <c r="FJ304" s="18"/>
      <c r="FK304" s="18"/>
      <c r="FL304" s="18"/>
      <c r="FM304" s="18"/>
      <c r="FN304" s="18"/>
      <c r="FO304" s="18"/>
      <c r="FP304" s="18"/>
      <c r="FQ304" s="18"/>
      <c r="FR304" s="18"/>
      <c r="FS304" s="18"/>
      <c r="FT304" s="18"/>
      <c r="FU304" s="18"/>
      <c r="FV304" s="18"/>
    </row>
    <row r="305" spans="1:178" ht="12.75" x14ac:dyDescent="0.15">
      <c r="A305" s="90">
        <f t="shared" si="84"/>
        <v>42643</v>
      </c>
      <c r="B305" s="95">
        <f t="shared" ca="1" si="91"/>
        <v>105228.071</v>
      </c>
      <c r="C305" s="3">
        <f t="shared" si="85"/>
        <v>100000</v>
      </c>
      <c r="D305" s="4">
        <f ca="1">IF(A305&lt;$B$1,VLOOKUP(A305,[1]DI!$A$4:$B$15000,2),0)</f>
        <v>0.14130000000000001</v>
      </c>
      <c r="E305" s="5">
        <f t="shared" ca="1" si="92"/>
        <v>5.2461000000000001E-4</v>
      </c>
      <c r="F305" s="20">
        <f t="shared" si="86"/>
        <v>1.23</v>
      </c>
      <c r="G305" s="6">
        <f t="shared" ca="1" si="80"/>
        <v>1.0006452702999999</v>
      </c>
      <c r="H305" s="5">
        <f ca="1">TRUNC(PRODUCT(G$10:G304),15)</f>
        <v>1.13551548406298</v>
      </c>
      <c r="I305" s="5">
        <f t="shared" ca="1" si="87"/>
        <v>1.0790994004671699</v>
      </c>
      <c r="J305" s="5">
        <f t="shared" ca="1" si="81"/>
        <v>1.05228071</v>
      </c>
      <c r="K305" s="5">
        <f t="shared" ca="1" si="82"/>
        <v>5228.0709999999999</v>
      </c>
      <c r="L305" s="21">
        <f>IF(VLOOKUP(A305,$U$12:$AD$125,8)=VLOOKUP(A304,$U$12:$AD$125,8),0,VLOOKUP(A305,U$12:$AD$125,8))</f>
        <v>0</v>
      </c>
      <c r="M305" s="8">
        <f>IF(L305&gt;0,VLOOKUP(L305,T$12:$AC$125,7),0)</f>
        <v>0</v>
      </c>
      <c r="N305" s="3">
        <f t="shared" si="88"/>
        <v>0</v>
      </c>
      <c r="O305" s="3">
        <f t="shared" ca="1" si="83"/>
        <v>5228.0709999999999</v>
      </c>
      <c r="P305" s="22" t="str">
        <f t="shared" si="89"/>
        <v>J=</v>
      </c>
      <c r="Q305" s="2">
        <f t="shared" si="90"/>
        <v>42716</v>
      </c>
      <c r="R305" s="10"/>
      <c r="S305" s="10"/>
      <c r="T305" s="41">
        <v>44811</v>
      </c>
      <c r="U305" s="19" t="s">
        <v>74</v>
      </c>
      <c r="V305" s="18"/>
      <c r="W305" s="10"/>
      <c r="X305" s="10"/>
      <c r="Y305" s="10"/>
      <c r="Z305" s="10"/>
      <c r="AA305" s="10"/>
      <c r="AB305" s="10"/>
      <c r="AC305" s="10"/>
      <c r="AD305" s="10"/>
      <c r="AE305" s="10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  <c r="EZ305" s="18"/>
      <c r="FA305" s="18"/>
      <c r="FB305" s="18"/>
      <c r="FC305" s="18"/>
      <c r="FD305" s="18"/>
      <c r="FE305" s="18"/>
      <c r="FF305" s="18"/>
      <c r="FG305" s="18"/>
      <c r="FH305" s="18"/>
      <c r="FI305" s="18"/>
      <c r="FJ305" s="18"/>
      <c r="FK305" s="18"/>
      <c r="FL305" s="18"/>
      <c r="FM305" s="18"/>
      <c r="FN305" s="18"/>
      <c r="FO305" s="18"/>
      <c r="FP305" s="18"/>
      <c r="FQ305" s="18"/>
      <c r="FR305" s="18"/>
      <c r="FS305" s="18"/>
      <c r="FT305" s="18"/>
      <c r="FU305" s="18"/>
      <c r="FV305" s="18"/>
    </row>
    <row r="306" spans="1:178" ht="12.75" x14ac:dyDescent="0.15">
      <c r="A306" s="90">
        <f t="shared" si="84"/>
        <v>42644</v>
      </c>
      <c r="B306" s="95">
        <f t="shared" ca="1" si="91"/>
        <v>105295.97199999999</v>
      </c>
      <c r="C306" s="3">
        <f t="shared" si="85"/>
        <v>100000</v>
      </c>
      <c r="D306" s="4">
        <f ca="1">IF(A306&lt;$B$1,VLOOKUP(A306,[1]DI!$A$4:$B$15000,2),0)</f>
        <v>0</v>
      </c>
      <c r="E306" s="5">
        <f t="shared" ca="1" si="92"/>
        <v>0</v>
      </c>
      <c r="F306" s="20">
        <f t="shared" si="86"/>
        <v>1.23</v>
      </c>
      <c r="G306" s="6">
        <f t="shared" ca="1" si="80"/>
        <v>1</v>
      </c>
      <c r="H306" s="5">
        <f ca="1">TRUNC(PRODUCT(G$10:G305),15)</f>
        <v>1.1362481984800401</v>
      </c>
      <c r="I306" s="5">
        <f t="shared" ca="1" si="87"/>
        <v>1.0790994004671699</v>
      </c>
      <c r="J306" s="5">
        <f t="shared" ca="1" si="81"/>
        <v>1.05295972</v>
      </c>
      <c r="K306" s="5">
        <f t="shared" ca="1" si="82"/>
        <v>5295.9719999999998</v>
      </c>
      <c r="L306" s="21">
        <f>IF(VLOOKUP(A306,$U$12:$AD$125,8)=VLOOKUP(A305,$U$12:$AD$125,8),0,VLOOKUP(A306,U$12:$AD$125,8))</f>
        <v>0</v>
      </c>
      <c r="M306" s="8">
        <f>IF(L306&gt;0,VLOOKUP(L306,T$12:$AC$125,7),0)</f>
        <v>0</v>
      </c>
      <c r="N306" s="3">
        <f t="shared" si="88"/>
        <v>0</v>
      </c>
      <c r="O306" s="3">
        <f t="shared" ca="1" si="83"/>
        <v>5295.9719999999998</v>
      </c>
      <c r="P306" s="22" t="str">
        <f t="shared" si="89"/>
        <v>J=</v>
      </c>
      <c r="Q306" s="2">
        <f t="shared" si="90"/>
        <v>42716</v>
      </c>
      <c r="R306" s="10"/>
      <c r="S306" s="10"/>
      <c r="T306" s="41">
        <v>44846</v>
      </c>
      <c r="U306" s="24" t="s">
        <v>69</v>
      </c>
      <c r="V306" s="18"/>
      <c r="W306" s="10"/>
      <c r="X306" s="10"/>
      <c r="Y306" s="10"/>
      <c r="Z306" s="10"/>
      <c r="AA306" s="10"/>
      <c r="AB306" s="10"/>
      <c r="AC306" s="10"/>
      <c r="AD306" s="10"/>
      <c r="AE306" s="10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  <c r="EW306" s="18"/>
      <c r="EX306" s="18"/>
      <c r="EY306" s="18"/>
      <c r="EZ306" s="18"/>
      <c r="FA306" s="18"/>
      <c r="FB306" s="18"/>
      <c r="FC306" s="18"/>
      <c r="FD306" s="18"/>
      <c r="FE306" s="18"/>
      <c r="FF306" s="18"/>
      <c r="FG306" s="18"/>
      <c r="FH306" s="18"/>
      <c r="FI306" s="18"/>
      <c r="FJ306" s="18"/>
      <c r="FK306" s="18"/>
      <c r="FL306" s="18"/>
      <c r="FM306" s="18"/>
      <c r="FN306" s="18"/>
      <c r="FO306" s="18"/>
      <c r="FP306" s="18"/>
      <c r="FQ306" s="18"/>
      <c r="FR306" s="18"/>
      <c r="FS306" s="18"/>
      <c r="FT306" s="18"/>
      <c r="FU306" s="18"/>
      <c r="FV306" s="18"/>
    </row>
    <row r="307" spans="1:178" ht="12.75" x14ac:dyDescent="0.15">
      <c r="A307" s="90">
        <f t="shared" si="84"/>
        <v>42645</v>
      </c>
      <c r="B307" s="95">
        <f t="shared" ca="1" si="91"/>
        <v>105295.97199999999</v>
      </c>
      <c r="C307" s="3">
        <f t="shared" si="85"/>
        <v>100000</v>
      </c>
      <c r="D307" s="4">
        <f ca="1">IF(A307&lt;$B$1,VLOOKUP(A307,[1]DI!$A$4:$B$15000,2),0)</f>
        <v>0</v>
      </c>
      <c r="E307" s="5">
        <f t="shared" ca="1" si="92"/>
        <v>0</v>
      </c>
      <c r="F307" s="20">
        <f t="shared" si="86"/>
        <v>1.23</v>
      </c>
      <c r="G307" s="6">
        <f t="shared" ca="1" si="80"/>
        <v>1</v>
      </c>
      <c r="H307" s="5">
        <f ca="1">TRUNC(PRODUCT(G$10:G306),15)</f>
        <v>1.1362481984800401</v>
      </c>
      <c r="I307" s="5">
        <f t="shared" ca="1" si="87"/>
        <v>1.0790994004671699</v>
      </c>
      <c r="J307" s="5">
        <f t="shared" ca="1" si="81"/>
        <v>1.05295972</v>
      </c>
      <c r="K307" s="5">
        <f t="shared" ca="1" si="82"/>
        <v>5295.9719999999998</v>
      </c>
      <c r="L307" s="21">
        <f>IF(VLOOKUP(A307,$U$12:$AD$125,8)=VLOOKUP(A306,$U$12:$AD$125,8),0,VLOOKUP(A307,U$12:$AD$125,8))</f>
        <v>0</v>
      </c>
      <c r="M307" s="8">
        <f>IF(L307&gt;0,VLOOKUP(L307,T$12:$AC$125,7),0)</f>
        <v>0</v>
      </c>
      <c r="N307" s="3">
        <f t="shared" si="88"/>
        <v>0</v>
      </c>
      <c r="O307" s="3">
        <f t="shared" ca="1" si="83"/>
        <v>5295.9719999999998</v>
      </c>
      <c r="P307" s="22" t="str">
        <f t="shared" si="89"/>
        <v>J=</v>
      </c>
      <c r="Q307" s="2">
        <f t="shared" si="90"/>
        <v>42716</v>
      </c>
      <c r="R307" s="10"/>
      <c r="S307" s="10"/>
      <c r="T307" s="41">
        <v>44867</v>
      </c>
      <c r="U307" s="19" t="s">
        <v>75</v>
      </c>
      <c r="V307" s="18"/>
      <c r="W307" s="10"/>
      <c r="X307" s="10"/>
      <c r="Y307" s="10"/>
      <c r="Z307" s="10"/>
      <c r="AA307" s="10"/>
      <c r="AB307" s="10"/>
      <c r="AC307" s="10"/>
      <c r="AD307" s="10"/>
      <c r="AE307" s="10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  <c r="EW307" s="18"/>
      <c r="EX307" s="18"/>
      <c r="EY307" s="18"/>
      <c r="EZ307" s="18"/>
      <c r="FA307" s="18"/>
      <c r="FB307" s="18"/>
      <c r="FC307" s="18"/>
      <c r="FD307" s="18"/>
      <c r="FE307" s="18"/>
      <c r="FF307" s="18"/>
      <c r="FG307" s="18"/>
      <c r="FH307" s="18"/>
      <c r="FI307" s="18"/>
      <c r="FJ307" s="18"/>
      <c r="FK307" s="18"/>
      <c r="FL307" s="18"/>
      <c r="FM307" s="18"/>
      <c r="FN307" s="18"/>
      <c r="FO307" s="18"/>
      <c r="FP307" s="18"/>
      <c r="FQ307" s="18"/>
      <c r="FR307" s="18"/>
      <c r="FS307" s="18"/>
      <c r="FT307" s="18"/>
      <c r="FU307" s="18"/>
      <c r="FV307" s="18"/>
    </row>
    <row r="308" spans="1:178" ht="12.75" x14ac:dyDescent="0.15">
      <c r="A308" s="90">
        <f t="shared" si="84"/>
        <v>42646</v>
      </c>
      <c r="B308" s="95">
        <f t="shared" ca="1" si="91"/>
        <v>105295.97199999999</v>
      </c>
      <c r="C308" s="3">
        <f t="shared" si="85"/>
        <v>100000</v>
      </c>
      <c r="D308" s="4">
        <f ca="1">IF(A308&lt;$B$1,VLOOKUP(A308,[1]DI!$A$4:$B$15000,2),0)</f>
        <v>0.14130000000000001</v>
      </c>
      <c r="E308" s="5">
        <f t="shared" ca="1" si="92"/>
        <v>5.2461000000000001E-4</v>
      </c>
      <c r="F308" s="20">
        <f t="shared" si="86"/>
        <v>1.23</v>
      </c>
      <c r="G308" s="6">
        <f t="shared" ca="1" si="80"/>
        <v>1.0006452702999999</v>
      </c>
      <c r="H308" s="5">
        <f ca="1">TRUNC(PRODUCT(G$10:G307),15)</f>
        <v>1.1362481984800401</v>
      </c>
      <c r="I308" s="5">
        <f t="shared" ca="1" si="87"/>
        <v>1.0790994004671699</v>
      </c>
      <c r="J308" s="5">
        <f t="shared" ca="1" si="81"/>
        <v>1.05295972</v>
      </c>
      <c r="K308" s="5">
        <f t="shared" ca="1" si="82"/>
        <v>5295.9719999999998</v>
      </c>
      <c r="L308" s="21">
        <f>IF(VLOOKUP(A308,$U$12:$AD$125,8)=VLOOKUP(A307,$U$12:$AD$125,8),0,VLOOKUP(A308,U$12:$AD$125,8))</f>
        <v>0</v>
      </c>
      <c r="M308" s="8">
        <f>IF(L308&gt;0,VLOOKUP(L308,T$12:$AC$125,7),0)</f>
        <v>0</v>
      </c>
      <c r="N308" s="3">
        <f t="shared" si="88"/>
        <v>0</v>
      </c>
      <c r="O308" s="3">
        <f t="shared" ca="1" si="83"/>
        <v>5295.9719999999998</v>
      </c>
      <c r="P308" s="22" t="str">
        <f t="shared" si="89"/>
        <v>J=</v>
      </c>
      <c r="Q308" s="2">
        <f t="shared" si="90"/>
        <v>42716</v>
      </c>
      <c r="R308" s="10"/>
      <c r="S308" s="10"/>
      <c r="T308" s="41">
        <v>44880</v>
      </c>
      <c r="U308" s="19" t="s">
        <v>76</v>
      </c>
      <c r="V308" s="18"/>
      <c r="W308" s="10"/>
      <c r="X308" s="10"/>
      <c r="Y308" s="10"/>
      <c r="Z308" s="10"/>
      <c r="AA308" s="10"/>
      <c r="AB308" s="10"/>
      <c r="AC308" s="10"/>
      <c r="AD308" s="10"/>
      <c r="AE308" s="10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  <c r="EW308" s="18"/>
      <c r="EX308" s="18"/>
      <c r="EY308" s="18"/>
      <c r="EZ308" s="18"/>
      <c r="FA308" s="18"/>
      <c r="FB308" s="18"/>
      <c r="FC308" s="18"/>
      <c r="FD308" s="18"/>
      <c r="FE308" s="18"/>
      <c r="FF308" s="18"/>
      <c r="FG308" s="18"/>
      <c r="FH308" s="18"/>
      <c r="FI308" s="18"/>
      <c r="FJ308" s="18"/>
      <c r="FK308" s="18"/>
      <c r="FL308" s="18"/>
      <c r="FM308" s="18"/>
      <c r="FN308" s="18"/>
      <c r="FO308" s="18"/>
      <c r="FP308" s="18"/>
      <c r="FQ308" s="18"/>
      <c r="FR308" s="18"/>
      <c r="FS308" s="18"/>
      <c r="FT308" s="18"/>
      <c r="FU308" s="18"/>
      <c r="FV308" s="18"/>
    </row>
    <row r="309" spans="1:178" ht="12.75" x14ac:dyDescent="0.15">
      <c r="A309" s="90">
        <f t="shared" si="84"/>
        <v>42647</v>
      </c>
      <c r="B309" s="95">
        <f t="shared" ca="1" si="91"/>
        <v>105363.91599999</v>
      </c>
      <c r="C309" s="3">
        <f t="shared" si="85"/>
        <v>100000</v>
      </c>
      <c r="D309" s="4">
        <f ca="1">IF(A309&lt;$B$1,VLOOKUP(A309,[1]DI!$A$4:$B$15000,2),0)</f>
        <v>0.14130000000000001</v>
      </c>
      <c r="E309" s="5">
        <f t="shared" ca="1" si="92"/>
        <v>5.2461000000000001E-4</v>
      </c>
      <c r="F309" s="20">
        <f t="shared" si="86"/>
        <v>1.23</v>
      </c>
      <c r="G309" s="6">
        <f t="shared" ca="1" si="80"/>
        <v>1.0006452702999999</v>
      </c>
      <c r="H309" s="5">
        <f ca="1">TRUNC(PRODUCT(G$10:G308),15)</f>
        <v>1.1369813856959501</v>
      </c>
      <c r="I309" s="5">
        <f t="shared" ca="1" si="87"/>
        <v>1.0790994004671699</v>
      </c>
      <c r="J309" s="5">
        <f t="shared" ca="1" si="81"/>
        <v>1.0536391599999999</v>
      </c>
      <c r="K309" s="5">
        <f t="shared" ca="1" si="82"/>
        <v>5363.9159999900003</v>
      </c>
      <c r="L309" s="21">
        <f>IF(VLOOKUP(A309,$U$12:$AD$125,8)=VLOOKUP(A308,$U$12:$AD$125,8),0,VLOOKUP(A309,U$12:$AD$125,8))</f>
        <v>0</v>
      </c>
      <c r="M309" s="8">
        <f>IF(L309&gt;0,VLOOKUP(L309,T$12:$AC$125,7),0)</f>
        <v>0</v>
      </c>
      <c r="N309" s="3">
        <f t="shared" si="88"/>
        <v>0</v>
      </c>
      <c r="O309" s="3">
        <f t="shared" ca="1" si="83"/>
        <v>5363.9159999900003</v>
      </c>
      <c r="P309" s="22" t="str">
        <f t="shared" si="89"/>
        <v>J=</v>
      </c>
      <c r="Q309" s="2">
        <f t="shared" si="90"/>
        <v>42716</v>
      </c>
      <c r="R309" s="10"/>
      <c r="S309" s="10"/>
      <c r="T309" s="41">
        <v>44977</v>
      </c>
      <c r="U309" s="19" t="s">
        <v>63</v>
      </c>
      <c r="V309" s="18"/>
      <c r="W309" s="10"/>
      <c r="X309" s="10"/>
      <c r="Y309" s="10"/>
      <c r="Z309" s="10"/>
      <c r="AA309" s="10"/>
      <c r="AB309" s="10"/>
      <c r="AC309" s="10"/>
      <c r="AD309" s="10"/>
      <c r="AE309" s="10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  <c r="EW309" s="18"/>
      <c r="EX309" s="18"/>
      <c r="EY309" s="18"/>
      <c r="EZ309" s="18"/>
      <c r="FA309" s="18"/>
      <c r="FB309" s="18"/>
      <c r="FC309" s="18"/>
      <c r="FD309" s="18"/>
      <c r="FE309" s="18"/>
      <c r="FF309" s="18"/>
      <c r="FG309" s="18"/>
      <c r="FH309" s="18"/>
      <c r="FI309" s="18"/>
      <c r="FJ309" s="18"/>
      <c r="FK309" s="18"/>
      <c r="FL309" s="18"/>
      <c r="FM309" s="18"/>
      <c r="FN309" s="18"/>
      <c r="FO309" s="18"/>
      <c r="FP309" s="18"/>
      <c r="FQ309" s="18"/>
      <c r="FR309" s="18"/>
      <c r="FS309" s="18"/>
      <c r="FT309" s="18"/>
      <c r="FU309" s="18"/>
      <c r="FV309" s="18"/>
    </row>
    <row r="310" spans="1:178" ht="12.75" x14ac:dyDescent="0.15">
      <c r="A310" s="90">
        <f t="shared" si="84"/>
        <v>42648</v>
      </c>
      <c r="B310" s="95">
        <f t="shared" ca="1" si="91"/>
        <v>105431.90399999999</v>
      </c>
      <c r="C310" s="3">
        <f t="shared" si="85"/>
        <v>100000</v>
      </c>
      <c r="D310" s="4">
        <f ca="1">IF(A310&lt;$B$1,VLOOKUP(A310,[1]DI!$A$4:$B$15000,2),0)</f>
        <v>0.14130000000000001</v>
      </c>
      <c r="E310" s="5">
        <f t="shared" ca="1" si="92"/>
        <v>5.2461000000000001E-4</v>
      </c>
      <c r="F310" s="20">
        <f t="shared" si="86"/>
        <v>1.23</v>
      </c>
      <c r="G310" s="6">
        <f t="shared" ca="1" si="80"/>
        <v>1.0006452702999999</v>
      </c>
      <c r="H310" s="5">
        <f ca="1">TRUNC(PRODUCT(G$10:G309),15)</f>
        <v>1.1377150460157901</v>
      </c>
      <c r="I310" s="5">
        <f t="shared" ca="1" si="87"/>
        <v>1.0790994004671699</v>
      </c>
      <c r="J310" s="5">
        <f t="shared" ca="1" si="81"/>
        <v>1.05431904</v>
      </c>
      <c r="K310" s="5">
        <f t="shared" ca="1" si="82"/>
        <v>5431.9040000000005</v>
      </c>
      <c r="L310" s="21">
        <f>IF(VLOOKUP(A310,$U$12:$AD$125,8)=VLOOKUP(A309,$U$12:$AD$125,8),0,VLOOKUP(A310,U$12:$AD$125,8))</f>
        <v>0</v>
      </c>
      <c r="M310" s="8">
        <f>IF(L310&gt;0,VLOOKUP(L310,T$12:$AC$125,7),0)</f>
        <v>0</v>
      </c>
      <c r="N310" s="3">
        <f t="shared" si="88"/>
        <v>0</v>
      </c>
      <c r="O310" s="3">
        <f t="shared" ca="1" si="83"/>
        <v>5431.9040000000005</v>
      </c>
      <c r="P310" s="22" t="str">
        <f t="shared" si="89"/>
        <v>J=</v>
      </c>
      <c r="Q310" s="2">
        <f t="shared" si="90"/>
        <v>42716</v>
      </c>
      <c r="R310" s="10"/>
      <c r="S310" s="10"/>
      <c r="T310" s="41">
        <v>44978</v>
      </c>
      <c r="U310" s="19" t="s">
        <v>63</v>
      </c>
      <c r="V310" s="18"/>
      <c r="W310" s="10"/>
      <c r="X310" s="10"/>
      <c r="Y310" s="10"/>
      <c r="Z310" s="10"/>
      <c r="AA310" s="10"/>
      <c r="AB310" s="10"/>
      <c r="AC310" s="10"/>
      <c r="AD310" s="10"/>
      <c r="AE310" s="10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  <c r="EW310" s="18"/>
      <c r="EX310" s="18"/>
      <c r="EY310" s="18"/>
      <c r="EZ310" s="18"/>
      <c r="FA310" s="18"/>
      <c r="FB310" s="18"/>
      <c r="FC310" s="18"/>
      <c r="FD310" s="18"/>
      <c r="FE310" s="18"/>
      <c r="FF310" s="18"/>
      <c r="FG310" s="18"/>
      <c r="FH310" s="18"/>
      <c r="FI310" s="18"/>
      <c r="FJ310" s="18"/>
      <c r="FK310" s="18"/>
      <c r="FL310" s="18"/>
      <c r="FM310" s="18"/>
      <c r="FN310" s="18"/>
      <c r="FO310" s="18"/>
      <c r="FP310" s="18"/>
      <c r="FQ310" s="18"/>
      <c r="FR310" s="18"/>
      <c r="FS310" s="18"/>
      <c r="FT310" s="18"/>
      <c r="FU310" s="18"/>
      <c r="FV310" s="18"/>
    </row>
    <row r="311" spans="1:178" ht="12.75" x14ac:dyDescent="0.15">
      <c r="A311" s="90">
        <f t="shared" si="84"/>
        <v>42649</v>
      </c>
      <c r="B311" s="95">
        <f t="shared" ca="1" si="91"/>
        <v>105499.936</v>
      </c>
      <c r="C311" s="3">
        <f t="shared" si="85"/>
        <v>100000</v>
      </c>
      <c r="D311" s="4">
        <f ca="1">IF(A311&lt;$B$1,VLOOKUP(A311,[1]DI!$A$4:$B$15000,2),0)</f>
        <v>0.14130000000000001</v>
      </c>
      <c r="E311" s="5">
        <f t="shared" ca="1" si="92"/>
        <v>5.2461000000000001E-4</v>
      </c>
      <c r="F311" s="20">
        <f t="shared" si="86"/>
        <v>1.23</v>
      </c>
      <c r="G311" s="6">
        <f t="shared" ca="1" si="80"/>
        <v>1.0006452702999999</v>
      </c>
      <c r="H311" s="5">
        <f ca="1">TRUNC(PRODUCT(G$10:G310),15)</f>
        <v>1.1384491797448399</v>
      </c>
      <c r="I311" s="5">
        <f t="shared" ca="1" si="87"/>
        <v>1.0790994004671699</v>
      </c>
      <c r="J311" s="5">
        <f t="shared" ca="1" si="81"/>
        <v>1.0549993600000001</v>
      </c>
      <c r="K311" s="5">
        <f t="shared" ca="1" si="82"/>
        <v>5499.9359999999997</v>
      </c>
      <c r="L311" s="21">
        <f>IF(VLOOKUP(A311,$U$12:$AD$125,8)=VLOOKUP(A310,$U$12:$AD$125,8),0,VLOOKUP(A311,U$12:$AD$125,8))</f>
        <v>0</v>
      </c>
      <c r="M311" s="8">
        <f>IF(L311&gt;0,VLOOKUP(L311,T$12:$AC$125,7),0)</f>
        <v>0</v>
      </c>
      <c r="N311" s="3">
        <f t="shared" si="88"/>
        <v>0</v>
      </c>
      <c r="O311" s="3">
        <f t="shared" ca="1" si="83"/>
        <v>5499.9359999999997</v>
      </c>
      <c r="P311" s="22" t="str">
        <f t="shared" si="89"/>
        <v>J=</v>
      </c>
      <c r="Q311" s="2">
        <f t="shared" si="90"/>
        <v>42716</v>
      </c>
      <c r="R311" s="10"/>
      <c r="S311" s="10"/>
      <c r="T311" s="41">
        <v>45023</v>
      </c>
      <c r="U311" s="19" t="s">
        <v>71</v>
      </c>
      <c r="V311" s="18"/>
      <c r="W311" s="10"/>
      <c r="X311" s="10"/>
      <c r="Y311" s="10"/>
      <c r="Z311" s="10"/>
      <c r="AA311" s="10"/>
      <c r="AB311" s="10"/>
      <c r="AC311" s="10"/>
      <c r="AD311" s="10"/>
      <c r="AE311" s="10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  <c r="EW311" s="18"/>
      <c r="EX311" s="18"/>
      <c r="EY311" s="18"/>
      <c r="EZ311" s="18"/>
      <c r="FA311" s="18"/>
      <c r="FB311" s="18"/>
      <c r="FC311" s="18"/>
      <c r="FD311" s="18"/>
      <c r="FE311" s="18"/>
      <c r="FF311" s="18"/>
      <c r="FG311" s="18"/>
      <c r="FH311" s="18"/>
      <c r="FI311" s="18"/>
      <c r="FJ311" s="18"/>
      <c r="FK311" s="18"/>
      <c r="FL311" s="18"/>
      <c r="FM311" s="18"/>
      <c r="FN311" s="18"/>
      <c r="FO311" s="18"/>
      <c r="FP311" s="18"/>
      <c r="FQ311" s="18"/>
      <c r="FR311" s="18"/>
      <c r="FS311" s="18"/>
      <c r="FT311" s="18"/>
      <c r="FU311" s="18"/>
      <c r="FV311" s="18"/>
    </row>
    <row r="312" spans="1:178" ht="12.75" x14ac:dyDescent="0.15">
      <c r="A312" s="90">
        <f t="shared" si="84"/>
        <v>42650</v>
      </c>
      <c r="B312" s="95">
        <f t="shared" ca="1" si="91"/>
        <v>105568.012</v>
      </c>
      <c r="C312" s="3">
        <f t="shared" si="85"/>
        <v>100000</v>
      </c>
      <c r="D312" s="4">
        <f ca="1">IF(A312&lt;$B$1,VLOOKUP(A312,[1]DI!$A$4:$B$15000,2),0)</f>
        <v>0.14130000000000001</v>
      </c>
      <c r="E312" s="5">
        <f t="shared" ca="1" si="92"/>
        <v>5.2461000000000001E-4</v>
      </c>
      <c r="F312" s="20">
        <f t="shared" si="86"/>
        <v>1.23</v>
      </c>
      <c r="G312" s="6">
        <f t="shared" ca="1" si="80"/>
        <v>1.0006452702999999</v>
      </c>
      <c r="H312" s="5">
        <f ca="1">TRUNC(PRODUCT(G$10:G311),15)</f>
        <v>1.1391837871885899</v>
      </c>
      <c r="I312" s="5">
        <f t="shared" ca="1" si="87"/>
        <v>1.0790994004671699</v>
      </c>
      <c r="J312" s="5">
        <f t="shared" ca="1" si="81"/>
        <v>1.0556801200000001</v>
      </c>
      <c r="K312" s="5">
        <f t="shared" ca="1" si="82"/>
        <v>5568.0119999999997</v>
      </c>
      <c r="L312" s="21">
        <f>IF(VLOOKUP(A312,$U$12:$AD$125,8)=VLOOKUP(A311,$U$12:$AD$125,8),0,VLOOKUP(A312,U$12:$AD$125,8))</f>
        <v>0</v>
      </c>
      <c r="M312" s="8">
        <f>IF(L312&gt;0,VLOOKUP(L312,T$12:$AC$125,7),0)</f>
        <v>0</v>
      </c>
      <c r="N312" s="3">
        <f t="shared" si="88"/>
        <v>0</v>
      </c>
      <c r="O312" s="3">
        <f t="shared" ca="1" si="83"/>
        <v>5568.0119999999997</v>
      </c>
      <c r="P312" s="22" t="str">
        <f t="shared" si="89"/>
        <v>J=</v>
      </c>
      <c r="Q312" s="2">
        <f t="shared" si="90"/>
        <v>42716</v>
      </c>
      <c r="R312" s="10"/>
      <c r="S312" s="10"/>
      <c r="T312" s="41">
        <v>45037</v>
      </c>
      <c r="U312" s="19" t="s">
        <v>65</v>
      </c>
      <c r="V312" s="18"/>
      <c r="W312" s="10"/>
      <c r="X312" s="10"/>
      <c r="Y312" s="10"/>
      <c r="Z312" s="10"/>
      <c r="AA312" s="10"/>
      <c r="AB312" s="10"/>
      <c r="AC312" s="10"/>
      <c r="AD312" s="10"/>
      <c r="AE312" s="10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/>
      <c r="FO312" s="18"/>
      <c r="FP312" s="18"/>
      <c r="FQ312" s="18"/>
      <c r="FR312" s="18"/>
      <c r="FS312" s="18"/>
      <c r="FT312" s="18"/>
      <c r="FU312" s="18"/>
      <c r="FV312" s="18"/>
    </row>
    <row r="313" spans="1:178" ht="12.75" x14ac:dyDescent="0.15">
      <c r="A313" s="90">
        <f t="shared" si="84"/>
        <v>42651</v>
      </c>
      <c r="B313" s="95">
        <f t="shared" ca="1" si="91"/>
        <v>105636.13199999</v>
      </c>
      <c r="C313" s="3">
        <f t="shared" si="85"/>
        <v>100000</v>
      </c>
      <c r="D313" s="4">
        <f ca="1">IF(A313&lt;$B$1,VLOOKUP(A313,[1]DI!$A$4:$B$15000,2),0)</f>
        <v>0</v>
      </c>
      <c r="E313" s="5">
        <f t="shared" ca="1" si="92"/>
        <v>0</v>
      </c>
      <c r="F313" s="20">
        <f t="shared" si="86"/>
        <v>1.23</v>
      </c>
      <c r="G313" s="6">
        <f t="shared" ca="1" si="80"/>
        <v>1</v>
      </c>
      <c r="H313" s="5">
        <f ca="1">TRUNC(PRODUCT(G$10:G312),15)</f>
        <v>1.13991886865271</v>
      </c>
      <c r="I313" s="5">
        <f t="shared" ca="1" si="87"/>
        <v>1.0790994004671699</v>
      </c>
      <c r="J313" s="5">
        <f t="shared" ca="1" si="81"/>
        <v>1.0563613199999999</v>
      </c>
      <c r="K313" s="5">
        <f t="shared" ca="1" si="82"/>
        <v>5636.1319999899997</v>
      </c>
      <c r="L313" s="21">
        <f>IF(VLOOKUP(A313,$U$12:$AD$125,8)=VLOOKUP(A312,$U$12:$AD$125,8),0,VLOOKUP(A313,U$12:$AD$125,8))</f>
        <v>0</v>
      </c>
      <c r="M313" s="8">
        <f>IF(L313&gt;0,VLOOKUP(L313,T$12:$AC$125,7),0)</f>
        <v>0</v>
      </c>
      <c r="N313" s="3">
        <f t="shared" si="88"/>
        <v>0</v>
      </c>
      <c r="O313" s="3">
        <f t="shared" ca="1" si="83"/>
        <v>5636.1319999899997</v>
      </c>
      <c r="P313" s="22" t="str">
        <f t="shared" si="89"/>
        <v>J=</v>
      </c>
      <c r="Q313" s="2">
        <f t="shared" si="90"/>
        <v>42716</v>
      </c>
      <c r="R313" s="10"/>
      <c r="S313" s="10"/>
      <c r="T313" s="41">
        <v>45047</v>
      </c>
      <c r="U313" s="19" t="s">
        <v>72</v>
      </c>
      <c r="V313" s="18"/>
      <c r="W313" s="10"/>
      <c r="X313" s="10"/>
      <c r="Y313" s="10"/>
      <c r="Z313" s="10"/>
      <c r="AA313" s="10"/>
      <c r="AB313" s="10"/>
      <c r="AC313" s="10"/>
      <c r="AD313" s="10"/>
      <c r="AE313" s="10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  <c r="EZ313" s="18"/>
      <c r="FA313" s="18"/>
      <c r="FB313" s="18"/>
      <c r="FC313" s="18"/>
      <c r="FD313" s="18"/>
      <c r="FE313" s="18"/>
      <c r="FF313" s="18"/>
      <c r="FG313" s="18"/>
      <c r="FH313" s="18"/>
      <c r="FI313" s="18"/>
      <c r="FJ313" s="18"/>
      <c r="FK313" s="18"/>
      <c r="FL313" s="18"/>
      <c r="FM313" s="18"/>
      <c r="FN313" s="18"/>
      <c r="FO313" s="18"/>
      <c r="FP313" s="18"/>
      <c r="FQ313" s="18"/>
      <c r="FR313" s="18"/>
      <c r="FS313" s="18"/>
      <c r="FT313" s="18"/>
      <c r="FU313" s="18"/>
      <c r="FV313" s="18"/>
    </row>
    <row r="314" spans="1:178" ht="12.75" x14ac:dyDescent="0.15">
      <c r="A314" s="90">
        <f t="shared" si="84"/>
        <v>42652</v>
      </c>
      <c r="B314" s="95">
        <f t="shared" ca="1" si="91"/>
        <v>105636.13199999</v>
      </c>
      <c r="C314" s="3">
        <f t="shared" si="85"/>
        <v>100000</v>
      </c>
      <c r="D314" s="4">
        <f ca="1">IF(A314&lt;$B$1,VLOOKUP(A314,[1]DI!$A$4:$B$15000,2),0)</f>
        <v>0</v>
      </c>
      <c r="E314" s="5">
        <f t="shared" ca="1" si="92"/>
        <v>0</v>
      </c>
      <c r="F314" s="20">
        <f t="shared" si="86"/>
        <v>1.23</v>
      </c>
      <c r="G314" s="6">
        <f t="shared" ca="1" si="80"/>
        <v>1</v>
      </c>
      <c r="H314" s="5">
        <f ca="1">TRUNC(PRODUCT(G$10:G313),15)</f>
        <v>1.13991886865271</v>
      </c>
      <c r="I314" s="5">
        <f t="shared" ca="1" si="87"/>
        <v>1.0790994004671699</v>
      </c>
      <c r="J314" s="5">
        <f t="shared" ca="1" si="81"/>
        <v>1.0563613199999999</v>
      </c>
      <c r="K314" s="5">
        <f t="shared" ca="1" si="82"/>
        <v>5636.1319999899997</v>
      </c>
      <c r="L314" s="21">
        <f>IF(VLOOKUP(A314,$U$12:$AD$125,8)=VLOOKUP(A313,$U$12:$AD$125,8),0,VLOOKUP(A314,U$12:$AD$125,8))</f>
        <v>0</v>
      </c>
      <c r="M314" s="8">
        <f>IF(L314&gt;0,VLOOKUP(L314,T$12:$AC$125,7),0)</f>
        <v>0</v>
      </c>
      <c r="N314" s="3">
        <f t="shared" si="88"/>
        <v>0</v>
      </c>
      <c r="O314" s="3">
        <f t="shared" ca="1" si="83"/>
        <v>5636.1319999899997</v>
      </c>
      <c r="P314" s="22" t="str">
        <f t="shared" si="89"/>
        <v>J=</v>
      </c>
      <c r="Q314" s="2">
        <f t="shared" si="90"/>
        <v>42716</v>
      </c>
      <c r="R314" s="10"/>
      <c r="S314" s="10"/>
      <c r="T314" s="41">
        <v>45085</v>
      </c>
      <c r="U314" s="19" t="s">
        <v>73</v>
      </c>
      <c r="V314" s="18"/>
      <c r="W314" s="10"/>
      <c r="X314" s="10"/>
      <c r="Y314" s="10"/>
      <c r="Z314" s="10"/>
      <c r="AA314" s="10"/>
      <c r="AB314" s="10"/>
      <c r="AC314" s="10"/>
      <c r="AD314" s="10"/>
      <c r="AE314" s="10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  <c r="EZ314" s="18"/>
      <c r="FA314" s="18"/>
      <c r="FB314" s="18"/>
      <c r="FC314" s="18"/>
      <c r="FD314" s="18"/>
      <c r="FE314" s="18"/>
      <c r="FF314" s="18"/>
      <c r="FG314" s="18"/>
      <c r="FH314" s="18"/>
      <c r="FI314" s="18"/>
      <c r="FJ314" s="18"/>
      <c r="FK314" s="18"/>
      <c r="FL314" s="18"/>
      <c r="FM314" s="18"/>
      <c r="FN314" s="18"/>
      <c r="FO314" s="18"/>
      <c r="FP314" s="18"/>
      <c r="FQ314" s="18"/>
      <c r="FR314" s="18"/>
      <c r="FS314" s="18"/>
      <c r="FT314" s="18"/>
      <c r="FU314" s="18"/>
      <c r="FV314" s="18"/>
    </row>
    <row r="315" spans="1:178" ht="12.75" x14ac:dyDescent="0.15">
      <c r="A315" s="90">
        <f t="shared" si="84"/>
        <v>42653</v>
      </c>
      <c r="B315" s="95">
        <f t="shared" ca="1" si="91"/>
        <v>105636.13199999</v>
      </c>
      <c r="C315" s="3">
        <f t="shared" si="85"/>
        <v>100000</v>
      </c>
      <c r="D315" s="4">
        <f ca="1">IF(A315&lt;$B$1,VLOOKUP(A315,[1]DI!$A$4:$B$15000,2),0)</f>
        <v>0.14130000000000001</v>
      </c>
      <c r="E315" s="5">
        <f t="shared" ca="1" si="92"/>
        <v>5.2461000000000001E-4</v>
      </c>
      <c r="F315" s="20">
        <f t="shared" si="86"/>
        <v>1.23</v>
      </c>
      <c r="G315" s="6">
        <f t="shared" ca="1" si="80"/>
        <v>1.0006452702999999</v>
      </c>
      <c r="H315" s="5">
        <f ca="1">TRUNC(PRODUCT(G$10:G314),15)</f>
        <v>1.13991886865271</v>
      </c>
      <c r="I315" s="5">
        <f t="shared" ca="1" si="87"/>
        <v>1.0790994004671699</v>
      </c>
      <c r="J315" s="5">
        <f t="shared" ca="1" si="81"/>
        <v>1.0563613199999999</v>
      </c>
      <c r="K315" s="5">
        <f t="shared" ca="1" si="82"/>
        <v>5636.1319999899997</v>
      </c>
      <c r="L315" s="21">
        <f>IF(VLOOKUP(A315,$U$12:$AD$125,8)=VLOOKUP(A314,$U$12:$AD$125,8),0,VLOOKUP(A315,U$12:$AD$125,8))</f>
        <v>0</v>
      </c>
      <c r="M315" s="8">
        <f>IF(L315&gt;0,VLOOKUP(L315,T$12:$AC$125,7),0)</f>
        <v>0</v>
      </c>
      <c r="N315" s="3">
        <f t="shared" si="88"/>
        <v>0</v>
      </c>
      <c r="O315" s="3">
        <f t="shared" ca="1" si="83"/>
        <v>5636.1319999899997</v>
      </c>
      <c r="P315" s="22" t="str">
        <f t="shared" si="89"/>
        <v>J=</v>
      </c>
      <c r="Q315" s="2">
        <f t="shared" si="90"/>
        <v>42716</v>
      </c>
      <c r="R315" s="10"/>
      <c r="S315" s="10"/>
      <c r="T315" s="41">
        <v>45176</v>
      </c>
      <c r="U315" s="19" t="s">
        <v>74</v>
      </c>
      <c r="V315" s="18"/>
      <c r="W315" s="10"/>
      <c r="X315" s="10"/>
      <c r="Y315" s="10"/>
      <c r="Z315" s="10"/>
      <c r="AA315" s="10"/>
      <c r="AB315" s="10"/>
      <c r="AC315" s="10"/>
      <c r="AD315" s="10"/>
      <c r="AE315" s="10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  <c r="EW315" s="18"/>
      <c r="EX315" s="18"/>
      <c r="EY315" s="18"/>
      <c r="EZ315" s="18"/>
      <c r="FA315" s="18"/>
      <c r="FB315" s="18"/>
      <c r="FC315" s="18"/>
      <c r="FD315" s="18"/>
      <c r="FE315" s="18"/>
      <c r="FF315" s="18"/>
      <c r="FG315" s="18"/>
      <c r="FH315" s="18"/>
      <c r="FI315" s="18"/>
      <c r="FJ315" s="18"/>
      <c r="FK315" s="18"/>
      <c r="FL315" s="18"/>
      <c r="FM315" s="18"/>
      <c r="FN315" s="18"/>
      <c r="FO315" s="18"/>
      <c r="FP315" s="18"/>
      <c r="FQ315" s="18"/>
      <c r="FR315" s="18"/>
      <c r="FS315" s="18"/>
      <c r="FT315" s="18"/>
      <c r="FU315" s="18"/>
      <c r="FV315" s="18"/>
    </row>
    <row r="316" spans="1:178" ht="12.75" x14ac:dyDescent="0.15">
      <c r="A316" s="90">
        <f t="shared" si="84"/>
        <v>42654</v>
      </c>
      <c r="B316" s="95">
        <f t="shared" ca="1" si="91"/>
        <v>105704.296</v>
      </c>
      <c r="C316" s="3">
        <f t="shared" si="85"/>
        <v>100000</v>
      </c>
      <c r="D316" s="4">
        <f ca="1">IF(A316&lt;$B$1,VLOOKUP(A316,[1]DI!$A$4:$B$15000,2),0)</f>
        <v>0.14130000000000001</v>
      </c>
      <c r="E316" s="5">
        <f t="shared" ca="1" si="92"/>
        <v>5.2461000000000001E-4</v>
      </c>
      <c r="F316" s="20">
        <f t="shared" si="86"/>
        <v>1.23</v>
      </c>
      <c r="G316" s="6">
        <f t="shared" ca="1" si="80"/>
        <v>1.0006452702999999</v>
      </c>
      <c r="H316" s="5">
        <f ca="1">TRUNC(PRODUCT(G$10:G315),15)</f>
        <v>1.1406544244430601</v>
      </c>
      <c r="I316" s="5">
        <f t="shared" ca="1" si="87"/>
        <v>1.0790994004671699</v>
      </c>
      <c r="J316" s="5">
        <f t="shared" ca="1" si="81"/>
        <v>1.05704296</v>
      </c>
      <c r="K316" s="5">
        <f t="shared" ca="1" si="82"/>
        <v>5704.2960000000003</v>
      </c>
      <c r="L316" s="21">
        <f>IF(VLOOKUP(A316,$U$12:$AD$125,8)=VLOOKUP(A315,$U$12:$AD$125,8),0,VLOOKUP(A316,U$12:$AD$125,8))</f>
        <v>0</v>
      </c>
      <c r="M316" s="8">
        <f>IF(L316&gt;0,VLOOKUP(L316,T$12:$AC$125,7),0)</f>
        <v>0</v>
      </c>
      <c r="N316" s="3">
        <f t="shared" si="88"/>
        <v>0</v>
      </c>
      <c r="O316" s="3">
        <f t="shared" ca="1" si="83"/>
        <v>5704.2960000000003</v>
      </c>
      <c r="P316" s="22" t="str">
        <f t="shared" si="89"/>
        <v>J=</v>
      </c>
      <c r="Q316" s="2">
        <f t="shared" si="90"/>
        <v>42716</v>
      </c>
      <c r="R316" s="38"/>
      <c r="S316" s="10"/>
      <c r="T316" s="41">
        <v>45211</v>
      </c>
      <c r="U316" s="24" t="s">
        <v>69</v>
      </c>
      <c r="V316" s="18"/>
      <c r="W316" s="10"/>
      <c r="X316" s="10"/>
      <c r="Y316" s="10"/>
      <c r="Z316" s="10"/>
      <c r="AA316" s="10"/>
      <c r="AB316" s="10"/>
      <c r="AC316" s="10"/>
      <c r="AD316" s="10"/>
      <c r="AE316" s="10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/>
      <c r="FO316" s="18"/>
      <c r="FP316" s="18"/>
      <c r="FQ316" s="18"/>
      <c r="FR316" s="18"/>
      <c r="FS316" s="18"/>
      <c r="FT316" s="18"/>
      <c r="FU316" s="18"/>
      <c r="FV316" s="18"/>
    </row>
    <row r="317" spans="1:178" ht="12.75" x14ac:dyDescent="0.15">
      <c r="A317" s="90">
        <f t="shared" si="84"/>
        <v>42655</v>
      </c>
      <c r="B317" s="95">
        <f t="shared" ca="1" si="91"/>
        <v>105772.504</v>
      </c>
      <c r="C317" s="3">
        <f t="shared" si="85"/>
        <v>100000</v>
      </c>
      <c r="D317" s="4">
        <f ca="1">IF(A317&lt;$B$1,VLOOKUP(A317,[1]DI!$A$4:$B$15000,2),0)</f>
        <v>0</v>
      </c>
      <c r="E317" s="5">
        <f t="shared" ca="1" si="92"/>
        <v>0</v>
      </c>
      <c r="F317" s="20">
        <f t="shared" si="86"/>
        <v>1.23</v>
      </c>
      <c r="G317" s="6">
        <f t="shared" ca="1" si="80"/>
        <v>1</v>
      </c>
      <c r="H317" s="5">
        <f ca="1">TRUNC(PRODUCT(G$10:G316),15)</f>
        <v>1.1413904548657201</v>
      </c>
      <c r="I317" s="5">
        <f t="shared" ca="1" si="87"/>
        <v>1.0790994004671699</v>
      </c>
      <c r="J317" s="5">
        <f t="shared" ca="1" si="81"/>
        <v>1.05772504</v>
      </c>
      <c r="K317" s="5">
        <f t="shared" ca="1" si="82"/>
        <v>5772.5039999999999</v>
      </c>
      <c r="L317" s="21">
        <f>IF(VLOOKUP(A317,$U$12:$AD$125,8)=VLOOKUP(A316,$U$12:$AD$125,8),0,VLOOKUP(A317,U$12:$AD$125,8))</f>
        <v>0</v>
      </c>
      <c r="M317" s="8">
        <f>IF(L317&gt;0,VLOOKUP(L317,T$12:$AC$125,7),0)</f>
        <v>0</v>
      </c>
      <c r="N317" s="3">
        <f t="shared" si="88"/>
        <v>0</v>
      </c>
      <c r="O317" s="3">
        <f t="shared" ca="1" si="83"/>
        <v>5772.5039999999999</v>
      </c>
      <c r="P317" s="22" t="str">
        <f t="shared" si="89"/>
        <v>J=</v>
      </c>
      <c r="Q317" s="2">
        <f t="shared" si="90"/>
        <v>42716</v>
      </c>
      <c r="R317" s="10"/>
      <c r="S317" s="10"/>
      <c r="T317" s="41">
        <v>45232</v>
      </c>
      <c r="U317" s="19" t="s">
        <v>75</v>
      </c>
      <c r="V317" s="18"/>
      <c r="W317" s="10"/>
      <c r="X317" s="10"/>
      <c r="Y317" s="10"/>
      <c r="Z317" s="10"/>
      <c r="AA317" s="10"/>
      <c r="AB317" s="10"/>
      <c r="AC317" s="10"/>
      <c r="AD317" s="10"/>
      <c r="AE317" s="10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  <c r="ES317" s="18"/>
      <c r="ET317" s="18"/>
      <c r="EU317" s="18"/>
      <c r="EV317" s="18"/>
      <c r="EW317" s="18"/>
      <c r="EX317" s="18"/>
      <c r="EY317" s="18"/>
      <c r="EZ317" s="18"/>
      <c r="FA317" s="18"/>
      <c r="FB317" s="18"/>
      <c r="FC317" s="18"/>
      <c r="FD317" s="18"/>
      <c r="FE317" s="18"/>
      <c r="FF317" s="18"/>
      <c r="FG317" s="18"/>
      <c r="FH317" s="18"/>
      <c r="FI317" s="18"/>
      <c r="FJ317" s="18"/>
      <c r="FK317" s="18"/>
      <c r="FL317" s="18"/>
      <c r="FM317" s="18"/>
      <c r="FN317" s="18"/>
      <c r="FO317" s="18"/>
      <c r="FP317" s="18"/>
      <c r="FQ317" s="18"/>
      <c r="FR317" s="18"/>
      <c r="FS317" s="18"/>
      <c r="FT317" s="18"/>
      <c r="FU317" s="18"/>
      <c r="FV317" s="18"/>
    </row>
    <row r="318" spans="1:178" ht="12.75" x14ac:dyDescent="0.15">
      <c r="A318" s="90">
        <f t="shared" si="84"/>
        <v>42656</v>
      </c>
      <c r="B318" s="95">
        <f t="shared" ca="1" si="91"/>
        <v>105772.504</v>
      </c>
      <c r="C318" s="3">
        <f t="shared" si="85"/>
        <v>100000</v>
      </c>
      <c r="D318" s="4">
        <f ca="1">IF(A318&lt;$B$1,VLOOKUP(A318,[1]DI!$A$4:$B$15000,2),0)</f>
        <v>0.14130000000000001</v>
      </c>
      <c r="E318" s="5">
        <f t="shared" ca="1" si="92"/>
        <v>5.2461000000000001E-4</v>
      </c>
      <c r="F318" s="20">
        <f t="shared" si="86"/>
        <v>1.23</v>
      </c>
      <c r="G318" s="6">
        <f t="shared" ca="1" si="80"/>
        <v>1.0006452702999999</v>
      </c>
      <c r="H318" s="5">
        <f ca="1">TRUNC(PRODUCT(G$10:G317),15)</f>
        <v>1.1413904548657201</v>
      </c>
      <c r="I318" s="5">
        <f t="shared" ca="1" si="87"/>
        <v>1.0790994004671699</v>
      </c>
      <c r="J318" s="5">
        <f t="shared" ca="1" si="81"/>
        <v>1.05772504</v>
      </c>
      <c r="K318" s="5">
        <f t="shared" ca="1" si="82"/>
        <v>5772.5039999999999</v>
      </c>
      <c r="L318" s="21">
        <f>IF(VLOOKUP(A318,$U$12:$AD$125,8)=VLOOKUP(A317,$U$12:$AD$125,8),0,VLOOKUP(A318,U$12:$AD$125,8))</f>
        <v>0</v>
      </c>
      <c r="M318" s="8">
        <f>IF(L318&gt;0,VLOOKUP(L318,T$12:$AC$125,7),0)</f>
        <v>0</v>
      </c>
      <c r="N318" s="3">
        <f t="shared" si="88"/>
        <v>0</v>
      </c>
      <c r="O318" s="3">
        <f t="shared" ca="1" si="83"/>
        <v>5772.5039999999999</v>
      </c>
      <c r="P318" s="22" t="str">
        <f t="shared" si="89"/>
        <v>J=</v>
      </c>
      <c r="Q318" s="2">
        <f t="shared" si="90"/>
        <v>42716</v>
      </c>
      <c r="R318" s="10"/>
      <c r="S318" s="10"/>
      <c r="T318" s="41">
        <v>45245</v>
      </c>
      <c r="U318" s="19" t="s">
        <v>76</v>
      </c>
      <c r="V318" s="18"/>
      <c r="W318" s="10"/>
      <c r="X318" s="10"/>
      <c r="Y318" s="10"/>
      <c r="Z318" s="10"/>
      <c r="AA318" s="10"/>
      <c r="AB318" s="10"/>
      <c r="AC318" s="10"/>
      <c r="AD318" s="10"/>
      <c r="AE318" s="10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  <c r="EZ318" s="18"/>
      <c r="FA318" s="18"/>
      <c r="FB318" s="18"/>
      <c r="FC318" s="18"/>
      <c r="FD318" s="18"/>
      <c r="FE318" s="18"/>
      <c r="FF318" s="18"/>
      <c r="FG318" s="18"/>
      <c r="FH318" s="18"/>
      <c r="FI318" s="18"/>
      <c r="FJ318" s="18"/>
      <c r="FK318" s="18"/>
      <c r="FL318" s="18"/>
      <c r="FM318" s="18"/>
      <c r="FN318" s="18"/>
      <c r="FO318" s="18"/>
      <c r="FP318" s="18"/>
      <c r="FQ318" s="18"/>
      <c r="FR318" s="18"/>
      <c r="FS318" s="18"/>
      <c r="FT318" s="18"/>
      <c r="FU318" s="18"/>
      <c r="FV318" s="18"/>
    </row>
    <row r="319" spans="1:178" ht="12.75" x14ac:dyDescent="0.15">
      <c r="A319" s="90">
        <f t="shared" si="84"/>
        <v>42657</v>
      </c>
      <c r="B319" s="95">
        <f t="shared" ca="1" si="91"/>
        <v>105840.75599999999</v>
      </c>
      <c r="C319" s="3">
        <f t="shared" si="85"/>
        <v>100000</v>
      </c>
      <c r="D319" s="4">
        <f ca="1">IF(A319&lt;$B$1,VLOOKUP(A319,[1]DI!$A$4:$B$15000,2),0)</f>
        <v>0.14130000000000001</v>
      </c>
      <c r="E319" s="5">
        <f t="shared" ca="1" si="92"/>
        <v>5.2461000000000001E-4</v>
      </c>
      <c r="F319" s="20">
        <f t="shared" si="86"/>
        <v>1.23</v>
      </c>
      <c r="G319" s="6">
        <f t="shared" ca="1" si="80"/>
        <v>1.0006452702999999</v>
      </c>
      <c r="H319" s="5">
        <f ca="1">TRUNC(PRODUCT(G$10:G318),15)</f>
        <v>1.1421269602269399</v>
      </c>
      <c r="I319" s="5">
        <f t="shared" ca="1" si="87"/>
        <v>1.0790994004671699</v>
      </c>
      <c r="J319" s="5">
        <f t="shared" ca="1" si="81"/>
        <v>1.05840756</v>
      </c>
      <c r="K319" s="5">
        <f t="shared" ca="1" si="82"/>
        <v>5840.7560000000003</v>
      </c>
      <c r="L319" s="21">
        <f>IF(VLOOKUP(A319,$U$12:$AD$125,8)=VLOOKUP(A318,$U$12:$AD$125,8),0,VLOOKUP(A319,U$12:$AD$125,8))</f>
        <v>0</v>
      </c>
      <c r="M319" s="8">
        <f>IF(L319&gt;0,VLOOKUP(L319,T$12:$AC$125,7),0)</f>
        <v>0</v>
      </c>
      <c r="N319" s="3">
        <f t="shared" si="88"/>
        <v>0</v>
      </c>
      <c r="O319" s="3">
        <f t="shared" ca="1" si="83"/>
        <v>5840.7560000000003</v>
      </c>
      <c r="P319" s="22" t="str">
        <f t="shared" si="89"/>
        <v>J=</v>
      </c>
      <c r="Q319" s="2">
        <f t="shared" si="90"/>
        <v>42716</v>
      </c>
      <c r="R319" s="10"/>
      <c r="S319" s="10"/>
      <c r="T319" s="41">
        <v>45285</v>
      </c>
      <c r="U319" s="19" t="s">
        <v>77</v>
      </c>
      <c r="V319" s="18"/>
      <c r="W319" s="10"/>
      <c r="X319" s="10"/>
      <c r="Y319" s="10"/>
      <c r="Z319" s="10"/>
      <c r="AA319" s="10"/>
      <c r="AB319" s="10"/>
      <c r="AC319" s="10"/>
      <c r="AD319" s="10"/>
      <c r="AE319" s="10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  <c r="EW319" s="18"/>
      <c r="EX319" s="18"/>
      <c r="EY319" s="18"/>
      <c r="EZ319" s="18"/>
      <c r="FA319" s="18"/>
      <c r="FB319" s="18"/>
      <c r="FC319" s="18"/>
      <c r="FD319" s="18"/>
      <c r="FE319" s="18"/>
      <c r="FF319" s="18"/>
      <c r="FG319" s="18"/>
      <c r="FH319" s="18"/>
      <c r="FI319" s="18"/>
      <c r="FJ319" s="18"/>
      <c r="FK319" s="18"/>
      <c r="FL319" s="18"/>
      <c r="FM319" s="18"/>
      <c r="FN319" s="18"/>
      <c r="FO319" s="18"/>
      <c r="FP319" s="18"/>
      <c r="FQ319" s="18"/>
      <c r="FR319" s="18"/>
      <c r="FS319" s="18"/>
      <c r="FT319" s="18"/>
      <c r="FU319" s="18"/>
      <c r="FV319" s="18"/>
    </row>
    <row r="320" spans="1:178" ht="12.75" x14ac:dyDescent="0.15">
      <c r="A320" s="90">
        <f t="shared" si="84"/>
        <v>42658</v>
      </c>
      <c r="B320" s="95">
        <f t="shared" ca="1" si="91"/>
        <v>105909.052</v>
      </c>
      <c r="C320" s="3">
        <f t="shared" si="85"/>
        <v>100000</v>
      </c>
      <c r="D320" s="4">
        <f ca="1">IF(A320&lt;$B$1,VLOOKUP(A320,[1]DI!$A$4:$B$15000,2),0)</f>
        <v>0</v>
      </c>
      <c r="E320" s="5">
        <f t="shared" ca="1" si="92"/>
        <v>0</v>
      </c>
      <c r="F320" s="20">
        <f t="shared" si="86"/>
        <v>1.23</v>
      </c>
      <c r="G320" s="6">
        <f t="shared" ca="1" si="80"/>
        <v>1</v>
      </c>
      <c r="H320" s="5">
        <f ca="1">TRUNC(PRODUCT(G$10:G319),15)</f>
        <v>1.14286394083321</v>
      </c>
      <c r="I320" s="5">
        <f t="shared" ca="1" si="87"/>
        <v>1.0790994004671699</v>
      </c>
      <c r="J320" s="5">
        <f t="shared" ca="1" si="81"/>
        <v>1.05909052</v>
      </c>
      <c r="K320" s="5">
        <f t="shared" ca="1" si="82"/>
        <v>5909.0519999999997</v>
      </c>
      <c r="L320" s="21">
        <f>IF(VLOOKUP(A320,$U$12:$AD$125,8)=VLOOKUP(A319,$U$12:$AD$125,8),0,VLOOKUP(A320,U$12:$AD$125,8))</f>
        <v>0</v>
      </c>
      <c r="M320" s="8">
        <f>IF(L320&gt;0,VLOOKUP(L320,T$12:$AC$125,7),0)</f>
        <v>0</v>
      </c>
      <c r="N320" s="3">
        <f t="shared" si="88"/>
        <v>0</v>
      </c>
      <c r="O320" s="3">
        <f t="shared" ca="1" si="83"/>
        <v>5909.0519999999997</v>
      </c>
      <c r="P320" s="22" t="str">
        <f t="shared" si="89"/>
        <v>J=</v>
      </c>
      <c r="Q320" s="2">
        <f t="shared" si="90"/>
        <v>42716</v>
      </c>
      <c r="R320" s="10"/>
      <c r="S320" s="10"/>
      <c r="T320" s="42">
        <v>41640</v>
      </c>
      <c r="U320" s="43" t="s">
        <v>79</v>
      </c>
      <c r="V320" s="18"/>
      <c r="W320" s="10"/>
      <c r="X320" s="10"/>
      <c r="Y320" s="10"/>
      <c r="Z320" s="10"/>
      <c r="AA320" s="10"/>
      <c r="AB320" s="10"/>
      <c r="AC320" s="10"/>
      <c r="AD320" s="10"/>
      <c r="AE320" s="10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  <c r="EW320" s="18"/>
      <c r="EX320" s="18"/>
      <c r="EY320" s="18"/>
      <c r="EZ320" s="18"/>
      <c r="FA320" s="18"/>
      <c r="FB320" s="18"/>
      <c r="FC320" s="18"/>
      <c r="FD320" s="18"/>
      <c r="FE320" s="18"/>
      <c r="FF320" s="18"/>
      <c r="FG320" s="18"/>
      <c r="FH320" s="18"/>
      <c r="FI320" s="18"/>
      <c r="FJ320" s="18"/>
      <c r="FK320" s="18"/>
      <c r="FL320" s="18"/>
      <c r="FM320" s="18"/>
      <c r="FN320" s="18"/>
      <c r="FO320" s="18"/>
      <c r="FP320" s="18"/>
      <c r="FQ320" s="18"/>
      <c r="FR320" s="18"/>
      <c r="FS320" s="18"/>
      <c r="FT320" s="18"/>
      <c r="FU320" s="18"/>
      <c r="FV320" s="18"/>
    </row>
    <row r="321" spans="1:178" ht="12.75" x14ac:dyDescent="0.15">
      <c r="A321" s="90">
        <f t="shared" si="84"/>
        <v>42659</v>
      </c>
      <c r="B321" s="95">
        <f t="shared" ca="1" si="91"/>
        <v>105909.052</v>
      </c>
      <c r="C321" s="3">
        <f t="shared" si="85"/>
        <v>100000</v>
      </c>
      <c r="D321" s="4">
        <f ca="1">IF(A321&lt;$B$1,VLOOKUP(A321,[1]DI!$A$4:$B$15000,2),0)</f>
        <v>0</v>
      </c>
      <c r="E321" s="5">
        <f t="shared" ca="1" si="92"/>
        <v>0</v>
      </c>
      <c r="F321" s="20">
        <f t="shared" si="86"/>
        <v>1.23</v>
      </c>
      <c r="G321" s="6">
        <f t="shared" ca="1" si="80"/>
        <v>1</v>
      </c>
      <c r="H321" s="5">
        <f ca="1">TRUNC(PRODUCT(G$10:G320),15)</f>
        <v>1.14286394083321</v>
      </c>
      <c r="I321" s="5">
        <f t="shared" ca="1" si="87"/>
        <v>1.0790994004671699</v>
      </c>
      <c r="J321" s="5">
        <f t="shared" ca="1" si="81"/>
        <v>1.05909052</v>
      </c>
      <c r="K321" s="5">
        <f t="shared" ca="1" si="82"/>
        <v>5909.0519999999997</v>
      </c>
      <c r="L321" s="21">
        <f>IF(VLOOKUP(A321,$U$12:$AD$125,8)=VLOOKUP(A320,$U$12:$AD$125,8),0,VLOOKUP(A321,U$12:$AD$125,8))</f>
        <v>0</v>
      </c>
      <c r="M321" s="8">
        <f>IF(L321&gt;0,VLOOKUP(L321,T$12:$AC$125,7),0)</f>
        <v>0</v>
      </c>
      <c r="N321" s="3">
        <f t="shared" si="88"/>
        <v>0</v>
      </c>
      <c r="O321" s="3">
        <f t="shared" ca="1" si="83"/>
        <v>5909.0519999999997</v>
      </c>
      <c r="P321" s="22" t="str">
        <f t="shared" si="89"/>
        <v>J=</v>
      </c>
      <c r="Q321" s="2">
        <f t="shared" si="90"/>
        <v>42716</v>
      </c>
      <c r="R321" s="10"/>
      <c r="S321" s="10"/>
      <c r="T321" s="42">
        <v>41701</v>
      </c>
      <c r="U321" s="43" t="s">
        <v>63</v>
      </c>
      <c r="V321" s="18"/>
      <c r="W321" s="10"/>
      <c r="X321" s="10"/>
      <c r="Y321" s="10"/>
      <c r="Z321" s="10"/>
      <c r="AA321" s="10"/>
      <c r="AB321" s="10"/>
      <c r="AC321" s="10"/>
      <c r="AD321" s="10"/>
      <c r="AE321" s="10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  <c r="EW321" s="18"/>
      <c r="EX321" s="18"/>
      <c r="EY321" s="18"/>
      <c r="EZ321" s="18"/>
      <c r="FA321" s="18"/>
      <c r="FB321" s="18"/>
      <c r="FC321" s="18"/>
      <c r="FD321" s="18"/>
      <c r="FE321" s="18"/>
      <c r="FF321" s="18"/>
      <c r="FG321" s="18"/>
      <c r="FH321" s="18"/>
      <c r="FI321" s="18"/>
      <c r="FJ321" s="18"/>
      <c r="FK321" s="18"/>
      <c r="FL321" s="18"/>
      <c r="FM321" s="18"/>
      <c r="FN321" s="18"/>
      <c r="FO321" s="18"/>
      <c r="FP321" s="18"/>
      <c r="FQ321" s="18"/>
      <c r="FR321" s="18"/>
      <c r="FS321" s="18"/>
      <c r="FT321" s="18"/>
      <c r="FU321" s="18"/>
      <c r="FV321" s="18"/>
    </row>
    <row r="322" spans="1:178" ht="12.75" x14ac:dyDescent="0.15">
      <c r="A322" s="90">
        <f t="shared" si="84"/>
        <v>42660</v>
      </c>
      <c r="B322" s="95">
        <f t="shared" ca="1" si="91"/>
        <v>105909.052</v>
      </c>
      <c r="C322" s="3">
        <f t="shared" si="85"/>
        <v>100000</v>
      </c>
      <c r="D322" s="4">
        <f ca="1">IF(A322&lt;$B$1,VLOOKUP(A322,[1]DI!$A$4:$B$15000,2),0)</f>
        <v>0.14130000000000001</v>
      </c>
      <c r="E322" s="5">
        <f t="shared" ca="1" si="92"/>
        <v>5.2461000000000001E-4</v>
      </c>
      <c r="F322" s="20">
        <f t="shared" si="86"/>
        <v>1.23</v>
      </c>
      <c r="G322" s="6">
        <f t="shared" ca="1" si="80"/>
        <v>1.0006452702999999</v>
      </c>
      <c r="H322" s="5">
        <f ca="1">TRUNC(PRODUCT(G$10:G321),15)</f>
        <v>1.14286394083321</v>
      </c>
      <c r="I322" s="5">
        <f t="shared" ca="1" si="87"/>
        <v>1.0790994004671699</v>
      </c>
      <c r="J322" s="5">
        <f t="shared" ca="1" si="81"/>
        <v>1.05909052</v>
      </c>
      <c r="K322" s="5">
        <f t="shared" ca="1" si="82"/>
        <v>5909.0519999999997</v>
      </c>
      <c r="L322" s="21">
        <f>IF(VLOOKUP(A322,$U$12:$AD$125,8)=VLOOKUP(A321,$U$12:$AD$125,8),0,VLOOKUP(A322,U$12:$AD$125,8))</f>
        <v>0</v>
      </c>
      <c r="M322" s="8">
        <f>IF(L322&gt;0,VLOOKUP(L322,T$12:$AC$125,7),0)</f>
        <v>0</v>
      </c>
      <c r="N322" s="3">
        <f t="shared" si="88"/>
        <v>0</v>
      </c>
      <c r="O322" s="3">
        <f t="shared" ca="1" si="83"/>
        <v>5909.0519999999997</v>
      </c>
      <c r="P322" s="22" t="str">
        <f t="shared" si="89"/>
        <v>J=</v>
      </c>
      <c r="Q322" s="2">
        <f t="shared" si="90"/>
        <v>42716</v>
      </c>
      <c r="R322" s="10"/>
      <c r="S322" s="10"/>
      <c r="T322" s="42">
        <v>41702</v>
      </c>
      <c r="U322" s="43" t="s">
        <v>63</v>
      </c>
      <c r="V322" s="18"/>
      <c r="W322" s="10"/>
      <c r="X322" s="10"/>
      <c r="Y322" s="10"/>
      <c r="Z322" s="10"/>
      <c r="AA322" s="10"/>
      <c r="AB322" s="10"/>
      <c r="AC322" s="10"/>
      <c r="AD322" s="10"/>
      <c r="AE322" s="10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  <c r="EW322" s="18"/>
      <c r="EX322" s="18"/>
      <c r="EY322" s="18"/>
      <c r="EZ322" s="18"/>
      <c r="FA322" s="18"/>
      <c r="FB322" s="18"/>
      <c r="FC322" s="18"/>
      <c r="FD322" s="18"/>
      <c r="FE322" s="18"/>
      <c r="FF322" s="18"/>
      <c r="FG322" s="18"/>
      <c r="FH322" s="18"/>
      <c r="FI322" s="18"/>
      <c r="FJ322" s="18"/>
      <c r="FK322" s="18"/>
      <c r="FL322" s="18"/>
      <c r="FM322" s="18"/>
      <c r="FN322" s="18"/>
      <c r="FO322" s="18"/>
      <c r="FP322" s="18"/>
      <c r="FQ322" s="18"/>
      <c r="FR322" s="18"/>
      <c r="FS322" s="18"/>
      <c r="FT322" s="18"/>
      <c r="FU322" s="18"/>
      <c r="FV322" s="18"/>
    </row>
    <row r="323" spans="1:178" ht="12.75" x14ac:dyDescent="0.15">
      <c r="A323" s="90">
        <f t="shared" si="84"/>
        <v>42661</v>
      </c>
      <c r="B323" s="95">
        <f t="shared" ca="1" si="91"/>
        <v>105977.39199999999</v>
      </c>
      <c r="C323" s="3">
        <f t="shared" si="85"/>
        <v>100000</v>
      </c>
      <c r="D323" s="4">
        <f ca="1">IF(A323&lt;$B$1,VLOOKUP(A323,[1]DI!$A$4:$B$15000,2),0)</f>
        <v>0.14130000000000001</v>
      </c>
      <c r="E323" s="5">
        <f t="shared" ca="1" si="92"/>
        <v>5.2461000000000001E-4</v>
      </c>
      <c r="F323" s="20">
        <f t="shared" si="86"/>
        <v>1.23</v>
      </c>
      <c r="G323" s="6">
        <f t="shared" ca="1" si="80"/>
        <v>1.0006452702999999</v>
      </c>
      <c r="H323" s="5">
        <f ca="1">TRUNC(PRODUCT(G$10:G322),15)</f>
        <v>1.14360139699117</v>
      </c>
      <c r="I323" s="5">
        <f t="shared" ca="1" si="87"/>
        <v>1.0790994004671699</v>
      </c>
      <c r="J323" s="5">
        <f t="shared" ca="1" si="81"/>
        <v>1.05977392</v>
      </c>
      <c r="K323" s="5">
        <f t="shared" ca="1" si="82"/>
        <v>5977.3919999999998</v>
      </c>
      <c r="L323" s="21">
        <f>IF(VLOOKUP(A323,$U$12:$AD$125,8)=VLOOKUP(A322,$U$12:$AD$125,8),0,VLOOKUP(A323,U$12:$AD$125,8))</f>
        <v>0</v>
      </c>
      <c r="M323" s="8">
        <f>IF(L323&gt;0,VLOOKUP(L323,T$12:$AC$125,7),0)</f>
        <v>0</v>
      </c>
      <c r="N323" s="3">
        <f t="shared" si="88"/>
        <v>0</v>
      </c>
      <c r="O323" s="3">
        <f t="shared" ca="1" si="83"/>
        <v>5977.3919999999998</v>
      </c>
      <c r="P323" s="22" t="str">
        <f t="shared" si="89"/>
        <v>J=</v>
      </c>
      <c r="Q323" s="2">
        <f t="shared" si="90"/>
        <v>42716</v>
      </c>
      <c r="R323" s="10"/>
      <c r="S323" s="10"/>
      <c r="T323" s="42">
        <v>41747</v>
      </c>
      <c r="U323" s="43" t="s">
        <v>80</v>
      </c>
      <c r="V323" s="18"/>
      <c r="W323" s="10"/>
      <c r="X323" s="10"/>
      <c r="Y323" s="10"/>
      <c r="Z323" s="10"/>
      <c r="AA323" s="10"/>
      <c r="AB323" s="10"/>
      <c r="AC323" s="10"/>
      <c r="AD323" s="10"/>
      <c r="AE323" s="10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  <c r="EW323" s="18"/>
      <c r="EX323" s="18"/>
      <c r="EY323" s="18"/>
      <c r="EZ323" s="18"/>
      <c r="FA323" s="18"/>
      <c r="FB323" s="18"/>
      <c r="FC323" s="18"/>
      <c r="FD323" s="18"/>
      <c r="FE323" s="18"/>
      <c r="FF323" s="18"/>
      <c r="FG323" s="18"/>
      <c r="FH323" s="18"/>
      <c r="FI323" s="18"/>
      <c r="FJ323" s="18"/>
      <c r="FK323" s="18"/>
      <c r="FL323" s="18"/>
      <c r="FM323" s="18"/>
      <c r="FN323" s="18"/>
      <c r="FO323" s="18"/>
      <c r="FP323" s="18"/>
      <c r="FQ323" s="18"/>
      <c r="FR323" s="18"/>
      <c r="FS323" s="18"/>
      <c r="FT323" s="18"/>
      <c r="FU323" s="18"/>
      <c r="FV323" s="18"/>
    </row>
    <row r="324" spans="1:178" ht="12.75" x14ac:dyDescent="0.15">
      <c r="A324" s="90">
        <f t="shared" si="84"/>
        <v>42662</v>
      </c>
      <c r="B324" s="95">
        <f t="shared" ca="1" si="91"/>
        <v>106045.776</v>
      </c>
      <c r="C324" s="3">
        <f t="shared" si="85"/>
        <v>100000</v>
      </c>
      <c r="D324" s="4">
        <f ca="1">IF(A324&lt;$B$1,VLOOKUP(A324,[1]DI!$A$4:$B$15000,2),0)</f>
        <v>0.14130000000000001</v>
      </c>
      <c r="E324" s="5">
        <f t="shared" ca="1" si="92"/>
        <v>5.2461000000000001E-4</v>
      </c>
      <c r="F324" s="20">
        <f t="shared" si="86"/>
        <v>1.23</v>
      </c>
      <c r="G324" s="6">
        <f t="shared" ca="1" si="80"/>
        <v>1.0006452702999999</v>
      </c>
      <c r="H324" s="5">
        <f ca="1">TRUNC(PRODUCT(G$10:G323),15)</f>
        <v>1.14433932900768</v>
      </c>
      <c r="I324" s="5">
        <f t="shared" ca="1" si="87"/>
        <v>1.0790994004671699</v>
      </c>
      <c r="J324" s="5">
        <f t="shared" ca="1" si="81"/>
        <v>1.06045776</v>
      </c>
      <c r="K324" s="5">
        <f t="shared" ca="1" si="82"/>
        <v>6045.7759999999998</v>
      </c>
      <c r="L324" s="21">
        <f>IF(VLOOKUP(A324,$U$12:$AD$125,8)=VLOOKUP(A323,$U$12:$AD$125,8),0,VLOOKUP(A324,U$12:$AD$125,8))</f>
        <v>0</v>
      </c>
      <c r="M324" s="8">
        <f>IF(L324&gt;0,VLOOKUP(L324,T$12:$AC$125,7),0)</f>
        <v>0</v>
      </c>
      <c r="N324" s="3">
        <f t="shared" si="88"/>
        <v>0</v>
      </c>
      <c r="O324" s="3">
        <f t="shared" ca="1" si="83"/>
        <v>6045.7759999999998</v>
      </c>
      <c r="P324" s="22" t="str">
        <f t="shared" si="89"/>
        <v>J=</v>
      </c>
      <c r="Q324" s="2">
        <f t="shared" si="90"/>
        <v>42716</v>
      </c>
      <c r="R324" s="10"/>
      <c r="S324" s="10"/>
      <c r="T324" s="42">
        <v>41750</v>
      </c>
      <c r="U324" s="43" t="s">
        <v>65</v>
      </c>
      <c r="V324" s="18"/>
      <c r="W324" s="10"/>
      <c r="X324" s="10"/>
      <c r="Y324" s="10"/>
      <c r="Z324" s="10"/>
      <c r="AA324" s="10"/>
      <c r="AB324" s="10"/>
      <c r="AC324" s="10"/>
      <c r="AD324" s="10"/>
      <c r="AE324" s="10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  <c r="ES324" s="18"/>
      <c r="ET324" s="18"/>
      <c r="EU324" s="18"/>
      <c r="EV324" s="18"/>
      <c r="EW324" s="18"/>
      <c r="EX324" s="18"/>
      <c r="EY324" s="18"/>
      <c r="EZ324" s="18"/>
      <c r="FA324" s="18"/>
      <c r="FB324" s="18"/>
      <c r="FC324" s="18"/>
      <c r="FD324" s="18"/>
      <c r="FE324" s="18"/>
      <c r="FF324" s="18"/>
      <c r="FG324" s="18"/>
      <c r="FH324" s="18"/>
      <c r="FI324" s="18"/>
      <c r="FJ324" s="18"/>
      <c r="FK324" s="18"/>
      <c r="FL324" s="18"/>
      <c r="FM324" s="18"/>
      <c r="FN324" s="18"/>
      <c r="FO324" s="18"/>
      <c r="FP324" s="18"/>
      <c r="FQ324" s="18"/>
      <c r="FR324" s="18"/>
      <c r="FS324" s="18"/>
      <c r="FT324" s="18"/>
      <c r="FU324" s="18"/>
      <c r="FV324" s="18"/>
    </row>
    <row r="325" spans="1:178" ht="12.75" x14ac:dyDescent="0.15">
      <c r="A325" s="90">
        <f t="shared" si="84"/>
        <v>42663</v>
      </c>
      <c r="B325" s="95">
        <f t="shared" ca="1" si="91"/>
        <v>106114.204</v>
      </c>
      <c r="C325" s="3">
        <f t="shared" si="85"/>
        <v>100000</v>
      </c>
      <c r="D325" s="4">
        <f ca="1">IF(A325&lt;$B$1,VLOOKUP(A325,[1]DI!$A$4:$B$15000,2),0)</f>
        <v>0.13880000000000001</v>
      </c>
      <c r="E325" s="5">
        <f t="shared" ca="1" si="92"/>
        <v>5.1590999999999996E-4</v>
      </c>
      <c r="F325" s="20">
        <f t="shared" si="86"/>
        <v>1.23</v>
      </c>
      <c r="G325" s="6">
        <f t="shared" ca="1" si="80"/>
        <v>1.0006345693000001</v>
      </c>
      <c r="H325" s="5">
        <f ca="1">TRUNC(PRODUCT(G$10:G324),15)</f>
        <v>1.14507773718982</v>
      </c>
      <c r="I325" s="5">
        <f t="shared" ca="1" si="87"/>
        <v>1.0790994004671699</v>
      </c>
      <c r="J325" s="5">
        <f t="shared" ca="1" si="81"/>
        <v>1.06114204</v>
      </c>
      <c r="K325" s="5">
        <f t="shared" ca="1" si="82"/>
        <v>6114.2039999999997</v>
      </c>
      <c r="L325" s="21">
        <f>IF(VLOOKUP(A325,$U$12:$AD$125,8)=VLOOKUP(A324,$U$12:$AD$125,8),0,VLOOKUP(A325,U$12:$AD$125,8))</f>
        <v>0</v>
      </c>
      <c r="M325" s="8">
        <f>IF(L325&gt;0,VLOOKUP(L325,T$12:$AC$125,7),0)</f>
        <v>0</v>
      </c>
      <c r="N325" s="3">
        <f t="shared" si="88"/>
        <v>0</v>
      </c>
      <c r="O325" s="3">
        <f t="shared" ca="1" si="83"/>
        <v>6114.2039999999997</v>
      </c>
      <c r="P325" s="22" t="str">
        <f t="shared" si="89"/>
        <v>J=</v>
      </c>
      <c r="Q325" s="2">
        <f t="shared" si="90"/>
        <v>42716</v>
      </c>
      <c r="R325" s="10"/>
      <c r="S325" s="10"/>
      <c r="T325" s="42">
        <v>41760</v>
      </c>
      <c r="U325" s="43" t="s">
        <v>72</v>
      </c>
      <c r="V325" s="18"/>
      <c r="W325" s="10"/>
      <c r="X325" s="10"/>
      <c r="Y325" s="10"/>
      <c r="Z325" s="10"/>
      <c r="AA325" s="10"/>
      <c r="AB325" s="10"/>
      <c r="AC325" s="10"/>
      <c r="AD325" s="10"/>
      <c r="AE325" s="10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  <c r="ES325" s="18"/>
      <c r="ET325" s="18"/>
      <c r="EU325" s="18"/>
      <c r="EV325" s="18"/>
      <c r="EW325" s="18"/>
      <c r="EX325" s="18"/>
      <c r="EY325" s="18"/>
      <c r="EZ325" s="18"/>
      <c r="FA325" s="18"/>
      <c r="FB325" s="18"/>
      <c r="FC325" s="18"/>
      <c r="FD325" s="18"/>
      <c r="FE325" s="18"/>
      <c r="FF325" s="18"/>
      <c r="FG325" s="18"/>
      <c r="FH325" s="18"/>
      <c r="FI325" s="18"/>
      <c r="FJ325" s="18"/>
      <c r="FK325" s="18"/>
      <c r="FL325" s="18"/>
      <c r="FM325" s="18"/>
      <c r="FN325" s="18"/>
      <c r="FO325" s="18"/>
      <c r="FP325" s="18"/>
      <c r="FQ325" s="18"/>
      <c r="FR325" s="18"/>
      <c r="FS325" s="18"/>
      <c r="FT325" s="18"/>
      <c r="FU325" s="18"/>
      <c r="FV325" s="18"/>
    </row>
    <row r="326" spans="1:178" ht="12.75" x14ac:dyDescent="0.15">
      <c r="A326" s="90">
        <f t="shared" si="84"/>
        <v>42664</v>
      </c>
      <c r="B326" s="95">
        <f t="shared" ca="1" si="91"/>
        <v>106181.54099999</v>
      </c>
      <c r="C326" s="3">
        <f t="shared" si="85"/>
        <v>100000</v>
      </c>
      <c r="D326" s="4">
        <f ca="1">IF(A326&lt;$B$1,VLOOKUP(A326,[1]DI!$A$4:$B$15000,2),0)</f>
        <v>0.13880000000000001</v>
      </c>
      <c r="E326" s="5">
        <f t="shared" ca="1" si="92"/>
        <v>5.1590999999999996E-4</v>
      </c>
      <c r="F326" s="20">
        <f t="shared" si="86"/>
        <v>1.23</v>
      </c>
      <c r="G326" s="6">
        <f t="shared" ca="1" si="80"/>
        <v>1.0006345693000001</v>
      </c>
      <c r="H326" s="5">
        <f ca="1">TRUNC(PRODUCT(G$10:G325),15)</f>
        <v>1.14580436836795</v>
      </c>
      <c r="I326" s="5">
        <f t="shared" ca="1" si="87"/>
        <v>1.0790994004671699</v>
      </c>
      <c r="J326" s="5">
        <f t="shared" ca="1" si="81"/>
        <v>1.0618154099999999</v>
      </c>
      <c r="K326" s="5">
        <f t="shared" ca="1" si="82"/>
        <v>6181.5409999900003</v>
      </c>
      <c r="L326" s="21">
        <f>IF(VLOOKUP(A326,$U$12:$AD$125,8)=VLOOKUP(A325,$U$12:$AD$125,8),0,VLOOKUP(A326,U$12:$AD$125,8))</f>
        <v>0</v>
      </c>
      <c r="M326" s="8">
        <f>IF(L326&gt;0,VLOOKUP(L326,T$12:$AC$125,7),0)</f>
        <v>0</v>
      </c>
      <c r="N326" s="3">
        <f t="shared" si="88"/>
        <v>0</v>
      </c>
      <c r="O326" s="3">
        <f t="shared" ca="1" si="83"/>
        <v>6181.5409999900003</v>
      </c>
      <c r="P326" s="22" t="str">
        <f t="shared" si="89"/>
        <v>J=</v>
      </c>
      <c r="Q326" s="2">
        <f t="shared" si="90"/>
        <v>42716</v>
      </c>
      <c r="R326" s="10"/>
      <c r="S326" s="10"/>
      <c r="T326" s="42">
        <v>41809</v>
      </c>
      <c r="U326" s="43" t="s">
        <v>81</v>
      </c>
      <c r="V326" s="18"/>
      <c r="W326" s="10"/>
      <c r="X326" s="10"/>
      <c r="Y326" s="10"/>
      <c r="Z326" s="10"/>
      <c r="AA326" s="10"/>
      <c r="AB326" s="10"/>
      <c r="AC326" s="10"/>
      <c r="AD326" s="10"/>
      <c r="AE326" s="10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  <c r="ES326" s="18"/>
      <c r="ET326" s="18"/>
      <c r="EU326" s="18"/>
      <c r="EV326" s="18"/>
      <c r="EW326" s="18"/>
      <c r="EX326" s="18"/>
      <c r="EY326" s="18"/>
      <c r="EZ326" s="18"/>
      <c r="FA326" s="18"/>
      <c r="FB326" s="18"/>
      <c r="FC326" s="18"/>
      <c r="FD326" s="18"/>
      <c r="FE326" s="18"/>
      <c r="FF326" s="18"/>
      <c r="FG326" s="18"/>
      <c r="FH326" s="18"/>
      <c r="FI326" s="18"/>
      <c r="FJ326" s="18"/>
      <c r="FK326" s="18"/>
      <c r="FL326" s="18"/>
      <c r="FM326" s="18"/>
      <c r="FN326" s="18"/>
      <c r="FO326" s="18"/>
      <c r="FP326" s="18"/>
      <c r="FQ326" s="18"/>
      <c r="FR326" s="18"/>
      <c r="FS326" s="18"/>
      <c r="FT326" s="18"/>
      <c r="FU326" s="18"/>
      <c r="FV326" s="18"/>
    </row>
    <row r="327" spans="1:178" ht="12.75" x14ac:dyDescent="0.15">
      <c r="A327" s="90">
        <f t="shared" si="84"/>
        <v>42665</v>
      </c>
      <c r="B327" s="95">
        <f t="shared" ca="1" si="91"/>
        <v>106248.91999999</v>
      </c>
      <c r="C327" s="3">
        <f t="shared" si="85"/>
        <v>100000</v>
      </c>
      <c r="D327" s="4">
        <f ca="1">IF(A327&lt;$B$1,VLOOKUP(A327,[1]DI!$A$4:$B$15000,2),0)</f>
        <v>0</v>
      </c>
      <c r="E327" s="5">
        <f t="shared" ca="1" si="92"/>
        <v>0</v>
      </c>
      <c r="F327" s="20">
        <f t="shared" si="86"/>
        <v>1.23</v>
      </c>
      <c r="G327" s="6">
        <f t="shared" ca="1" si="80"/>
        <v>1</v>
      </c>
      <c r="H327" s="5">
        <f ca="1">TRUNC(PRODUCT(G$10:G326),15)</f>
        <v>1.1465314606439201</v>
      </c>
      <c r="I327" s="5">
        <f t="shared" ca="1" si="87"/>
        <v>1.0790994004671699</v>
      </c>
      <c r="J327" s="5">
        <f t="shared" ca="1" si="81"/>
        <v>1.0624891999999999</v>
      </c>
      <c r="K327" s="5">
        <f t="shared" ca="1" si="82"/>
        <v>6248.9199999900002</v>
      </c>
      <c r="L327" s="21">
        <f>IF(VLOOKUP(A327,$U$12:$AD$125,8)=VLOOKUP(A326,$U$12:$AD$125,8),0,VLOOKUP(A327,U$12:$AD$125,8))</f>
        <v>0</v>
      </c>
      <c r="M327" s="8">
        <f>IF(L327&gt;0,VLOOKUP(L327,T$12:$AC$125,7),0)</f>
        <v>0</v>
      </c>
      <c r="N327" s="3">
        <f t="shared" si="88"/>
        <v>0</v>
      </c>
      <c r="O327" s="3">
        <f t="shared" ca="1" si="83"/>
        <v>6248.9199999900002</v>
      </c>
      <c r="P327" s="22" t="str">
        <f t="shared" si="89"/>
        <v>J=</v>
      </c>
      <c r="Q327" s="2">
        <f t="shared" si="90"/>
        <v>42716</v>
      </c>
      <c r="R327" s="10"/>
      <c r="S327" s="10"/>
      <c r="T327" s="42">
        <v>41998</v>
      </c>
      <c r="U327" s="43" t="s">
        <v>77</v>
      </c>
      <c r="V327" s="18"/>
      <c r="W327" s="10"/>
      <c r="X327" s="10"/>
      <c r="Y327" s="10"/>
      <c r="Z327" s="10"/>
      <c r="AA327" s="10"/>
      <c r="AB327" s="10"/>
      <c r="AC327" s="10"/>
      <c r="AD327" s="10"/>
      <c r="AE327" s="10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  <c r="ES327" s="18"/>
      <c r="ET327" s="18"/>
      <c r="EU327" s="18"/>
      <c r="EV327" s="18"/>
      <c r="EW327" s="18"/>
      <c r="EX327" s="18"/>
      <c r="EY327" s="18"/>
      <c r="EZ327" s="18"/>
      <c r="FA327" s="18"/>
      <c r="FB327" s="18"/>
      <c r="FC327" s="18"/>
      <c r="FD327" s="18"/>
      <c r="FE327" s="18"/>
      <c r="FF327" s="18"/>
      <c r="FG327" s="18"/>
      <c r="FH327" s="18"/>
      <c r="FI327" s="18"/>
      <c r="FJ327" s="18"/>
      <c r="FK327" s="18"/>
      <c r="FL327" s="18"/>
      <c r="FM327" s="18"/>
      <c r="FN327" s="18"/>
      <c r="FO327" s="18"/>
      <c r="FP327" s="18"/>
      <c r="FQ327" s="18"/>
      <c r="FR327" s="18"/>
      <c r="FS327" s="18"/>
      <c r="FT327" s="18"/>
      <c r="FU327" s="18"/>
      <c r="FV327" s="18"/>
    </row>
    <row r="328" spans="1:178" ht="12.75" x14ac:dyDescent="0.15">
      <c r="A328" s="90">
        <f t="shared" si="84"/>
        <v>42666</v>
      </c>
      <c r="B328" s="95">
        <f t="shared" ca="1" si="91"/>
        <v>106248.91999999</v>
      </c>
      <c r="C328" s="3">
        <f t="shared" si="85"/>
        <v>100000</v>
      </c>
      <c r="D328" s="4">
        <f ca="1">IF(A328&lt;$B$1,VLOOKUP(A328,[1]DI!$A$4:$B$15000,2),0)</f>
        <v>0</v>
      </c>
      <c r="E328" s="5">
        <f t="shared" ca="1" si="92"/>
        <v>0</v>
      </c>
      <c r="F328" s="20">
        <f t="shared" si="86"/>
        <v>1.23</v>
      </c>
      <c r="G328" s="6">
        <f t="shared" ca="1" si="80"/>
        <v>1</v>
      </c>
      <c r="H328" s="5">
        <f ca="1">TRUNC(PRODUCT(G$10:G327),15)</f>
        <v>1.1465314606439201</v>
      </c>
      <c r="I328" s="5">
        <f t="shared" ca="1" si="87"/>
        <v>1.0790994004671699</v>
      </c>
      <c r="J328" s="5">
        <f t="shared" ca="1" si="81"/>
        <v>1.0624891999999999</v>
      </c>
      <c r="K328" s="5">
        <f t="shared" ca="1" si="82"/>
        <v>6248.9199999900002</v>
      </c>
      <c r="L328" s="21">
        <f>IF(VLOOKUP(A328,$U$12:$AD$125,8)=VLOOKUP(A327,$U$12:$AD$125,8),0,VLOOKUP(A328,U$12:$AD$125,8))</f>
        <v>0</v>
      </c>
      <c r="M328" s="8">
        <f>IF(L328&gt;0,VLOOKUP(L328,T$12:$AC$125,7),0)</f>
        <v>0</v>
      </c>
      <c r="N328" s="3">
        <f t="shared" si="88"/>
        <v>0</v>
      </c>
      <c r="O328" s="3">
        <f t="shared" ca="1" si="83"/>
        <v>6248.9199999900002</v>
      </c>
      <c r="P328" s="22" t="str">
        <f t="shared" si="89"/>
        <v>J=</v>
      </c>
      <c r="Q328" s="2">
        <f t="shared" si="90"/>
        <v>42716</v>
      </c>
      <c r="R328" s="10"/>
      <c r="S328" s="10"/>
      <c r="T328" s="42">
        <v>42005</v>
      </c>
      <c r="U328" s="43" t="s">
        <v>79</v>
      </c>
      <c r="V328" s="18"/>
      <c r="W328" s="10"/>
      <c r="X328" s="10"/>
      <c r="Y328" s="10"/>
      <c r="Z328" s="10"/>
      <c r="AA328" s="10"/>
      <c r="AB328" s="10"/>
      <c r="AC328" s="10"/>
      <c r="AD328" s="10"/>
      <c r="AE328" s="10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  <c r="EZ328" s="18"/>
      <c r="FA328" s="18"/>
      <c r="FB328" s="18"/>
      <c r="FC328" s="18"/>
      <c r="FD328" s="18"/>
      <c r="FE328" s="18"/>
      <c r="FF328" s="18"/>
      <c r="FG328" s="18"/>
      <c r="FH328" s="18"/>
      <c r="FI328" s="18"/>
      <c r="FJ328" s="18"/>
      <c r="FK328" s="18"/>
      <c r="FL328" s="18"/>
      <c r="FM328" s="18"/>
      <c r="FN328" s="18"/>
      <c r="FO328" s="18"/>
      <c r="FP328" s="18"/>
      <c r="FQ328" s="18"/>
      <c r="FR328" s="18"/>
      <c r="FS328" s="18"/>
      <c r="FT328" s="18"/>
      <c r="FU328" s="18"/>
      <c r="FV328" s="18"/>
    </row>
    <row r="329" spans="1:178" ht="12.75" x14ac:dyDescent="0.15">
      <c r="A329" s="90">
        <f t="shared" si="84"/>
        <v>42667</v>
      </c>
      <c r="B329" s="95">
        <f t="shared" ca="1" si="91"/>
        <v>106248.91999999</v>
      </c>
      <c r="C329" s="3">
        <f t="shared" si="85"/>
        <v>100000</v>
      </c>
      <c r="D329" s="4">
        <f ca="1">IF(A329&lt;$B$1,VLOOKUP(A329,[1]DI!$A$4:$B$15000,2),0)</f>
        <v>0.13880000000000001</v>
      </c>
      <c r="E329" s="5">
        <f t="shared" ca="1" si="92"/>
        <v>5.1590999999999996E-4</v>
      </c>
      <c r="F329" s="20">
        <f t="shared" si="86"/>
        <v>1.23</v>
      </c>
      <c r="G329" s="6">
        <f t="shared" ca="1" si="80"/>
        <v>1.0006345693000001</v>
      </c>
      <c r="H329" s="5">
        <f ca="1">TRUNC(PRODUCT(G$10:G328),15)</f>
        <v>1.1465314606439201</v>
      </c>
      <c r="I329" s="5">
        <f t="shared" ca="1" si="87"/>
        <v>1.0790994004671699</v>
      </c>
      <c r="J329" s="5">
        <f t="shared" ca="1" si="81"/>
        <v>1.0624891999999999</v>
      </c>
      <c r="K329" s="5">
        <f t="shared" ca="1" si="82"/>
        <v>6248.9199999900002</v>
      </c>
      <c r="L329" s="21">
        <f>IF(VLOOKUP(A329,$U$12:$AD$125,8)=VLOOKUP(A328,$U$12:$AD$125,8),0,VLOOKUP(A329,U$12:$AD$125,8))</f>
        <v>0</v>
      </c>
      <c r="M329" s="8">
        <f>IF(L329&gt;0,VLOOKUP(L329,T$12:$AC$125,7),0)</f>
        <v>0</v>
      </c>
      <c r="N329" s="3">
        <f t="shared" si="88"/>
        <v>0</v>
      </c>
      <c r="O329" s="3">
        <f t="shared" ca="1" si="83"/>
        <v>6248.9199999900002</v>
      </c>
      <c r="P329" s="22" t="str">
        <f t="shared" si="89"/>
        <v>J=</v>
      </c>
      <c r="Q329" s="2">
        <f t="shared" si="90"/>
        <v>42716</v>
      </c>
      <c r="R329" s="10"/>
      <c r="S329" s="10"/>
      <c r="T329" s="42">
        <v>42051</v>
      </c>
      <c r="U329" s="43" t="s">
        <v>63</v>
      </c>
      <c r="V329" s="18"/>
      <c r="W329" s="10"/>
      <c r="X329" s="10"/>
      <c r="Y329" s="10"/>
      <c r="Z329" s="10"/>
      <c r="AA329" s="10"/>
      <c r="AB329" s="10"/>
      <c r="AC329" s="10"/>
      <c r="AD329" s="10"/>
      <c r="AE329" s="10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  <c r="EW329" s="18"/>
      <c r="EX329" s="18"/>
      <c r="EY329" s="18"/>
      <c r="EZ329" s="18"/>
      <c r="FA329" s="18"/>
      <c r="FB329" s="18"/>
      <c r="FC329" s="18"/>
      <c r="FD329" s="18"/>
      <c r="FE329" s="18"/>
      <c r="FF329" s="18"/>
      <c r="FG329" s="18"/>
      <c r="FH329" s="18"/>
      <c r="FI329" s="18"/>
      <c r="FJ329" s="18"/>
      <c r="FK329" s="18"/>
      <c r="FL329" s="18"/>
      <c r="FM329" s="18"/>
      <c r="FN329" s="18"/>
      <c r="FO329" s="18"/>
      <c r="FP329" s="18"/>
      <c r="FQ329" s="18"/>
      <c r="FR329" s="18"/>
      <c r="FS329" s="18"/>
      <c r="FT329" s="18"/>
      <c r="FU329" s="18"/>
      <c r="FV329" s="18"/>
    </row>
    <row r="330" spans="1:178" ht="12.75" x14ac:dyDescent="0.15">
      <c r="A330" s="90">
        <f t="shared" si="84"/>
        <v>42668</v>
      </c>
      <c r="B330" s="95">
        <f t="shared" ca="1" si="91"/>
        <v>106316.342</v>
      </c>
      <c r="C330" s="3">
        <f t="shared" si="85"/>
        <v>100000</v>
      </c>
      <c r="D330" s="4">
        <f ca="1">IF(A330&lt;$B$1,VLOOKUP(A330,[1]DI!$A$4:$B$15000,2),0)</f>
        <v>0.13880000000000001</v>
      </c>
      <c r="E330" s="5">
        <f t="shared" ca="1" si="92"/>
        <v>5.1590999999999996E-4</v>
      </c>
      <c r="F330" s="20">
        <f t="shared" si="86"/>
        <v>1.23</v>
      </c>
      <c r="G330" s="6">
        <f t="shared" ref="G330:G393" ca="1" si="93">TRUNC((1+(E330*F330)),15)</f>
        <v>1.0006345693000001</v>
      </c>
      <c r="H330" s="5">
        <f ca="1">TRUNC(PRODUCT(G$10:G329),15)</f>
        <v>1.1472590143103301</v>
      </c>
      <c r="I330" s="5">
        <f t="shared" ca="1" si="87"/>
        <v>1.0790994004671699</v>
      </c>
      <c r="J330" s="5">
        <f t="shared" ref="J330:J393" ca="1" si="94">ROUND(TRUNC(H330/I330,15),8)</f>
        <v>1.06316342</v>
      </c>
      <c r="K330" s="5">
        <f t="shared" ref="K330:K393" ca="1" si="95">TRUNC((C330*(J330-1)),8)</f>
        <v>6316.3419999999996</v>
      </c>
      <c r="L330" s="21">
        <f>IF(VLOOKUP(A330,$U$12:$AD$125,8)=VLOOKUP(A329,$U$12:$AD$125,8),0,VLOOKUP(A330,U$12:$AD$125,8))</f>
        <v>0</v>
      </c>
      <c r="M330" s="8">
        <f>IF(L330&gt;0,VLOOKUP(L330,T$12:$AC$125,7),0)</f>
        <v>0</v>
      </c>
      <c r="N330" s="3">
        <f t="shared" si="88"/>
        <v>0</v>
      </c>
      <c r="O330" s="3">
        <f t="shared" ref="O330:O393" ca="1" si="96">(K330+N330)</f>
        <v>6316.3419999999996</v>
      </c>
      <c r="P330" s="22" t="str">
        <f t="shared" si="89"/>
        <v>J=</v>
      </c>
      <c r="Q330" s="2">
        <f t="shared" si="90"/>
        <v>42716</v>
      </c>
      <c r="R330" s="10"/>
      <c r="S330" s="10"/>
      <c r="T330" s="42">
        <v>42052</v>
      </c>
      <c r="U330" s="43" t="s">
        <v>63</v>
      </c>
      <c r="V330" s="18"/>
      <c r="W330" s="10"/>
      <c r="X330" s="10"/>
      <c r="Y330" s="10"/>
      <c r="Z330" s="10"/>
      <c r="AA330" s="10"/>
      <c r="AB330" s="10"/>
      <c r="AC330" s="10"/>
      <c r="AD330" s="10"/>
      <c r="AE330" s="10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  <c r="EW330" s="18"/>
      <c r="EX330" s="18"/>
      <c r="EY330" s="18"/>
      <c r="EZ330" s="18"/>
      <c r="FA330" s="18"/>
      <c r="FB330" s="18"/>
      <c r="FC330" s="18"/>
      <c r="FD330" s="18"/>
      <c r="FE330" s="18"/>
      <c r="FF330" s="18"/>
      <c r="FG330" s="18"/>
      <c r="FH330" s="18"/>
      <c r="FI330" s="18"/>
      <c r="FJ330" s="18"/>
      <c r="FK330" s="18"/>
      <c r="FL330" s="18"/>
      <c r="FM330" s="18"/>
      <c r="FN330" s="18"/>
      <c r="FO330" s="18"/>
      <c r="FP330" s="18"/>
      <c r="FQ330" s="18"/>
      <c r="FR330" s="18"/>
      <c r="FS330" s="18"/>
      <c r="FT330" s="18"/>
      <c r="FU330" s="18"/>
      <c r="FV330" s="18"/>
    </row>
    <row r="331" spans="1:178" ht="12.75" x14ac:dyDescent="0.15">
      <c r="A331" s="90">
        <f t="shared" ref="A331:A394" si="97">(A330+1)</f>
        <v>42669</v>
      </c>
      <c r="B331" s="95">
        <f t="shared" ca="1" si="91"/>
        <v>106383.808</v>
      </c>
      <c r="C331" s="3">
        <f t="shared" ref="C331:C394" si="98">TRUNC(C330-N330,6)</f>
        <v>100000</v>
      </c>
      <c r="D331" s="4">
        <f ca="1">IF(A331&lt;$B$1,VLOOKUP(A331,[1]DI!$A$4:$B$15000,2),0)</f>
        <v>0.13880000000000001</v>
      </c>
      <c r="E331" s="5">
        <f t="shared" ca="1" si="92"/>
        <v>5.1590999999999996E-4</v>
      </c>
      <c r="F331" s="20">
        <f t="shared" ref="F331:F394" si="99">F330</f>
        <v>1.23</v>
      </c>
      <c r="G331" s="6">
        <f t="shared" ca="1" si="93"/>
        <v>1.0006345693000001</v>
      </c>
      <c r="H331" s="5">
        <f ca="1">TRUNC(PRODUCT(G$10:G330),15)</f>
        <v>1.1479870296599599</v>
      </c>
      <c r="I331" s="5">
        <f t="shared" ref="I331:I394" ca="1" si="100">IF(OR(L330&gt;0,L330="E"),H330,I330)</f>
        <v>1.0790994004671699</v>
      </c>
      <c r="J331" s="5">
        <f t="shared" ca="1" si="94"/>
        <v>1.06383808</v>
      </c>
      <c r="K331" s="5">
        <f t="shared" ca="1" si="95"/>
        <v>6383.808</v>
      </c>
      <c r="L331" s="21">
        <f>IF(VLOOKUP(A331,$U$12:$AD$125,8)=VLOOKUP(A330,$U$12:$AD$125,8),0,VLOOKUP(A331,U$12:$AD$125,8))</f>
        <v>0</v>
      </c>
      <c r="M331" s="8">
        <f>IF(L331&gt;0,VLOOKUP(L331,T$12:$AC$125,7),0)</f>
        <v>0</v>
      </c>
      <c r="N331" s="3">
        <f t="shared" ref="N331:N394" si="101">IF(M331&gt;0,(C$10*M331),0)</f>
        <v>0</v>
      </c>
      <c r="O331" s="3">
        <f t="shared" ca="1" si="96"/>
        <v>6383.808</v>
      </c>
      <c r="P331" s="22" t="str">
        <f t="shared" ref="P331:P394" si="102">IF(L330&gt;0,VLOOKUP(A330,$U$12:$AD$125,9),P330)</f>
        <v>J=</v>
      </c>
      <c r="Q331" s="2">
        <f t="shared" ref="Q331:Q394" si="103">IF(L330&gt;0,VLOOKUP(A330,$U$12:$AD$125,10),Q330)</f>
        <v>42716</v>
      </c>
      <c r="R331" s="10"/>
      <c r="S331" s="10"/>
      <c r="T331" s="42">
        <v>42097</v>
      </c>
      <c r="U331" s="43" t="s">
        <v>80</v>
      </c>
      <c r="V331" s="18"/>
      <c r="W331" s="10"/>
      <c r="X331" s="10"/>
      <c r="Y331" s="10"/>
      <c r="Z331" s="10"/>
      <c r="AA331" s="10"/>
      <c r="AB331" s="10"/>
      <c r="AC331" s="10"/>
      <c r="AD331" s="10"/>
      <c r="AE331" s="10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  <c r="EW331" s="18"/>
      <c r="EX331" s="18"/>
      <c r="EY331" s="18"/>
      <c r="EZ331" s="18"/>
      <c r="FA331" s="18"/>
      <c r="FB331" s="18"/>
      <c r="FC331" s="18"/>
      <c r="FD331" s="18"/>
      <c r="FE331" s="18"/>
      <c r="FF331" s="18"/>
      <c r="FG331" s="18"/>
      <c r="FH331" s="18"/>
      <c r="FI331" s="18"/>
      <c r="FJ331" s="18"/>
      <c r="FK331" s="18"/>
      <c r="FL331" s="18"/>
      <c r="FM331" s="18"/>
      <c r="FN331" s="18"/>
      <c r="FO331" s="18"/>
      <c r="FP331" s="18"/>
      <c r="FQ331" s="18"/>
      <c r="FR331" s="18"/>
      <c r="FS331" s="18"/>
      <c r="FT331" s="18"/>
      <c r="FU331" s="18"/>
      <c r="FV331" s="18"/>
    </row>
    <row r="332" spans="1:178" ht="12.75" x14ac:dyDescent="0.15">
      <c r="A332" s="90">
        <f t="shared" si="97"/>
        <v>42670</v>
      </c>
      <c r="B332" s="95">
        <f t="shared" ref="B332:B395" ca="1" si="104">IF(A332&lt;=TODAY(),C332+K332,IF(AND(A332&gt;TODAY(),A332&lt;=$B$1),IF(VLOOKUP(TODAY(),$A$10:$D$10000,4,FALSE)=0,"n.d",C332+K332),"n.d"))</f>
        <v>106451.315</v>
      </c>
      <c r="C332" s="3">
        <f t="shared" si="98"/>
        <v>100000</v>
      </c>
      <c r="D332" s="4">
        <f ca="1">IF(A332&lt;$B$1,VLOOKUP(A332,[1]DI!$A$4:$B$15000,2),0)</f>
        <v>0.13880000000000001</v>
      </c>
      <c r="E332" s="5">
        <f t="shared" ca="1" si="92"/>
        <v>5.1590999999999996E-4</v>
      </c>
      <c r="F332" s="20">
        <f t="shared" si="99"/>
        <v>1.23</v>
      </c>
      <c r="G332" s="6">
        <f t="shared" ca="1" si="93"/>
        <v>1.0006345693000001</v>
      </c>
      <c r="H332" s="5">
        <f ca="1">TRUNC(PRODUCT(G$10:G331),15)</f>
        <v>1.14871550698578</v>
      </c>
      <c r="I332" s="5">
        <f t="shared" ca="1" si="100"/>
        <v>1.0790994004671699</v>
      </c>
      <c r="J332" s="5">
        <f t="shared" ca="1" si="94"/>
        <v>1.06451315</v>
      </c>
      <c r="K332" s="5">
        <f t="shared" ca="1" si="95"/>
        <v>6451.3149999999996</v>
      </c>
      <c r="L332" s="21">
        <f>IF(VLOOKUP(A332,$U$12:$AD$125,8)=VLOOKUP(A331,$U$12:$AD$125,8),0,VLOOKUP(A332,U$12:$AD$125,8))</f>
        <v>0</v>
      </c>
      <c r="M332" s="8">
        <f>IF(L332&gt;0,VLOOKUP(L332,T$12:$AC$125,7),0)</f>
        <v>0</v>
      </c>
      <c r="N332" s="3">
        <f t="shared" si="101"/>
        <v>0</v>
      </c>
      <c r="O332" s="3">
        <f t="shared" ca="1" si="96"/>
        <v>6451.3149999999996</v>
      </c>
      <c r="P332" s="22" t="str">
        <f t="shared" si="102"/>
        <v>J=</v>
      </c>
      <c r="Q332" s="2">
        <f t="shared" si="103"/>
        <v>42716</v>
      </c>
      <c r="R332" s="10"/>
      <c r="S332" s="10"/>
      <c r="T332" s="42">
        <v>42115</v>
      </c>
      <c r="U332" s="43" t="s">
        <v>65</v>
      </c>
      <c r="V332" s="18"/>
      <c r="W332" s="10"/>
      <c r="X332" s="10"/>
      <c r="Y332" s="10"/>
      <c r="Z332" s="10"/>
      <c r="AA332" s="10"/>
      <c r="AB332" s="10"/>
      <c r="AC332" s="10"/>
      <c r="AD332" s="10"/>
      <c r="AE332" s="10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  <c r="EW332" s="18"/>
      <c r="EX332" s="18"/>
      <c r="EY332" s="18"/>
      <c r="EZ332" s="18"/>
      <c r="FA332" s="18"/>
      <c r="FB332" s="18"/>
      <c r="FC332" s="18"/>
      <c r="FD332" s="18"/>
      <c r="FE332" s="18"/>
      <c r="FF332" s="18"/>
      <c r="FG332" s="18"/>
      <c r="FH332" s="18"/>
      <c r="FI332" s="18"/>
      <c r="FJ332" s="18"/>
      <c r="FK332" s="18"/>
      <c r="FL332" s="18"/>
      <c r="FM332" s="18"/>
      <c r="FN332" s="18"/>
      <c r="FO332" s="18"/>
      <c r="FP332" s="18"/>
      <c r="FQ332" s="18"/>
      <c r="FR332" s="18"/>
      <c r="FS332" s="18"/>
      <c r="FT332" s="18"/>
      <c r="FU332" s="18"/>
      <c r="FV332" s="18"/>
    </row>
    <row r="333" spans="1:178" ht="12.75" x14ac:dyDescent="0.15">
      <c r="A333" s="90">
        <f t="shared" si="97"/>
        <v>42671</v>
      </c>
      <c r="B333" s="95">
        <f t="shared" ca="1" si="104"/>
        <v>106518.86599999999</v>
      </c>
      <c r="C333" s="3">
        <f t="shared" si="98"/>
        <v>100000</v>
      </c>
      <c r="D333" s="4">
        <f ca="1">IF(A333&lt;$B$1,VLOOKUP(A333,[1]DI!$A$4:$B$15000,2),0)</f>
        <v>0.13880000000000001</v>
      </c>
      <c r="E333" s="5">
        <f t="shared" ca="1" si="92"/>
        <v>5.1590999999999996E-4</v>
      </c>
      <c r="F333" s="20">
        <f t="shared" si="99"/>
        <v>1.23</v>
      </c>
      <c r="G333" s="6">
        <f t="shared" ca="1" si="93"/>
        <v>1.0006345693000001</v>
      </c>
      <c r="H333" s="5">
        <f ca="1">TRUNC(PRODUCT(G$10:G332),15)</f>
        <v>1.1494444465809499</v>
      </c>
      <c r="I333" s="5">
        <f t="shared" ca="1" si="100"/>
        <v>1.0790994004671699</v>
      </c>
      <c r="J333" s="5">
        <f t="shared" ca="1" si="94"/>
        <v>1.06518866</v>
      </c>
      <c r="K333" s="5">
        <f t="shared" ca="1" si="95"/>
        <v>6518.866</v>
      </c>
      <c r="L333" s="21">
        <f>IF(VLOOKUP(A333,$U$12:$AD$125,8)=VLOOKUP(A332,$U$12:$AD$125,8),0,VLOOKUP(A333,U$12:$AD$125,8))</f>
        <v>0</v>
      </c>
      <c r="M333" s="8">
        <f>IF(L333&gt;0,VLOOKUP(L333,T$12:$AC$125,7),0)</f>
        <v>0</v>
      </c>
      <c r="N333" s="3">
        <f t="shared" si="101"/>
        <v>0</v>
      </c>
      <c r="O333" s="3">
        <f t="shared" ca="1" si="96"/>
        <v>6518.866</v>
      </c>
      <c r="P333" s="22" t="str">
        <f t="shared" si="102"/>
        <v>J=</v>
      </c>
      <c r="Q333" s="2">
        <f t="shared" si="103"/>
        <v>42716</v>
      </c>
      <c r="R333" s="10"/>
      <c r="S333" s="10"/>
      <c r="T333" s="42">
        <v>42125</v>
      </c>
      <c r="U333" s="43" t="s">
        <v>82</v>
      </c>
      <c r="V333" s="18"/>
      <c r="W333" s="10"/>
      <c r="X333" s="10"/>
      <c r="Y333" s="10"/>
      <c r="Z333" s="10"/>
      <c r="AA333" s="10"/>
      <c r="AB333" s="10"/>
      <c r="AC333" s="10"/>
      <c r="AD333" s="10"/>
      <c r="AE333" s="10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  <c r="ES333" s="18"/>
      <c r="ET333" s="18"/>
      <c r="EU333" s="18"/>
      <c r="EV333" s="18"/>
      <c r="EW333" s="18"/>
      <c r="EX333" s="18"/>
      <c r="EY333" s="18"/>
      <c r="EZ333" s="18"/>
      <c r="FA333" s="18"/>
      <c r="FB333" s="18"/>
      <c r="FC333" s="18"/>
      <c r="FD333" s="18"/>
      <c r="FE333" s="18"/>
      <c r="FF333" s="18"/>
      <c r="FG333" s="18"/>
      <c r="FH333" s="18"/>
      <c r="FI333" s="18"/>
      <c r="FJ333" s="18"/>
      <c r="FK333" s="18"/>
      <c r="FL333" s="18"/>
      <c r="FM333" s="18"/>
      <c r="FN333" s="18"/>
      <c r="FO333" s="18"/>
      <c r="FP333" s="18"/>
      <c r="FQ333" s="18"/>
      <c r="FR333" s="18"/>
      <c r="FS333" s="18"/>
      <c r="FT333" s="18"/>
      <c r="FU333" s="18"/>
      <c r="FV333" s="18"/>
    </row>
    <row r="334" spans="1:178" ht="12.75" x14ac:dyDescent="0.15">
      <c r="A334" s="90">
        <f t="shared" si="97"/>
        <v>42672</v>
      </c>
      <c r="B334" s="95">
        <f t="shared" ca="1" si="104"/>
        <v>106586.46</v>
      </c>
      <c r="C334" s="3">
        <f t="shared" si="98"/>
        <v>100000</v>
      </c>
      <c r="D334" s="4">
        <f ca="1">IF(A334&lt;$B$1,VLOOKUP(A334,[1]DI!$A$4:$B$15000,2),0)</f>
        <v>0</v>
      </c>
      <c r="E334" s="5">
        <f t="shared" ca="1" si="92"/>
        <v>0</v>
      </c>
      <c r="F334" s="20">
        <f t="shared" si="99"/>
        <v>1.23</v>
      </c>
      <c r="G334" s="6">
        <f t="shared" ca="1" si="93"/>
        <v>1</v>
      </c>
      <c r="H334" s="5">
        <f ca="1">TRUNC(PRODUCT(G$10:G333),15)</f>
        <v>1.1501738487388</v>
      </c>
      <c r="I334" s="5">
        <f t="shared" ca="1" si="100"/>
        <v>1.0790994004671699</v>
      </c>
      <c r="J334" s="5">
        <f t="shared" ca="1" si="94"/>
        <v>1.0658646000000001</v>
      </c>
      <c r="K334" s="5">
        <f t="shared" ca="1" si="95"/>
        <v>6586.46</v>
      </c>
      <c r="L334" s="21">
        <f>IF(VLOOKUP(A334,$U$12:$AD$125,8)=VLOOKUP(A333,$U$12:$AD$125,8),0,VLOOKUP(A334,U$12:$AD$125,8))</f>
        <v>0</v>
      </c>
      <c r="M334" s="8">
        <f>IF(L334&gt;0,VLOOKUP(L334,T$12:$AC$125,7),0)</f>
        <v>0</v>
      </c>
      <c r="N334" s="3">
        <f t="shared" si="101"/>
        <v>0</v>
      </c>
      <c r="O334" s="3">
        <f t="shared" ca="1" si="96"/>
        <v>6586.46</v>
      </c>
      <c r="P334" s="22" t="str">
        <f t="shared" si="102"/>
        <v>J=</v>
      </c>
      <c r="Q334" s="2">
        <f t="shared" si="103"/>
        <v>42716</v>
      </c>
      <c r="R334" s="10"/>
      <c r="S334" s="10"/>
      <c r="T334" s="42">
        <v>42159</v>
      </c>
      <c r="U334" s="43" t="s">
        <v>81</v>
      </c>
      <c r="V334" s="18"/>
      <c r="W334" s="10"/>
      <c r="X334" s="10"/>
      <c r="Y334" s="10"/>
      <c r="Z334" s="10"/>
      <c r="AA334" s="10"/>
      <c r="AB334" s="10"/>
      <c r="AC334" s="10"/>
      <c r="AD334" s="10"/>
      <c r="AE334" s="10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  <c r="EW334" s="18"/>
      <c r="EX334" s="18"/>
      <c r="EY334" s="18"/>
      <c r="EZ334" s="18"/>
      <c r="FA334" s="18"/>
      <c r="FB334" s="18"/>
      <c r="FC334" s="18"/>
      <c r="FD334" s="18"/>
      <c r="FE334" s="18"/>
      <c r="FF334" s="18"/>
      <c r="FG334" s="18"/>
      <c r="FH334" s="18"/>
      <c r="FI334" s="18"/>
      <c r="FJ334" s="18"/>
      <c r="FK334" s="18"/>
      <c r="FL334" s="18"/>
      <c r="FM334" s="18"/>
      <c r="FN334" s="18"/>
      <c r="FO334" s="18"/>
      <c r="FP334" s="18"/>
      <c r="FQ334" s="18"/>
      <c r="FR334" s="18"/>
      <c r="FS334" s="18"/>
      <c r="FT334" s="18"/>
      <c r="FU334" s="18"/>
      <c r="FV334" s="18"/>
    </row>
    <row r="335" spans="1:178" ht="12.75" x14ac:dyDescent="0.15">
      <c r="A335" s="90">
        <f t="shared" si="97"/>
        <v>42673</v>
      </c>
      <c r="B335" s="95">
        <f t="shared" ca="1" si="104"/>
        <v>106586.46</v>
      </c>
      <c r="C335" s="3">
        <f t="shared" si="98"/>
        <v>100000</v>
      </c>
      <c r="D335" s="4">
        <f ca="1">IF(A335&lt;$B$1,VLOOKUP(A335,[1]DI!$A$4:$B$15000,2),0)</f>
        <v>0</v>
      </c>
      <c r="E335" s="5">
        <f t="shared" ca="1" si="92"/>
        <v>0</v>
      </c>
      <c r="F335" s="20">
        <f t="shared" si="99"/>
        <v>1.23</v>
      </c>
      <c r="G335" s="6">
        <f t="shared" ca="1" si="93"/>
        <v>1</v>
      </c>
      <c r="H335" s="5">
        <f ca="1">TRUNC(PRODUCT(G$10:G334),15)</f>
        <v>1.1501738487388</v>
      </c>
      <c r="I335" s="5">
        <f t="shared" ca="1" si="100"/>
        <v>1.0790994004671699</v>
      </c>
      <c r="J335" s="5">
        <f t="shared" ca="1" si="94"/>
        <v>1.0658646000000001</v>
      </c>
      <c r="K335" s="5">
        <f t="shared" ca="1" si="95"/>
        <v>6586.46</v>
      </c>
      <c r="L335" s="21">
        <f>IF(VLOOKUP(A335,$U$12:$AD$125,8)=VLOOKUP(A334,$U$12:$AD$125,8),0,VLOOKUP(A335,U$12:$AD$125,8))</f>
        <v>0</v>
      </c>
      <c r="M335" s="8">
        <f>IF(L335&gt;0,VLOOKUP(L335,T$12:$AC$125,7),0)</f>
        <v>0</v>
      </c>
      <c r="N335" s="3">
        <f t="shared" si="101"/>
        <v>0</v>
      </c>
      <c r="O335" s="3">
        <f t="shared" ca="1" si="96"/>
        <v>6586.46</v>
      </c>
      <c r="P335" s="22" t="str">
        <f t="shared" si="102"/>
        <v>J=</v>
      </c>
      <c r="Q335" s="2">
        <f t="shared" si="103"/>
        <v>42716</v>
      </c>
      <c r="R335" s="10"/>
      <c r="S335" s="10"/>
      <c r="T335" s="42">
        <v>42254</v>
      </c>
      <c r="U335" s="43" t="s">
        <v>83</v>
      </c>
      <c r="V335" s="18"/>
      <c r="W335" s="10"/>
      <c r="X335" s="10"/>
      <c r="Y335" s="10"/>
      <c r="Z335" s="10"/>
      <c r="AA335" s="10"/>
      <c r="AB335" s="10"/>
      <c r="AC335" s="10"/>
      <c r="AD335" s="10"/>
      <c r="AE335" s="10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  <c r="EW335" s="18"/>
      <c r="EX335" s="18"/>
      <c r="EY335" s="18"/>
      <c r="EZ335" s="18"/>
      <c r="FA335" s="18"/>
      <c r="FB335" s="18"/>
      <c r="FC335" s="18"/>
      <c r="FD335" s="18"/>
      <c r="FE335" s="18"/>
      <c r="FF335" s="18"/>
      <c r="FG335" s="18"/>
      <c r="FH335" s="18"/>
      <c r="FI335" s="18"/>
      <c r="FJ335" s="18"/>
      <c r="FK335" s="18"/>
      <c r="FL335" s="18"/>
      <c r="FM335" s="18"/>
      <c r="FN335" s="18"/>
      <c r="FO335" s="18"/>
      <c r="FP335" s="18"/>
      <c r="FQ335" s="18"/>
      <c r="FR335" s="18"/>
      <c r="FS335" s="18"/>
      <c r="FT335" s="18"/>
      <c r="FU335" s="18"/>
      <c r="FV335" s="18"/>
    </row>
    <row r="336" spans="1:178" ht="12.75" x14ac:dyDescent="0.15">
      <c r="A336" s="90">
        <f t="shared" si="97"/>
        <v>42674</v>
      </c>
      <c r="B336" s="95">
        <f t="shared" ca="1" si="104"/>
        <v>106586.46</v>
      </c>
      <c r="C336" s="3">
        <f t="shared" si="98"/>
        <v>100000</v>
      </c>
      <c r="D336" s="4">
        <f ca="1">IF(A336&lt;$B$1,VLOOKUP(A336,[1]DI!$A$4:$B$15000,2),0)</f>
        <v>0.13880000000000001</v>
      </c>
      <c r="E336" s="5">
        <f t="shared" ca="1" si="92"/>
        <v>5.1590999999999996E-4</v>
      </c>
      <c r="F336" s="20">
        <f t="shared" si="99"/>
        <v>1.23</v>
      </c>
      <c r="G336" s="6">
        <f t="shared" ca="1" si="93"/>
        <v>1.0006345693000001</v>
      </c>
      <c r="H336" s="5">
        <f ca="1">TRUNC(PRODUCT(G$10:G335),15)</f>
        <v>1.1501738487388</v>
      </c>
      <c r="I336" s="5">
        <f t="shared" ca="1" si="100"/>
        <v>1.0790994004671699</v>
      </c>
      <c r="J336" s="5">
        <f t="shared" ca="1" si="94"/>
        <v>1.0658646000000001</v>
      </c>
      <c r="K336" s="5">
        <f t="shared" ca="1" si="95"/>
        <v>6586.46</v>
      </c>
      <c r="L336" s="21">
        <f>IF(VLOOKUP(A336,$U$12:$AD$125,8)=VLOOKUP(A335,$U$12:$AD$125,8),0,VLOOKUP(A336,U$12:$AD$125,8))</f>
        <v>0</v>
      </c>
      <c r="M336" s="8">
        <f>IF(L336&gt;0,VLOOKUP(L336,T$12:$AC$125,7),0)</f>
        <v>0</v>
      </c>
      <c r="N336" s="3">
        <f t="shared" si="101"/>
        <v>0</v>
      </c>
      <c r="O336" s="3">
        <f t="shared" ca="1" si="96"/>
        <v>6586.46</v>
      </c>
      <c r="P336" s="22" t="str">
        <f t="shared" si="102"/>
        <v>J=</v>
      </c>
      <c r="Q336" s="2">
        <f t="shared" si="103"/>
        <v>42716</v>
      </c>
      <c r="R336" s="10"/>
      <c r="S336" s="10"/>
      <c r="T336" s="42">
        <v>42289</v>
      </c>
      <c r="U336" s="24" t="s">
        <v>69</v>
      </c>
      <c r="V336" s="18"/>
      <c r="W336" s="10"/>
      <c r="X336" s="10"/>
      <c r="Y336" s="10"/>
      <c r="Z336" s="10"/>
      <c r="AA336" s="10"/>
      <c r="AB336" s="10"/>
      <c r="AC336" s="10"/>
      <c r="AD336" s="10"/>
      <c r="AE336" s="10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  <c r="ES336" s="18"/>
      <c r="ET336" s="18"/>
      <c r="EU336" s="18"/>
      <c r="EV336" s="18"/>
      <c r="EW336" s="18"/>
      <c r="EX336" s="18"/>
      <c r="EY336" s="18"/>
      <c r="EZ336" s="18"/>
      <c r="FA336" s="18"/>
      <c r="FB336" s="18"/>
      <c r="FC336" s="18"/>
      <c r="FD336" s="18"/>
      <c r="FE336" s="18"/>
      <c r="FF336" s="18"/>
      <c r="FG336" s="18"/>
      <c r="FH336" s="18"/>
      <c r="FI336" s="18"/>
      <c r="FJ336" s="18"/>
      <c r="FK336" s="18"/>
      <c r="FL336" s="18"/>
      <c r="FM336" s="18"/>
      <c r="FN336" s="18"/>
      <c r="FO336" s="18"/>
      <c r="FP336" s="18"/>
      <c r="FQ336" s="18"/>
      <c r="FR336" s="18"/>
      <c r="FS336" s="18"/>
      <c r="FT336" s="18"/>
      <c r="FU336" s="18"/>
      <c r="FV336" s="18"/>
    </row>
    <row r="337" spans="1:183" ht="12.75" x14ac:dyDescent="0.15">
      <c r="A337" s="90">
        <f t="shared" si="97"/>
        <v>42675</v>
      </c>
      <c r="B337" s="95">
        <f t="shared" ca="1" si="104"/>
        <v>106654.09600000001</v>
      </c>
      <c r="C337" s="3">
        <f t="shared" si="98"/>
        <v>100000</v>
      </c>
      <c r="D337" s="4">
        <f ca="1">IF(A337&lt;$B$1,VLOOKUP(A337,[1]DI!$A$4:$B$15000,2),0)</f>
        <v>0.13880000000000001</v>
      </c>
      <c r="E337" s="5">
        <f t="shared" ca="1" si="92"/>
        <v>5.1590999999999996E-4</v>
      </c>
      <c r="F337" s="20">
        <f t="shared" si="99"/>
        <v>1.23</v>
      </c>
      <c r="G337" s="6">
        <f t="shared" ca="1" si="93"/>
        <v>1.0006345693000001</v>
      </c>
      <c r="H337" s="5">
        <f ca="1">TRUNC(PRODUCT(G$10:G336),15)</f>
        <v>1.1509037137528799</v>
      </c>
      <c r="I337" s="5">
        <f t="shared" ca="1" si="100"/>
        <v>1.0790994004671699</v>
      </c>
      <c r="J337" s="5">
        <f t="shared" ca="1" si="94"/>
        <v>1.06654096</v>
      </c>
      <c r="K337" s="5">
        <f t="shared" ca="1" si="95"/>
        <v>6654.0959999999995</v>
      </c>
      <c r="L337" s="21">
        <f>IF(VLOOKUP(A337,$U$12:$AD$125,8)=VLOOKUP(A336,$U$12:$AD$125,8),0,VLOOKUP(A337,U$12:$AD$125,8))</f>
        <v>0</v>
      </c>
      <c r="M337" s="8">
        <f>IF(L337&gt;0,VLOOKUP(L337,T$12:$AC$125,7),0)</f>
        <v>0</v>
      </c>
      <c r="N337" s="3">
        <f t="shared" si="101"/>
        <v>0</v>
      </c>
      <c r="O337" s="3">
        <f t="shared" ca="1" si="96"/>
        <v>6654.0959999999995</v>
      </c>
      <c r="P337" s="22" t="str">
        <f t="shared" si="102"/>
        <v>J=</v>
      </c>
      <c r="Q337" s="2">
        <f t="shared" si="103"/>
        <v>42716</v>
      </c>
      <c r="R337" s="10"/>
      <c r="S337" s="10"/>
      <c r="T337" s="42">
        <v>42310</v>
      </c>
      <c r="U337" s="43" t="s">
        <v>75</v>
      </c>
      <c r="V337" s="18"/>
      <c r="W337" s="10"/>
      <c r="X337" s="10"/>
      <c r="Y337" s="10"/>
      <c r="Z337" s="10"/>
      <c r="AA337" s="10"/>
      <c r="AB337" s="10"/>
      <c r="AC337" s="10"/>
      <c r="AD337" s="10"/>
      <c r="AE337" s="10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  <c r="ES337" s="18"/>
      <c r="ET337" s="18"/>
      <c r="EU337" s="18"/>
      <c r="EV337" s="18"/>
      <c r="EW337" s="18"/>
      <c r="EX337" s="18"/>
      <c r="EY337" s="18"/>
      <c r="EZ337" s="18"/>
      <c r="FA337" s="18"/>
      <c r="FB337" s="18"/>
      <c r="FC337" s="18"/>
      <c r="FD337" s="18"/>
      <c r="FE337" s="18"/>
      <c r="FF337" s="18"/>
      <c r="FG337" s="18"/>
      <c r="FH337" s="18"/>
      <c r="FI337" s="18"/>
      <c r="FJ337" s="18"/>
      <c r="FK337" s="18"/>
      <c r="FL337" s="18"/>
      <c r="FM337" s="18"/>
      <c r="FN337" s="18"/>
      <c r="FO337" s="18"/>
      <c r="FP337" s="18"/>
      <c r="FQ337" s="18"/>
      <c r="FR337" s="18"/>
      <c r="FS337" s="18"/>
      <c r="FT337" s="18"/>
      <c r="FU337" s="18"/>
      <c r="FV337" s="18"/>
    </row>
    <row r="338" spans="1:183" ht="12.75" x14ac:dyDescent="0.15">
      <c r="A338" s="90">
        <f t="shared" si="97"/>
        <v>42676</v>
      </c>
      <c r="B338" s="95">
        <f t="shared" ca="1" si="104"/>
        <v>106721.77599999</v>
      </c>
      <c r="C338" s="3">
        <f t="shared" si="98"/>
        <v>100000</v>
      </c>
      <c r="D338" s="4">
        <f ca="1">IF(A338&lt;$B$1,VLOOKUP(A338,[1]DI!$A$4:$B$15000,2),0)</f>
        <v>0</v>
      </c>
      <c r="E338" s="5">
        <f t="shared" ref="E338:E401" ca="1" si="105">ROUND((((1+D338)^(1/252)-1)),8)</f>
        <v>0</v>
      </c>
      <c r="F338" s="20">
        <f t="shared" si="99"/>
        <v>1.23</v>
      </c>
      <c r="G338" s="6">
        <f t="shared" ca="1" si="93"/>
        <v>1</v>
      </c>
      <c r="H338" s="5">
        <f ca="1">TRUNC(PRODUCT(G$10:G337),15)</f>
        <v>1.15163404191688</v>
      </c>
      <c r="I338" s="5">
        <f t="shared" ca="1" si="100"/>
        <v>1.0790994004671699</v>
      </c>
      <c r="J338" s="5">
        <f t="shared" ca="1" si="94"/>
        <v>1.0672177599999999</v>
      </c>
      <c r="K338" s="5">
        <f t="shared" ca="1" si="95"/>
        <v>6721.7759999899999</v>
      </c>
      <c r="L338" s="21">
        <f>IF(VLOOKUP(A338,$U$12:$AD$125,8)=VLOOKUP(A337,$U$12:$AD$125,8),0,VLOOKUP(A338,U$12:$AD$125,8))</f>
        <v>0</v>
      </c>
      <c r="M338" s="8">
        <f>IF(L338&gt;0,VLOOKUP(L338,T$12:$AC$125,7),0)</f>
        <v>0</v>
      </c>
      <c r="N338" s="3">
        <f t="shared" si="101"/>
        <v>0</v>
      </c>
      <c r="O338" s="3">
        <f t="shared" ca="1" si="96"/>
        <v>6721.7759999899999</v>
      </c>
      <c r="P338" s="22" t="str">
        <f t="shared" si="102"/>
        <v>J=</v>
      </c>
      <c r="Q338" s="2">
        <f t="shared" si="103"/>
        <v>42716</v>
      </c>
      <c r="R338" s="10"/>
      <c r="S338" s="32"/>
      <c r="T338" s="42">
        <v>42363</v>
      </c>
      <c r="U338" s="43" t="s">
        <v>77</v>
      </c>
      <c r="V338" s="32"/>
      <c r="W338" s="32"/>
      <c r="X338" s="32"/>
      <c r="Y338" s="32"/>
      <c r="Z338" s="10"/>
      <c r="AA338" s="32"/>
      <c r="AB338" s="32"/>
      <c r="AC338" s="32"/>
      <c r="AD338" s="32"/>
      <c r="AE338" s="32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  <c r="BY338" s="33"/>
      <c r="BZ338" s="33"/>
      <c r="CA338" s="33"/>
      <c r="CB338" s="33"/>
      <c r="CC338" s="33"/>
      <c r="CD338" s="33"/>
      <c r="CE338" s="33"/>
      <c r="CF338" s="33"/>
      <c r="CG338" s="33"/>
      <c r="CH338" s="33"/>
      <c r="CI338" s="33"/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33"/>
      <c r="CX338" s="33"/>
      <c r="CY338" s="33"/>
      <c r="CZ338" s="33"/>
      <c r="DA338" s="33"/>
      <c r="DB338" s="33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T338" s="33"/>
      <c r="DU338" s="33"/>
      <c r="DV338" s="33"/>
      <c r="DW338" s="33"/>
      <c r="DX338" s="33"/>
      <c r="DY338" s="33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</row>
    <row r="339" spans="1:183" ht="12.75" x14ac:dyDescent="0.15">
      <c r="A339" s="90">
        <f t="shared" si="97"/>
        <v>42677</v>
      </c>
      <c r="B339" s="95">
        <f t="shared" ca="1" si="104"/>
        <v>106721.77599999</v>
      </c>
      <c r="C339" s="3">
        <f t="shared" si="98"/>
        <v>100000</v>
      </c>
      <c r="D339" s="4">
        <f ca="1">IF(A339&lt;$B$1,VLOOKUP(A339,[1]DI!$A$4:$B$15000,2),0)</f>
        <v>0.13880000000000001</v>
      </c>
      <c r="E339" s="5">
        <f t="shared" ca="1" si="105"/>
        <v>5.1590999999999996E-4</v>
      </c>
      <c r="F339" s="20">
        <f t="shared" si="99"/>
        <v>1.23</v>
      </c>
      <c r="G339" s="6">
        <f t="shared" ca="1" si="93"/>
        <v>1.0006345693000001</v>
      </c>
      <c r="H339" s="5">
        <f ca="1">TRUNC(PRODUCT(G$10:G338),15)</f>
        <v>1.15163404191688</v>
      </c>
      <c r="I339" s="5">
        <f t="shared" ca="1" si="100"/>
        <v>1.0790994004671699</v>
      </c>
      <c r="J339" s="5">
        <f t="shared" ca="1" si="94"/>
        <v>1.0672177599999999</v>
      </c>
      <c r="K339" s="5">
        <f t="shared" ca="1" si="95"/>
        <v>6721.7759999899999</v>
      </c>
      <c r="L339" s="21">
        <f>IF(VLOOKUP(A339,$U$12:$AD$125,8)=VLOOKUP(A338,$U$12:$AD$125,8),0,VLOOKUP(A339,U$12:$AD$125,8))</f>
        <v>0</v>
      </c>
      <c r="M339" s="8">
        <f>IF(L339&gt;0,VLOOKUP(L339,T$12:$AC$125,7),0)</f>
        <v>0</v>
      </c>
      <c r="N339" s="3">
        <f t="shared" si="101"/>
        <v>0</v>
      </c>
      <c r="O339" s="3">
        <f t="shared" ca="1" si="96"/>
        <v>6721.7759999899999</v>
      </c>
      <c r="P339" s="22" t="str">
        <f t="shared" si="102"/>
        <v>J=</v>
      </c>
      <c r="Q339" s="2">
        <f t="shared" si="103"/>
        <v>42716</v>
      </c>
      <c r="R339" s="10"/>
      <c r="S339" s="10"/>
      <c r="T339" s="42">
        <v>42370</v>
      </c>
      <c r="U339" s="43" t="s">
        <v>79</v>
      </c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  <c r="ES339" s="18"/>
      <c r="ET339" s="18"/>
      <c r="EU339" s="18"/>
      <c r="EV339" s="18"/>
      <c r="EW339" s="18"/>
      <c r="EX339" s="18"/>
      <c r="EY339" s="18"/>
      <c r="EZ339" s="18"/>
      <c r="FA339" s="18"/>
      <c r="FB339" s="18"/>
      <c r="FC339" s="18"/>
      <c r="FD339" s="18"/>
      <c r="FE339" s="18"/>
      <c r="FF339" s="18"/>
      <c r="FG339" s="18"/>
      <c r="FH339" s="18"/>
      <c r="FI339" s="18"/>
      <c r="FJ339" s="18"/>
      <c r="FK339" s="18"/>
      <c r="FL339" s="18"/>
      <c r="FM339" s="18"/>
      <c r="FN339" s="18"/>
      <c r="FO339" s="18"/>
      <c r="FP339" s="18"/>
      <c r="FQ339" s="18"/>
      <c r="FR339" s="18"/>
      <c r="FS339" s="18"/>
      <c r="FT339" s="18"/>
      <c r="FU339" s="18"/>
      <c r="FV339" s="18"/>
    </row>
    <row r="340" spans="1:183" ht="12.75" x14ac:dyDescent="0.15">
      <c r="A340" s="90">
        <f t="shared" si="97"/>
        <v>42678</v>
      </c>
      <c r="B340" s="95">
        <f t="shared" ca="1" si="104"/>
        <v>106789.49799999</v>
      </c>
      <c r="C340" s="3">
        <f t="shared" si="98"/>
        <v>100000</v>
      </c>
      <c r="D340" s="4">
        <f ca="1">IF(A340&lt;$B$1,VLOOKUP(A340,[1]DI!$A$4:$B$15000,2),0)</f>
        <v>0.13880000000000001</v>
      </c>
      <c r="E340" s="5">
        <f t="shared" ca="1" si="105"/>
        <v>5.1590999999999996E-4</v>
      </c>
      <c r="F340" s="20">
        <f t="shared" si="99"/>
        <v>1.23</v>
      </c>
      <c r="G340" s="6">
        <f t="shared" ca="1" si="93"/>
        <v>1.0006345693000001</v>
      </c>
      <c r="H340" s="5">
        <f ca="1">TRUNC(PRODUCT(G$10:G339),15)</f>
        <v>1.1523648335247201</v>
      </c>
      <c r="I340" s="5">
        <f t="shared" ca="1" si="100"/>
        <v>1.0790994004671699</v>
      </c>
      <c r="J340" s="5">
        <f t="shared" ca="1" si="94"/>
        <v>1.0678949799999999</v>
      </c>
      <c r="K340" s="5">
        <f t="shared" ca="1" si="95"/>
        <v>6789.4979999899997</v>
      </c>
      <c r="L340" s="21">
        <f>IF(VLOOKUP(A340,$U$12:$AD$125,8)=VLOOKUP(A339,$U$12:$AD$125,8),0,VLOOKUP(A340,U$12:$AD$125,8))</f>
        <v>0</v>
      </c>
      <c r="M340" s="8">
        <f>IF(L340&gt;0,VLOOKUP(L340,T$12:$AC$125,7),0)</f>
        <v>0</v>
      </c>
      <c r="N340" s="3">
        <f t="shared" si="101"/>
        <v>0</v>
      </c>
      <c r="O340" s="3">
        <f t="shared" ca="1" si="96"/>
        <v>6789.4979999899997</v>
      </c>
      <c r="P340" s="22" t="str">
        <f t="shared" si="102"/>
        <v>J=</v>
      </c>
      <c r="Q340" s="2">
        <f t="shared" si="103"/>
        <v>42716</v>
      </c>
      <c r="R340" s="10"/>
      <c r="S340" s="10"/>
      <c r="T340" s="42">
        <v>42408</v>
      </c>
      <c r="U340" s="43" t="s">
        <v>63</v>
      </c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  <c r="EW340" s="18"/>
      <c r="EX340" s="18"/>
      <c r="EY340" s="18"/>
      <c r="EZ340" s="18"/>
      <c r="FA340" s="18"/>
      <c r="FB340" s="18"/>
      <c r="FC340" s="18"/>
      <c r="FD340" s="18"/>
      <c r="FE340" s="18"/>
      <c r="FF340" s="18"/>
      <c r="FG340" s="18"/>
      <c r="FH340" s="18"/>
      <c r="FI340" s="18"/>
      <c r="FJ340" s="18"/>
      <c r="FK340" s="18"/>
      <c r="FL340" s="18"/>
      <c r="FM340" s="18"/>
      <c r="FN340" s="18"/>
      <c r="FO340" s="18"/>
      <c r="FP340" s="18"/>
      <c r="FQ340" s="18"/>
      <c r="FR340" s="18"/>
      <c r="FS340" s="18"/>
      <c r="FT340" s="18"/>
      <c r="FU340" s="18"/>
      <c r="FV340" s="18"/>
    </row>
    <row r="341" spans="1:183" ht="12.75" x14ac:dyDescent="0.15">
      <c r="A341" s="90">
        <f t="shared" si="97"/>
        <v>42679</v>
      </c>
      <c r="B341" s="95">
        <f t="shared" ca="1" si="104"/>
        <v>106857.26300000001</v>
      </c>
      <c r="C341" s="3">
        <f t="shared" si="98"/>
        <v>100000</v>
      </c>
      <c r="D341" s="4">
        <f ca="1">IF(A341&lt;$B$1,VLOOKUP(A341,[1]DI!$A$4:$B$15000,2),0)</f>
        <v>0</v>
      </c>
      <c r="E341" s="5">
        <f t="shared" ca="1" si="105"/>
        <v>0</v>
      </c>
      <c r="F341" s="20">
        <f t="shared" si="99"/>
        <v>1.23</v>
      </c>
      <c r="G341" s="6">
        <f t="shared" ca="1" si="93"/>
        <v>1</v>
      </c>
      <c r="H341" s="5">
        <f ca="1">TRUNC(PRODUCT(G$10:G340),15)</f>
        <v>1.15309608887047</v>
      </c>
      <c r="I341" s="5">
        <f t="shared" ca="1" si="100"/>
        <v>1.0790994004671699</v>
      </c>
      <c r="J341" s="5">
        <f t="shared" ca="1" si="94"/>
        <v>1.06857263</v>
      </c>
      <c r="K341" s="5">
        <f t="shared" ca="1" si="95"/>
        <v>6857.2629999999999</v>
      </c>
      <c r="L341" s="21">
        <f>IF(VLOOKUP(A341,$U$12:$AD$125,8)=VLOOKUP(A340,$U$12:$AD$125,8),0,VLOOKUP(A341,U$12:$AD$125,8))</f>
        <v>0</v>
      </c>
      <c r="M341" s="8">
        <f>IF(L341&gt;0,VLOOKUP(L341,T$12:$AC$125,7),0)</f>
        <v>0</v>
      </c>
      <c r="N341" s="3">
        <f t="shared" si="101"/>
        <v>0</v>
      </c>
      <c r="O341" s="3">
        <f t="shared" ca="1" si="96"/>
        <v>6857.2629999999999</v>
      </c>
      <c r="P341" s="22" t="str">
        <f t="shared" si="102"/>
        <v>J=</v>
      </c>
      <c r="Q341" s="2">
        <f t="shared" si="103"/>
        <v>42716</v>
      </c>
      <c r="R341" s="10"/>
      <c r="S341" s="10"/>
      <c r="T341" s="42">
        <v>42409</v>
      </c>
      <c r="U341" s="43" t="s">
        <v>63</v>
      </c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  <c r="ES341" s="18"/>
      <c r="ET341" s="18"/>
      <c r="EU341" s="18"/>
      <c r="EV341" s="18"/>
      <c r="EW341" s="18"/>
      <c r="EX341" s="18"/>
      <c r="EY341" s="18"/>
      <c r="EZ341" s="18"/>
      <c r="FA341" s="18"/>
      <c r="FB341" s="18"/>
      <c r="FC341" s="18"/>
      <c r="FD341" s="18"/>
      <c r="FE341" s="18"/>
      <c r="FF341" s="18"/>
      <c r="FG341" s="18"/>
      <c r="FH341" s="18"/>
      <c r="FI341" s="18"/>
      <c r="FJ341" s="18"/>
      <c r="FK341" s="18"/>
      <c r="FL341" s="18"/>
      <c r="FM341" s="18"/>
      <c r="FN341" s="18"/>
      <c r="FO341" s="18"/>
      <c r="FP341" s="18"/>
      <c r="FQ341" s="18"/>
      <c r="FR341" s="18"/>
      <c r="FS341" s="18"/>
      <c r="FT341" s="18"/>
      <c r="FU341" s="18"/>
      <c r="FV341" s="18"/>
    </row>
    <row r="342" spans="1:183" ht="12.75" x14ac:dyDescent="0.15">
      <c r="A342" s="90">
        <f t="shared" si="97"/>
        <v>42680</v>
      </c>
      <c r="B342" s="95">
        <f t="shared" ca="1" si="104"/>
        <v>106857.26300000001</v>
      </c>
      <c r="C342" s="3">
        <f t="shared" si="98"/>
        <v>100000</v>
      </c>
      <c r="D342" s="4">
        <f ca="1">IF(A342&lt;$B$1,VLOOKUP(A342,[1]DI!$A$4:$B$15000,2),0)</f>
        <v>0</v>
      </c>
      <c r="E342" s="5">
        <f t="shared" ca="1" si="105"/>
        <v>0</v>
      </c>
      <c r="F342" s="20">
        <f t="shared" si="99"/>
        <v>1.23</v>
      </c>
      <c r="G342" s="6">
        <f t="shared" ca="1" si="93"/>
        <v>1</v>
      </c>
      <c r="H342" s="5">
        <f ca="1">TRUNC(PRODUCT(G$10:G341),15)</f>
        <v>1.15309608887047</v>
      </c>
      <c r="I342" s="5">
        <f t="shared" ca="1" si="100"/>
        <v>1.0790994004671699</v>
      </c>
      <c r="J342" s="5">
        <f t="shared" ca="1" si="94"/>
        <v>1.06857263</v>
      </c>
      <c r="K342" s="5">
        <f t="shared" ca="1" si="95"/>
        <v>6857.2629999999999</v>
      </c>
      <c r="L342" s="21">
        <f>IF(VLOOKUP(A342,$U$12:$AD$125,8)=VLOOKUP(A341,$U$12:$AD$125,8),0,VLOOKUP(A342,U$12:$AD$125,8))</f>
        <v>0</v>
      </c>
      <c r="M342" s="8">
        <f>IF(L342&gt;0,VLOOKUP(L342,T$12:$AC$125,7),0)</f>
        <v>0</v>
      </c>
      <c r="N342" s="3">
        <f t="shared" si="101"/>
        <v>0</v>
      </c>
      <c r="O342" s="3">
        <f t="shared" ca="1" si="96"/>
        <v>6857.2629999999999</v>
      </c>
      <c r="P342" s="22" t="str">
        <f t="shared" si="102"/>
        <v>J=</v>
      </c>
      <c r="Q342" s="2">
        <f t="shared" si="103"/>
        <v>42716</v>
      </c>
      <c r="R342" s="10"/>
      <c r="S342" s="10"/>
      <c r="T342" s="42">
        <v>42454</v>
      </c>
      <c r="U342" s="43" t="s">
        <v>80</v>
      </c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  <c r="EW342" s="18"/>
      <c r="EX342" s="18"/>
      <c r="EY342" s="18"/>
      <c r="EZ342" s="18"/>
      <c r="FA342" s="18"/>
      <c r="FB342" s="18"/>
      <c r="FC342" s="18"/>
      <c r="FD342" s="18"/>
      <c r="FE342" s="18"/>
      <c r="FF342" s="18"/>
      <c r="FG342" s="18"/>
      <c r="FH342" s="18"/>
      <c r="FI342" s="18"/>
      <c r="FJ342" s="18"/>
      <c r="FK342" s="18"/>
      <c r="FL342" s="18"/>
      <c r="FM342" s="18"/>
      <c r="FN342" s="18"/>
      <c r="FO342" s="18"/>
      <c r="FP342" s="18"/>
      <c r="FQ342" s="18"/>
      <c r="FR342" s="18"/>
      <c r="FS342" s="18"/>
      <c r="FT342" s="18"/>
      <c r="FU342" s="18"/>
      <c r="FV342" s="18"/>
    </row>
    <row r="343" spans="1:183" ht="12.75" x14ac:dyDescent="0.15">
      <c r="A343" s="90">
        <f t="shared" si="97"/>
        <v>42681</v>
      </c>
      <c r="B343" s="95">
        <f t="shared" ca="1" si="104"/>
        <v>106857.26300000001</v>
      </c>
      <c r="C343" s="3">
        <f t="shared" si="98"/>
        <v>100000</v>
      </c>
      <c r="D343" s="4">
        <f ca="1">IF(A343&lt;$B$1,VLOOKUP(A343,[1]DI!$A$4:$B$15000,2),0)</f>
        <v>0.13880000000000001</v>
      </c>
      <c r="E343" s="5">
        <f t="shared" ca="1" si="105"/>
        <v>5.1590999999999996E-4</v>
      </c>
      <c r="F343" s="20">
        <f t="shared" si="99"/>
        <v>1.23</v>
      </c>
      <c r="G343" s="6">
        <f t="shared" ca="1" si="93"/>
        <v>1.0006345693000001</v>
      </c>
      <c r="H343" s="5">
        <f ca="1">TRUNC(PRODUCT(G$10:G342),15)</f>
        <v>1.15309608887047</v>
      </c>
      <c r="I343" s="5">
        <f t="shared" ca="1" si="100"/>
        <v>1.0790994004671699</v>
      </c>
      <c r="J343" s="5">
        <f t="shared" ca="1" si="94"/>
        <v>1.06857263</v>
      </c>
      <c r="K343" s="5">
        <f t="shared" ca="1" si="95"/>
        <v>6857.2629999999999</v>
      </c>
      <c r="L343" s="21">
        <f>IF(VLOOKUP(A343,$U$12:$AD$125,8)=VLOOKUP(A342,$U$12:$AD$125,8),0,VLOOKUP(A343,U$12:$AD$125,8))</f>
        <v>0</v>
      </c>
      <c r="M343" s="8">
        <f>IF(L343&gt;0,VLOOKUP(L343,T$12:$AC$125,7),0)</f>
        <v>0</v>
      </c>
      <c r="N343" s="3">
        <f t="shared" si="101"/>
        <v>0</v>
      </c>
      <c r="O343" s="3">
        <f t="shared" ca="1" si="96"/>
        <v>6857.2629999999999</v>
      </c>
      <c r="P343" s="22" t="str">
        <f t="shared" si="102"/>
        <v>J=</v>
      </c>
      <c r="Q343" s="2">
        <f t="shared" si="103"/>
        <v>42716</v>
      </c>
      <c r="R343" s="10"/>
      <c r="S343" s="10"/>
      <c r="T343" s="42">
        <v>42481</v>
      </c>
      <c r="U343" s="43" t="s">
        <v>65</v>
      </c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  <c r="EW343" s="18"/>
      <c r="EX343" s="18"/>
      <c r="EY343" s="18"/>
      <c r="EZ343" s="18"/>
      <c r="FA343" s="18"/>
      <c r="FB343" s="18"/>
      <c r="FC343" s="18"/>
      <c r="FD343" s="18"/>
      <c r="FE343" s="18"/>
      <c r="FF343" s="18"/>
      <c r="FG343" s="18"/>
      <c r="FH343" s="18"/>
      <c r="FI343" s="18"/>
      <c r="FJ343" s="18"/>
      <c r="FK343" s="18"/>
      <c r="FL343" s="18"/>
      <c r="FM343" s="18"/>
      <c r="FN343" s="18"/>
      <c r="FO343" s="18"/>
      <c r="FP343" s="18"/>
      <c r="FQ343" s="18"/>
      <c r="FR343" s="18"/>
      <c r="FS343" s="18"/>
      <c r="FT343" s="18"/>
      <c r="FU343" s="18"/>
      <c r="FV343" s="18"/>
    </row>
    <row r="344" spans="1:183" ht="12.75" x14ac:dyDescent="0.15">
      <c r="A344" s="90">
        <f t="shared" si="97"/>
        <v>42682</v>
      </c>
      <c r="B344" s="95">
        <f t="shared" ca="1" si="104"/>
        <v>106925.072</v>
      </c>
      <c r="C344" s="3">
        <f t="shared" si="98"/>
        <v>100000</v>
      </c>
      <c r="D344" s="4">
        <f ca="1">IF(A344&lt;$B$1,VLOOKUP(A344,[1]DI!$A$4:$B$15000,2),0)</f>
        <v>0.13880000000000001</v>
      </c>
      <c r="E344" s="5">
        <f t="shared" ca="1" si="105"/>
        <v>5.1590999999999996E-4</v>
      </c>
      <c r="F344" s="20">
        <f t="shared" si="99"/>
        <v>1.23</v>
      </c>
      <c r="G344" s="6">
        <f t="shared" ca="1" si="93"/>
        <v>1.0006345693000001</v>
      </c>
      <c r="H344" s="5">
        <f ca="1">TRUNC(PRODUCT(G$10:G343),15)</f>
        <v>1.1538278082484199</v>
      </c>
      <c r="I344" s="5">
        <f t="shared" ca="1" si="100"/>
        <v>1.0790994004671699</v>
      </c>
      <c r="J344" s="5">
        <f t="shared" ca="1" si="94"/>
        <v>1.0692507200000001</v>
      </c>
      <c r="K344" s="5">
        <f t="shared" ca="1" si="95"/>
        <v>6925.0720000000001</v>
      </c>
      <c r="L344" s="21">
        <f>IF(VLOOKUP(A344,$U$12:$AD$125,8)=VLOOKUP(A343,$U$12:$AD$125,8),0,VLOOKUP(A344,U$12:$AD$125,8))</f>
        <v>0</v>
      </c>
      <c r="M344" s="8">
        <f>IF(L344&gt;0,VLOOKUP(L344,T$12:$AC$125,7),0)</f>
        <v>0</v>
      </c>
      <c r="N344" s="3">
        <f t="shared" si="101"/>
        <v>0</v>
      </c>
      <c r="O344" s="3">
        <f t="shared" ca="1" si="96"/>
        <v>6925.0720000000001</v>
      </c>
      <c r="P344" s="22" t="str">
        <f t="shared" si="102"/>
        <v>J=</v>
      </c>
      <c r="Q344" s="2">
        <f t="shared" si="103"/>
        <v>42716</v>
      </c>
      <c r="R344" s="10"/>
      <c r="S344" s="10"/>
      <c r="T344" s="42">
        <v>42516</v>
      </c>
      <c r="U344" s="43" t="s">
        <v>81</v>
      </c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  <c r="ES344" s="18"/>
      <c r="ET344" s="18"/>
      <c r="EU344" s="18"/>
      <c r="EV344" s="18"/>
      <c r="EW344" s="18"/>
      <c r="EX344" s="18"/>
      <c r="EY344" s="18"/>
      <c r="EZ344" s="18"/>
      <c r="FA344" s="18"/>
      <c r="FB344" s="18"/>
      <c r="FC344" s="18"/>
      <c r="FD344" s="18"/>
      <c r="FE344" s="18"/>
      <c r="FF344" s="18"/>
      <c r="FG344" s="18"/>
      <c r="FH344" s="18"/>
      <c r="FI344" s="18"/>
      <c r="FJ344" s="18"/>
      <c r="FK344" s="18"/>
      <c r="FL344" s="18"/>
      <c r="FM344" s="18"/>
      <c r="FN344" s="18"/>
      <c r="FO344" s="18"/>
      <c r="FP344" s="18"/>
      <c r="FQ344" s="18"/>
      <c r="FR344" s="18"/>
      <c r="FS344" s="18"/>
      <c r="FT344" s="18"/>
      <c r="FU344" s="18"/>
      <c r="FV344" s="18"/>
    </row>
    <row r="345" spans="1:183" ht="12.75" x14ac:dyDescent="0.15">
      <c r="A345" s="90">
        <f t="shared" si="97"/>
        <v>42683</v>
      </c>
      <c r="B345" s="95">
        <f t="shared" ca="1" si="104"/>
        <v>106992.923</v>
      </c>
      <c r="C345" s="3">
        <f t="shared" si="98"/>
        <v>100000</v>
      </c>
      <c r="D345" s="4">
        <f ca="1">IF(A345&lt;$B$1,VLOOKUP(A345,[1]DI!$A$4:$B$15000,2),0)</f>
        <v>0.13880000000000001</v>
      </c>
      <c r="E345" s="5">
        <f t="shared" ca="1" si="105"/>
        <v>5.1590999999999996E-4</v>
      </c>
      <c r="F345" s="20">
        <f t="shared" si="99"/>
        <v>1.23</v>
      </c>
      <c r="G345" s="6">
        <f t="shared" ca="1" si="93"/>
        <v>1.0006345693000001</v>
      </c>
      <c r="H345" s="5">
        <f ca="1">TRUNC(PRODUCT(G$10:G344),15)</f>
        <v>1.1545599919530201</v>
      </c>
      <c r="I345" s="5">
        <f t="shared" ca="1" si="100"/>
        <v>1.0790994004671699</v>
      </c>
      <c r="J345" s="5">
        <f t="shared" ca="1" si="94"/>
        <v>1.0699292300000001</v>
      </c>
      <c r="K345" s="5">
        <f t="shared" ca="1" si="95"/>
        <v>6992.9229999999998</v>
      </c>
      <c r="L345" s="21">
        <f>IF(VLOOKUP(A345,$U$12:$AD$125,8)=VLOOKUP(A344,$U$12:$AD$125,8),0,VLOOKUP(A345,U$12:$AD$125,8))</f>
        <v>0</v>
      </c>
      <c r="M345" s="8">
        <f>IF(L345&gt;0,VLOOKUP(L345,T$12:$AC$125,7),0)</f>
        <v>0</v>
      </c>
      <c r="N345" s="3">
        <f t="shared" si="101"/>
        <v>0</v>
      </c>
      <c r="O345" s="3">
        <f t="shared" ca="1" si="96"/>
        <v>6992.9229999999998</v>
      </c>
      <c r="P345" s="22" t="str">
        <f t="shared" si="102"/>
        <v>J=</v>
      </c>
      <c r="Q345" s="2">
        <f t="shared" si="103"/>
        <v>42716</v>
      </c>
      <c r="R345" s="10"/>
      <c r="S345" s="10"/>
      <c r="T345" s="42">
        <v>42620</v>
      </c>
      <c r="U345" s="43" t="s">
        <v>83</v>
      </c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  <c r="EW345" s="18"/>
      <c r="EX345" s="18"/>
      <c r="EY345" s="18"/>
      <c r="EZ345" s="18"/>
      <c r="FA345" s="18"/>
      <c r="FB345" s="18"/>
      <c r="FC345" s="18"/>
      <c r="FD345" s="18"/>
      <c r="FE345" s="18"/>
      <c r="FF345" s="18"/>
      <c r="FG345" s="18"/>
      <c r="FH345" s="18"/>
      <c r="FI345" s="18"/>
      <c r="FJ345" s="18"/>
      <c r="FK345" s="18"/>
      <c r="FL345" s="18"/>
      <c r="FM345" s="18"/>
      <c r="FN345" s="18"/>
      <c r="FO345" s="18"/>
      <c r="FP345" s="18"/>
      <c r="FQ345" s="18"/>
      <c r="FR345" s="18"/>
      <c r="FS345" s="18"/>
      <c r="FT345" s="18"/>
      <c r="FU345" s="18"/>
      <c r="FV345" s="18"/>
    </row>
    <row r="346" spans="1:183" ht="12.75" x14ac:dyDescent="0.15">
      <c r="A346" s="90">
        <f t="shared" si="97"/>
        <v>42684</v>
      </c>
      <c r="B346" s="95">
        <f t="shared" ca="1" si="104"/>
        <v>107060.818</v>
      </c>
      <c r="C346" s="3">
        <f t="shared" si="98"/>
        <v>100000</v>
      </c>
      <c r="D346" s="4">
        <f ca="1">IF(A346&lt;$B$1,VLOOKUP(A346,[1]DI!$A$4:$B$15000,2),0)</f>
        <v>0.13880000000000001</v>
      </c>
      <c r="E346" s="5">
        <f t="shared" ca="1" si="105"/>
        <v>5.1590999999999996E-4</v>
      </c>
      <c r="F346" s="20">
        <f t="shared" si="99"/>
        <v>1.23</v>
      </c>
      <c r="G346" s="6">
        <f t="shared" ca="1" si="93"/>
        <v>1.0006345693000001</v>
      </c>
      <c r="H346" s="5">
        <f ca="1">TRUNC(PRODUCT(G$10:G345),15)</f>
        <v>1.1552926402789201</v>
      </c>
      <c r="I346" s="5">
        <f t="shared" ca="1" si="100"/>
        <v>1.0790994004671699</v>
      </c>
      <c r="J346" s="5">
        <f t="shared" ca="1" si="94"/>
        <v>1.07060818</v>
      </c>
      <c r="K346" s="5">
        <f t="shared" ca="1" si="95"/>
        <v>7060.8180000000002</v>
      </c>
      <c r="L346" s="21">
        <f>IF(VLOOKUP(A346,$U$12:$AD$125,8)=VLOOKUP(A345,$U$12:$AD$125,8),0,VLOOKUP(A346,U$12:$AD$125,8))</f>
        <v>0</v>
      </c>
      <c r="M346" s="8">
        <f>IF(L346&gt;0,VLOOKUP(L346,T$12:$AC$125,7),0)</f>
        <v>0</v>
      </c>
      <c r="N346" s="3">
        <f t="shared" si="101"/>
        <v>0</v>
      </c>
      <c r="O346" s="3">
        <f t="shared" ca="1" si="96"/>
        <v>7060.8180000000002</v>
      </c>
      <c r="P346" s="22" t="str">
        <f t="shared" si="102"/>
        <v>J=</v>
      </c>
      <c r="Q346" s="2">
        <f t="shared" si="103"/>
        <v>42716</v>
      </c>
      <c r="R346" s="10"/>
      <c r="S346" s="10"/>
      <c r="T346" s="42">
        <v>42655</v>
      </c>
      <c r="U346" s="24" t="s">
        <v>69</v>
      </c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  <c r="FR346" s="18"/>
      <c r="FS346" s="18"/>
      <c r="FT346" s="18"/>
      <c r="FU346" s="18"/>
      <c r="FV346" s="18"/>
    </row>
    <row r="347" spans="1:183" ht="12.75" x14ac:dyDescent="0.15">
      <c r="A347" s="90">
        <f t="shared" si="97"/>
        <v>42685</v>
      </c>
      <c r="B347" s="95">
        <f t="shared" ca="1" si="104"/>
        <v>107128.755</v>
      </c>
      <c r="C347" s="3">
        <f t="shared" si="98"/>
        <v>100000</v>
      </c>
      <c r="D347" s="4">
        <f ca="1">IF(A347&lt;$B$1,VLOOKUP(A347,[1]DI!$A$4:$B$15000,2),0)</f>
        <v>0.13880000000000001</v>
      </c>
      <c r="E347" s="5">
        <f t="shared" ca="1" si="105"/>
        <v>5.1590999999999996E-4</v>
      </c>
      <c r="F347" s="20">
        <f t="shared" si="99"/>
        <v>1.23</v>
      </c>
      <c r="G347" s="6">
        <f t="shared" ca="1" si="93"/>
        <v>1.0006345693000001</v>
      </c>
      <c r="H347" s="5">
        <f ca="1">TRUNC(PRODUCT(G$10:G346),15)</f>
        <v>1.1560257535209599</v>
      </c>
      <c r="I347" s="5">
        <f t="shared" ca="1" si="100"/>
        <v>1.0790994004671699</v>
      </c>
      <c r="J347" s="5">
        <f t="shared" ca="1" si="94"/>
        <v>1.0712875500000001</v>
      </c>
      <c r="K347" s="5">
        <f t="shared" ca="1" si="95"/>
        <v>7128.7550000000001</v>
      </c>
      <c r="L347" s="21">
        <f>IF(VLOOKUP(A347,$U$12:$AD$125,8)=VLOOKUP(A346,$U$12:$AD$125,8),0,VLOOKUP(A347,U$12:$AD$125,8))</f>
        <v>0</v>
      </c>
      <c r="M347" s="8">
        <f>IF(L347&gt;0,VLOOKUP(L347,T$12:$AC$125,7),0)</f>
        <v>0</v>
      </c>
      <c r="N347" s="3">
        <f t="shared" si="101"/>
        <v>0</v>
      </c>
      <c r="O347" s="3">
        <f t="shared" ca="1" si="96"/>
        <v>7128.7550000000001</v>
      </c>
      <c r="P347" s="22" t="str">
        <f t="shared" si="102"/>
        <v>J=</v>
      </c>
      <c r="Q347" s="2">
        <f t="shared" si="103"/>
        <v>42716</v>
      </c>
      <c r="R347" s="10"/>
      <c r="S347" s="10"/>
      <c r="T347" s="42">
        <v>42676</v>
      </c>
      <c r="U347" s="43" t="s">
        <v>75</v>
      </c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  <c r="EW347" s="18"/>
      <c r="EX347" s="18"/>
      <c r="EY347" s="18"/>
      <c r="EZ347" s="18"/>
      <c r="FA347" s="18"/>
      <c r="FB347" s="18"/>
      <c r="FC347" s="18"/>
      <c r="FD347" s="18"/>
      <c r="FE347" s="18"/>
      <c r="FF347" s="18"/>
      <c r="FG347" s="18"/>
      <c r="FH347" s="18"/>
      <c r="FI347" s="18"/>
      <c r="FJ347" s="18"/>
      <c r="FK347" s="18"/>
      <c r="FL347" s="18"/>
      <c r="FM347" s="18"/>
      <c r="FN347" s="18"/>
      <c r="FO347" s="18"/>
      <c r="FP347" s="18"/>
      <c r="FQ347" s="18"/>
      <c r="FR347" s="18"/>
      <c r="FS347" s="18"/>
      <c r="FT347" s="18"/>
      <c r="FU347" s="18"/>
      <c r="FV347" s="18"/>
    </row>
    <row r="348" spans="1:183" ht="12.75" x14ac:dyDescent="0.15">
      <c r="A348" s="90">
        <f t="shared" si="97"/>
        <v>42686</v>
      </c>
      <c r="B348" s="95">
        <f t="shared" ca="1" si="104"/>
        <v>107196.73599998999</v>
      </c>
      <c r="C348" s="3">
        <f t="shared" si="98"/>
        <v>100000</v>
      </c>
      <c r="D348" s="4">
        <f ca="1">IF(A348&lt;$B$1,VLOOKUP(A348,[1]DI!$A$4:$B$15000,2),0)</f>
        <v>0</v>
      </c>
      <c r="E348" s="5">
        <f t="shared" ca="1" si="105"/>
        <v>0</v>
      </c>
      <c r="F348" s="20">
        <f t="shared" si="99"/>
        <v>1.23</v>
      </c>
      <c r="G348" s="6">
        <f t="shared" ca="1" si="93"/>
        <v>1</v>
      </c>
      <c r="H348" s="5">
        <f ca="1">TRUNC(PRODUCT(G$10:G347),15)</f>
        <v>1.15675933197415</v>
      </c>
      <c r="I348" s="5">
        <f t="shared" ca="1" si="100"/>
        <v>1.0790994004671699</v>
      </c>
      <c r="J348" s="5">
        <f t="shared" ca="1" si="94"/>
        <v>1.0719673599999999</v>
      </c>
      <c r="K348" s="5">
        <f t="shared" ca="1" si="95"/>
        <v>7196.73599999</v>
      </c>
      <c r="L348" s="21">
        <f>IF(VLOOKUP(A348,$U$12:$AD$125,8)=VLOOKUP(A347,$U$12:$AD$125,8),0,VLOOKUP(A348,U$12:$AD$125,8))</f>
        <v>0</v>
      </c>
      <c r="M348" s="8">
        <f>IF(L348&gt;0,VLOOKUP(L348,T$12:$AC$125,7),0)</f>
        <v>0</v>
      </c>
      <c r="N348" s="3">
        <f t="shared" si="101"/>
        <v>0</v>
      </c>
      <c r="O348" s="3">
        <f t="shared" ca="1" si="96"/>
        <v>7196.73599999</v>
      </c>
      <c r="P348" s="22" t="str">
        <f t="shared" si="102"/>
        <v>J=</v>
      </c>
      <c r="Q348" s="2">
        <f t="shared" si="103"/>
        <v>42716</v>
      </c>
      <c r="R348" s="10"/>
      <c r="S348" s="10"/>
      <c r="T348" s="42">
        <v>42689</v>
      </c>
      <c r="U348" s="43" t="s">
        <v>84</v>
      </c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  <c r="EW348" s="18"/>
      <c r="EX348" s="18"/>
      <c r="EY348" s="18"/>
      <c r="EZ348" s="18"/>
      <c r="FA348" s="18"/>
      <c r="FB348" s="18"/>
      <c r="FC348" s="18"/>
      <c r="FD348" s="18"/>
      <c r="FE348" s="18"/>
      <c r="FF348" s="18"/>
      <c r="FG348" s="18"/>
      <c r="FH348" s="18"/>
      <c r="FI348" s="18"/>
      <c r="FJ348" s="18"/>
      <c r="FK348" s="18"/>
      <c r="FL348" s="18"/>
      <c r="FM348" s="18"/>
      <c r="FN348" s="18"/>
      <c r="FO348" s="18"/>
      <c r="FP348" s="18"/>
      <c r="FQ348" s="18"/>
      <c r="FR348" s="18"/>
      <c r="FS348" s="18"/>
      <c r="FT348" s="18"/>
      <c r="FU348" s="18"/>
      <c r="FV348" s="18"/>
    </row>
    <row r="349" spans="1:183" ht="12.75" x14ac:dyDescent="0.15">
      <c r="A349" s="90">
        <f t="shared" si="97"/>
        <v>42687</v>
      </c>
      <c r="B349" s="95">
        <f t="shared" ca="1" si="104"/>
        <v>107196.73599998999</v>
      </c>
      <c r="C349" s="3">
        <f t="shared" si="98"/>
        <v>100000</v>
      </c>
      <c r="D349" s="4">
        <f ca="1">IF(A349&lt;$B$1,VLOOKUP(A349,[1]DI!$A$4:$B$15000,2),0)</f>
        <v>0</v>
      </c>
      <c r="E349" s="5">
        <f t="shared" ca="1" si="105"/>
        <v>0</v>
      </c>
      <c r="F349" s="20">
        <f t="shared" si="99"/>
        <v>1.23</v>
      </c>
      <c r="G349" s="6">
        <f t="shared" ca="1" si="93"/>
        <v>1</v>
      </c>
      <c r="H349" s="5">
        <f ca="1">TRUNC(PRODUCT(G$10:G348),15)</f>
        <v>1.15675933197415</v>
      </c>
      <c r="I349" s="5">
        <f t="shared" ca="1" si="100"/>
        <v>1.0790994004671699</v>
      </c>
      <c r="J349" s="5">
        <f t="shared" ca="1" si="94"/>
        <v>1.0719673599999999</v>
      </c>
      <c r="K349" s="5">
        <f t="shared" ca="1" si="95"/>
        <v>7196.73599999</v>
      </c>
      <c r="L349" s="21">
        <f>IF(VLOOKUP(A349,$U$12:$AD$125,8)=VLOOKUP(A348,$U$12:$AD$125,8),0,VLOOKUP(A349,U$12:$AD$125,8))</f>
        <v>0</v>
      </c>
      <c r="M349" s="8">
        <f>IF(L349&gt;0,VLOOKUP(L349,T$12:$AC$125,7),0)</f>
        <v>0</v>
      </c>
      <c r="N349" s="3">
        <f t="shared" si="101"/>
        <v>0</v>
      </c>
      <c r="O349" s="3">
        <f t="shared" ca="1" si="96"/>
        <v>7196.73599999</v>
      </c>
      <c r="P349" s="22" t="str">
        <f t="shared" si="102"/>
        <v>J=</v>
      </c>
      <c r="Q349" s="2">
        <f t="shared" si="103"/>
        <v>42716</v>
      </c>
      <c r="R349" s="38"/>
      <c r="S349" s="32"/>
      <c r="T349" s="44">
        <v>42793</v>
      </c>
      <c r="U349" s="45" t="s">
        <v>63</v>
      </c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33"/>
      <c r="CX349" s="33"/>
      <c r="CY349" s="33"/>
      <c r="CZ349" s="33"/>
      <c r="DA349" s="33"/>
      <c r="DB349" s="33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  <c r="DS349" s="33"/>
      <c r="DT349" s="33"/>
      <c r="DU349" s="33"/>
      <c r="DV349" s="33"/>
      <c r="DW349" s="33"/>
      <c r="DX349" s="33"/>
      <c r="DY349" s="33"/>
      <c r="DZ349" s="33"/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  <c r="EZ349" s="33"/>
      <c r="FA349" s="33"/>
      <c r="FB349" s="33"/>
      <c r="FC349" s="33"/>
      <c r="FD349" s="33"/>
      <c r="FE349" s="33"/>
      <c r="FF349" s="33"/>
      <c r="FG349" s="33"/>
      <c r="FH349" s="33"/>
      <c r="FI349" s="33"/>
      <c r="FJ349" s="33"/>
      <c r="FK349" s="33"/>
      <c r="FL349" s="33"/>
      <c r="FM349" s="33"/>
      <c r="FN349" s="33"/>
      <c r="FO349" s="33"/>
      <c r="FP349" s="33"/>
      <c r="FQ349" s="33"/>
      <c r="FR349" s="33"/>
      <c r="FS349" s="33"/>
      <c r="FT349" s="33"/>
      <c r="FU349" s="33"/>
      <c r="FV349" s="33"/>
      <c r="FW349" s="33"/>
      <c r="FX349" s="33"/>
      <c r="FY349" s="33"/>
      <c r="FZ349" s="33"/>
      <c r="GA349" s="33"/>
    </row>
    <row r="350" spans="1:183" ht="12.75" x14ac:dyDescent="0.15">
      <c r="A350" s="90">
        <f t="shared" si="97"/>
        <v>42688</v>
      </c>
      <c r="B350" s="95">
        <f t="shared" ca="1" si="104"/>
        <v>107196.73599998999</v>
      </c>
      <c r="C350" s="3">
        <f t="shared" si="98"/>
        <v>100000</v>
      </c>
      <c r="D350" s="4">
        <f ca="1">IF(A350&lt;$B$1,VLOOKUP(A350,[1]DI!$A$4:$B$15000,2),0)</f>
        <v>0.13880000000000001</v>
      </c>
      <c r="E350" s="5">
        <f t="shared" ca="1" si="105"/>
        <v>5.1590999999999996E-4</v>
      </c>
      <c r="F350" s="20">
        <f t="shared" si="99"/>
        <v>1.23</v>
      </c>
      <c r="G350" s="6">
        <f t="shared" ca="1" si="93"/>
        <v>1.0006345693000001</v>
      </c>
      <c r="H350" s="5">
        <f ca="1">TRUNC(PRODUCT(G$10:G349),15)</f>
        <v>1.15675933197415</v>
      </c>
      <c r="I350" s="5">
        <f t="shared" ca="1" si="100"/>
        <v>1.0790994004671699</v>
      </c>
      <c r="J350" s="5">
        <f t="shared" ca="1" si="94"/>
        <v>1.0719673599999999</v>
      </c>
      <c r="K350" s="5">
        <f t="shared" ca="1" si="95"/>
        <v>7196.73599999</v>
      </c>
      <c r="L350" s="21">
        <f>IF(VLOOKUP(A350,$U$12:$AD$125,8)=VLOOKUP(A349,$U$12:$AD$125,8),0,VLOOKUP(A350,U$12:$AD$125,8))</f>
        <v>0</v>
      </c>
      <c r="M350" s="8">
        <f>IF(L350&gt;0,VLOOKUP(L350,T$12:$AC$125,7),0)</f>
        <v>0</v>
      </c>
      <c r="N350" s="3">
        <f t="shared" si="101"/>
        <v>0</v>
      </c>
      <c r="O350" s="3">
        <f t="shared" ca="1" si="96"/>
        <v>7196.73599999</v>
      </c>
      <c r="P350" s="22" t="str">
        <f t="shared" si="102"/>
        <v>J=</v>
      </c>
      <c r="Q350" s="2">
        <f t="shared" si="103"/>
        <v>42716</v>
      </c>
      <c r="R350" s="10"/>
      <c r="S350" s="10"/>
      <c r="T350" s="42">
        <v>42794</v>
      </c>
      <c r="U350" s="43" t="s">
        <v>63</v>
      </c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  <c r="EZ350" s="18"/>
      <c r="FA350" s="18"/>
      <c r="FB350" s="18"/>
      <c r="FC350" s="18"/>
      <c r="FD350" s="18"/>
      <c r="FE350" s="18"/>
      <c r="FF350" s="18"/>
      <c r="FG350" s="18"/>
      <c r="FH350" s="18"/>
      <c r="FI350" s="18"/>
      <c r="FJ350" s="18"/>
      <c r="FK350" s="18"/>
      <c r="FL350" s="18"/>
      <c r="FM350" s="18"/>
      <c r="FN350" s="18"/>
      <c r="FO350" s="18"/>
      <c r="FP350" s="18"/>
      <c r="FQ350" s="18"/>
      <c r="FR350" s="18"/>
      <c r="FS350" s="18"/>
      <c r="FT350" s="18"/>
      <c r="FU350" s="18"/>
      <c r="FV350" s="18"/>
    </row>
    <row r="351" spans="1:183" ht="12.75" x14ac:dyDescent="0.15">
      <c r="A351" s="90">
        <f t="shared" si="97"/>
        <v>42689</v>
      </c>
      <c r="B351" s="95">
        <f t="shared" ca="1" si="104"/>
        <v>107264.75900000001</v>
      </c>
      <c r="C351" s="3">
        <f t="shared" si="98"/>
        <v>100000</v>
      </c>
      <c r="D351" s="4">
        <f ca="1">IF(A351&lt;$B$1,VLOOKUP(A351,[1]DI!$A$4:$B$15000,2),0)</f>
        <v>0</v>
      </c>
      <c r="E351" s="5">
        <f t="shared" ca="1" si="105"/>
        <v>0</v>
      </c>
      <c r="F351" s="20">
        <f t="shared" si="99"/>
        <v>1.23</v>
      </c>
      <c r="G351" s="6">
        <f t="shared" ca="1" si="93"/>
        <v>1</v>
      </c>
      <c r="H351" s="5">
        <f ca="1">TRUNC(PRODUCT(G$10:G350),15)</f>
        <v>1.15749337593371</v>
      </c>
      <c r="I351" s="5">
        <f t="shared" ca="1" si="100"/>
        <v>1.0790994004671699</v>
      </c>
      <c r="J351" s="5">
        <f t="shared" ca="1" si="94"/>
        <v>1.0726475900000001</v>
      </c>
      <c r="K351" s="5">
        <f t="shared" ca="1" si="95"/>
        <v>7264.759</v>
      </c>
      <c r="L351" s="21">
        <f>IF(VLOOKUP(A351,$U$12:$AD$125,8)=VLOOKUP(A350,$U$12:$AD$125,8),0,VLOOKUP(A351,U$12:$AD$125,8))</f>
        <v>0</v>
      </c>
      <c r="M351" s="8">
        <f>IF(L351&gt;0,VLOOKUP(L351,T$12:$AC$125,7),0)</f>
        <v>0</v>
      </c>
      <c r="N351" s="3">
        <f t="shared" si="101"/>
        <v>0</v>
      </c>
      <c r="O351" s="3">
        <f t="shared" ca="1" si="96"/>
        <v>7264.759</v>
      </c>
      <c r="P351" s="22" t="str">
        <f t="shared" si="102"/>
        <v>J=</v>
      </c>
      <c r="Q351" s="2">
        <f t="shared" si="103"/>
        <v>42716</v>
      </c>
      <c r="R351" s="10"/>
      <c r="S351" s="10"/>
      <c r="T351" s="42">
        <v>42839</v>
      </c>
      <c r="U351" s="43" t="s">
        <v>80</v>
      </c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  <c r="EW351" s="18"/>
      <c r="EX351" s="18"/>
      <c r="EY351" s="18"/>
      <c r="EZ351" s="18"/>
      <c r="FA351" s="18"/>
      <c r="FB351" s="18"/>
      <c r="FC351" s="18"/>
      <c r="FD351" s="18"/>
      <c r="FE351" s="18"/>
      <c r="FF351" s="18"/>
      <c r="FG351" s="18"/>
      <c r="FH351" s="18"/>
      <c r="FI351" s="18"/>
      <c r="FJ351" s="18"/>
      <c r="FK351" s="18"/>
      <c r="FL351" s="18"/>
      <c r="FM351" s="18"/>
      <c r="FN351" s="18"/>
      <c r="FO351" s="18"/>
      <c r="FP351" s="18"/>
      <c r="FQ351" s="18"/>
      <c r="FR351" s="18"/>
      <c r="FS351" s="18"/>
      <c r="FT351" s="18"/>
      <c r="FU351" s="18"/>
      <c r="FV351" s="18"/>
    </row>
    <row r="352" spans="1:183" ht="12.75" x14ac:dyDescent="0.15">
      <c r="A352" s="90">
        <f t="shared" si="97"/>
        <v>42690</v>
      </c>
      <c r="B352" s="95">
        <f t="shared" ca="1" si="104"/>
        <v>107264.75900000001</v>
      </c>
      <c r="C352" s="3">
        <f t="shared" si="98"/>
        <v>100000</v>
      </c>
      <c r="D352" s="4">
        <f ca="1">IF(A352&lt;$B$1,VLOOKUP(A352,[1]DI!$A$4:$B$15000,2),0)</f>
        <v>0.13880000000000001</v>
      </c>
      <c r="E352" s="5">
        <f t="shared" ca="1" si="105"/>
        <v>5.1590999999999996E-4</v>
      </c>
      <c r="F352" s="20">
        <f t="shared" si="99"/>
        <v>1.23</v>
      </c>
      <c r="G352" s="6">
        <f t="shared" ca="1" si="93"/>
        <v>1.0006345693000001</v>
      </c>
      <c r="H352" s="5">
        <f ca="1">TRUNC(PRODUCT(G$10:G351),15)</f>
        <v>1.15749337593371</v>
      </c>
      <c r="I352" s="5">
        <f t="shared" ca="1" si="100"/>
        <v>1.0790994004671699</v>
      </c>
      <c r="J352" s="5">
        <f t="shared" ca="1" si="94"/>
        <v>1.0726475900000001</v>
      </c>
      <c r="K352" s="5">
        <f t="shared" ca="1" si="95"/>
        <v>7264.759</v>
      </c>
      <c r="L352" s="21">
        <f>IF(VLOOKUP(A352,$U$12:$AD$125,8)=VLOOKUP(A351,$U$12:$AD$125,8),0,VLOOKUP(A352,U$12:$AD$125,8))</f>
        <v>0</v>
      </c>
      <c r="M352" s="8">
        <f>IF(L352&gt;0,VLOOKUP(L352,T$12:$AC$125,7),0)</f>
        <v>0</v>
      </c>
      <c r="N352" s="3">
        <f t="shared" si="101"/>
        <v>0</v>
      </c>
      <c r="O352" s="3">
        <f t="shared" ca="1" si="96"/>
        <v>7264.759</v>
      </c>
      <c r="P352" s="22" t="str">
        <f t="shared" si="102"/>
        <v>J=</v>
      </c>
      <c r="Q352" s="2">
        <f t="shared" si="103"/>
        <v>42716</v>
      </c>
      <c r="R352" s="10"/>
      <c r="S352" s="10"/>
      <c r="T352" s="42">
        <v>42846</v>
      </c>
      <c r="U352" s="43" t="s">
        <v>65</v>
      </c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  <c r="EW352" s="18"/>
      <c r="EX352" s="18"/>
      <c r="EY352" s="18"/>
      <c r="EZ352" s="18"/>
      <c r="FA352" s="18"/>
      <c r="FB352" s="18"/>
      <c r="FC352" s="18"/>
      <c r="FD352" s="18"/>
      <c r="FE352" s="18"/>
      <c r="FF352" s="18"/>
      <c r="FG352" s="18"/>
      <c r="FH352" s="18"/>
      <c r="FI352" s="18"/>
      <c r="FJ352" s="18"/>
      <c r="FK352" s="18"/>
      <c r="FL352" s="18"/>
      <c r="FM352" s="18"/>
      <c r="FN352" s="18"/>
      <c r="FO352" s="18"/>
      <c r="FP352" s="18"/>
      <c r="FQ352" s="18"/>
      <c r="FR352" s="18"/>
      <c r="FS352" s="18"/>
      <c r="FT352" s="18"/>
      <c r="FU352" s="18"/>
      <c r="FV352" s="18"/>
    </row>
    <row r="353" spans="1:178" ht="12.75" x14ac:dyDescent="0.15">
      <c r="A353" s="90">
        <f t="shared" si="97"/>
        <v>42691</v>
      </c>
      <c r="B353" s="95">
        <f t="shared" ca="1" si="104"/>
        <v>107332.826</v>
      </c>
      <c r="C353" s="3">
        <f t="shared" si="98"/>
        <v>100000</v>
      </c>
      <c r="D353" s="4">
        <f ca="1">IF(A353&lt;$B$1,VLOOKUP(A353,[1]DI!$A$4:$B$15000,2),0)</f>
        <v>0.13880000000000001</v>
      </c>
      <c r="E353" s="5">
        <f t="shared" ca="1" si="105"/>
        <v>5.1590999999999996E-4</v>
      </c>
      <c r="F353" s="20">
        <f t="shared" si="99"/>
        <v>1.23</v>
      </c>
      <c r="G353" s="6">
        <f t="shared" ca="1" si="93"/>
        <v>1.0006345693000001</v>
      </c>
      <c r="H353" s="5">
        <f ca="1">TRUNC(PRODUCT(G$10:G352),15)</f>
        <v>1.1582278856950301</v>
      </c>
      <c r="I353" s="5">
        <f t="shared" ca="1" si="100"/>
        <v>1.0790994004671699</v>
      </c>
      <c r="J353" s="5">
        <f t="shared" ca="1" si="94"/>
        <v>1.07332826</v>
      </c>
      <c r="K353" s="5">
        <f t="shared" ca="1" si="95"/>
        <v>7332.826</v>
      </c>
      <c r="L353" s="21">
        <f>IF(VLOOKUP(A353,$U$12:$AD$125,8)=VLOOKUP(A352,$U$12:$AD$125,8),0,VLOOKUP(A353,U$12:$AD$125,8))</f>
        <v>0</v>
      </c>
      <c r="M353" s="8">
        <f>IF(L353&gt;0,VLOOKUP(L353,T$12:$AC$125,7),0)</f>
        <v>0</v>
      </c>
      <c r="N353" s="3">
        <f t="shared" si="101"/>
        <v>0</v>
      </c>
      <c r="O353" s="3">
        <f t="shared" ca="1" si="96"/>
        <v>7332.826</v>
      </c>
      <c r="P353" s="22" t="str">
        <f t="shared" si="102"/>
        <v>J=</v>
      </c>
      <c r="Q353" s="2">
        <f t="shared" si="103"/>
        <v>42716</v>
      </c>
      <c r="R353" s="10"/>
      <c r="S353" s="10"/>
      <c r="T353" s="42">
        <v>42856</v>
      </c>
      <c r="U353" s="43" t="s">
        <v>82</v>
      </c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  <c r="EW353" s="18"/>
      <c r="EX353" s="18"/>
      <c r="EY353" s="18"/>
      <c r="EZ353" s="18"/>
      <c r="FA353" s="18"/>
      <c r="FB353" s="18"/>
      <c r="FC353" s="18"/>
      <c r="FD353" s="18"/>
      <c r="FE353" s="18"/>
      <c r="FF353" s="18"/>
      <c r="FG353" s="18"/>
      <c r="FH353" s="18"/>
      <c r="FI353" s="18"/>
      <c r="FJ353" s="18"/>
      <c r="FK353" s="18"/>
      <c r="FL353" s="18"/>
      <c r="FM353" s="18"/>
      <c r="FN353" s="18"/>
      <c r="FO353" s="18"/>
      <c r="FP353" s="18"/>
      <c r="FQ353" s="18"/>
      <c r="FR353" s="18"/>
      <c r="FS353" s="18"/>
      <c r="FT353" s="18"/>
      <c r="FU353" s="18"/>
      <c r="FV353" s="18"/>
    </row>
    <row r="354" spans="1:178" ht="12.75" x14ac:dyDescent="0.15">
      <c r="A354" s="90">
        <f t="shared" si="97"/>
        <v>42692</v>
      </c>
      <c r="B354" s="95">
        <f t="shared" ca="1" si="104"/>
        <v>107400.936</v>
      </c>
      <c r="C354" s="3">
        <f t="shared" si="98"/>
        <v>100000</v>
      </c>
      <c r="D354" s="4">
        <f ca="1">IF(A354&lt;$B$1,VLOOKUP(A354,[1]DI!$A$4:$B$15000,2),0)</f>
        <v>0.13880000000000001</v>
      </c>
      <c r="E354" s="5">
        <f t="shared" ca="1" si="105"/>
        <v>5.1590999999999996E-4</v>
      </c>
      <c r="F354" s="20">
        <f t="shared" si="99"/>
        <v>1.23</v>
      </c>
      <c r="G354" s="6">
        <f t="shared" ca="1" si="93"/>
        <v>1.0006345693000001</v>
      </c>
      <c r="H354" s="5">
        <f ca="1">TRUNC(PRODUCT(G$10:G353),15)</f>
        <v>1.1589628615537</v>
      </c>
      <c r="I354" s="5">
        <f t="shared" ca="1" si="100"/>
        <v>1.0790994004671699</v>
      </c>
      <c r="J354" s="5">
        <f t="shared" ca="1" si="94"/>
        <v>1.07400936</v>
      </c>
      <c r="K354" s="5">
        <f t="shared" ca="1" si="95"/>
        <v>7400.9359999999997</v>
      </c>
      <c r="L354" s="21">
        <f>IF(VLOOKUP(A354,$U$12:$AD$125,8)=VLOOKUP(A353,$U$12:$AD$125,8),0,VLOOKUP(A354,U$12:$AD$125,8))</f>
        <v>0</v>
      </c>
      <c r="M354" s="8">
        <f>IF(L354&gt;0,VLOOKUP(L354,T$12:$AC$125,7),0)</f>
        <v>0</v>
      </c>
      <c r="N354" s="3">
        <f t="shared" si="101"/>
        <v>0</v>
      </c>
      <c r="O354" s="3">
        <f t="shared" ca="1" si="96"/>
        <v>7400.9359999999997</v>
      </c>
      <c r="P354" s="22" t="str">
        <f t="shared" si="102"/>
        <v>J=</v>
      </c>
      <c r="Q354" s="2">
        <f t="shared" si="103"/>
        <v>42716</v>
      </c>
      <c r="R354" s="10"/>
      <c r="S354" s="10"/>
      <c r="T354" s="42">
        <v>42901</v>
      </c>
      <c r="U354" s="43" t="s">
        <v>81</v>
      </c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  <c r="EW354" s="18"/>
      <c r="EX354" s="18"/>
      <c r="EY354" s="18"/>
      <c r="EZ354" s="18"/>
      <c r="FA354" s="18"/>
      <c r="FB354" s="18"/>
      <c r="FC354" s="18"/>
      <c r="FD354" s="18"/>
      <c r="FE354" s="18"/>
      <c r="FF354" s="18"/>
      <c r="FG354" s="18"/>
      <c r="FH354" s="18"/>
      <c r="FI354" s="18"/>
      <c r="FJ354" s="18"/>
      <c r="FK354" s="18"/>
      <c r="FL354" s="18"/>
      <c r="FM354" s="18"/>
      <c r="FN354" s="18"/>
      <c r="FO354" s="18"/>
      <c r="FP354" s="18"/>
      <c r="FQ354" s="18"/>
      <c r="FR354" s="18"/>
      <c r="FS354" s="18"/>
      <c r="FT354" s="18"/>
      <c r="FU354" s="18"/>
      <c r="FV354" s="18"/>
    </row>
    <row r="355" spans="1:178" ht="12.75" x14ac:dyDescent="0.15">
      <c r="A355" s="90">
        <f t="shared" si="97"/>
        <v>42693</v>
      </c>
      <c r="B355" s="95">
        <f t="shared" ca="1" si="104"/>
        <v>107469.09</v>
      </c>
      <c r="C355" s="3">
        <f t="shared" si="98"/>
        <v>100000</v>
      </c>
      <c r="D355" s="4">
        <f ca="1">IF(A355&lt;$B$1,VLOOKUP(A355,[1]DI!$A$4:$B$15000,2),0)</f>
        <v>0</v>
      </c>
      <c r="E355" s="5">
        <f t="shared" ca="1" si="105"/>
        <v>0</v>
      </c>
      <c r="F355" s="20">
        <f t="shared" si="99"/>
        <v>1.23</v>
      </c>
      <c r="G355" s="6">
        <f t="shared" ca="1" si="93"/>
        <v>1</v>
      </c>
      <c r="H355" s="5">
        <f ca="1">TRUNC(PRODUCT(G$10:G354),15)</f>
        <v>1.15969830380548</v>
      </c>
      <c r="I355" s="5">
        <f t="shared" ca="1" si="100"/>
        <v>1.0790994004671699</v>
      </c>
      <c r="J355" s="5">
        <f t="shared" ca="1" si="94"/>
        <v>1.0746909</v>
      </c>
      <c r="K355" s="5">
        <f t="shared" ca="1" si="95"/>
        <v>7469.09</v>
      </c>
      <c r="L355" s="21">
        <f>IF(VLOOKUP(A355,$U$12:$AD$125,8)=VLOOKUP(A354,$U$12:$AD$125,8),0,VLOOKUP(A355,U$12:$AD$125,8))</f>
        <v>0</v>
      </c>
      <c r="M355" s="8">
        <f>IF(L355&gt;0,VLOOKUP(L355,T$12:$AC$125,7),0)</f>
        <v>0</v>
      </c>
      <c r="N355" s="3">
        <f t="shared" si="101"/>
        <v>0</v>
      </c>
      <c r="O355" s="3">
        <f t="shared" ca="1" si="96"/>
        <v>7469.09</v>
      </c>
      <c r="P355" s="22" t="str">
        <f t="shared" si="102"/>
        <v>J=</v>
      </c>
      <c r="Q355" s="2">
        <f t="shared" si="103"/>
        <v>42716</v>
      </c>
      <c r="R355" s="10"/>
      <c r="S355" s="10"/>
      <c r="T355" s="42">
        <v>42985</v>
      </c>
      <c r="U355" s="43" t="s">
        <v>83</v>
      </c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  <c r="ES355" s="18"/>
      <c r="ET355" s="18"/>
      <c r="EU355" s="18"/>
      <c r="EV355" s="18"/>
      <c r="EW355" s="18"/>
      <c r="EX355" s="18"/>
      <c r="EY355" s="18"/>
      <c r="EZ355" s="18"/>
      <c r="FA355" s="18"/>
      <c r="FB355" s="18"/>
      <c r="FC355" s="18"/>
      <c r="FD355" s="18"/>
      <c r="FE355" s="18"/>
      <c r="FF355" s="18"/>
      <c r="FG355" s="18"/>
      <c r="FH355" s="18"/>
      <c r="FI355" s="18"/>
      <c r="FJ355" s="18"/>
      <c r="FK355" s="18"/>
      <c r="FL355" s="18"/>
      <c r="FM355" s="18"/>
      <c r="FN355" s="18"/>
      <c r="FO355" s="18"/>
      <c r="FP355" s="18"/>
      <c r="FQ355" s="18"/>
      <c r="FR355" s="18"/>
      <c r="FS355" s="18"/>
      <c r="FT355" s="18"/>
      <c r="FU355" s="18"/>
      <c r="FV355" s="18"/>
    </row>
    <row r="356" spans="1:178" ht="12.75" x14ac:dyDescent="0.15">
      <c r="A356" s="90">
        <f t="shared" si="97"/>
        <v>42694</v>
      </c>
      <c r="B356" s="95">
        <f t="shared" ca="1" si="104"/>
        <v>107469.09</v>
      </c>
      <c r="C356" s="3">
        <f t="shared" si="98"/>
        <v>100000</v>
      </c>
      <c r="D356" s="4">
        <f ca="1">IF(A356&lt;$B$1,VLOOKUP(A356,[1]DI!$A$4:$B$15000,2),0)</f>
        <v>0</v>
      </c>
      <c r="E356" s="5">
        <f t="shared" ca="1" si="105"/>
        <v>0</v>
      </c>
      <c r="F356" s="20">
        <f t="shared" si="99"/>
        <v>1.23</v>
      </c>
      <c r="G356" s="6">
        <f t="shared" ca="1" si="93"/>
        <v>1</v>
      </c>
      <c r="H356" s="5">
        <f ca="1">TRUNC(PRODUCT(G$10:G355),15)</f>
        <v>1.15969830380548</v>
      </c>
      <c r="I356" s="5">
        <f t="shared" ca="1" si="100"/>
        <v>1.0790994004671699</v>
      </c>
      <c r="J356" s="5">
        <f t="shared" ca="1" si="94"/>
        <v>1.0746909</v>
      </c>
      <c r="K356" s="5">
        <f t="shared" ca="1" si="95"/>
        <v>7469.09</v>
      </c>
      <c r="L356" s="21">
        <f>IF(VLOOKUP(A356,$U$12:$AD$125,8)=VLOOKUP(A355,$U$12:$AD$125,8),0,VLOOKUP(A356,U$12:$AD$125,8))</f>
        <v>0</v>
      </c>
      <c r="M356" s="8">
        <f>IF(L356&gt;0,VLOOKUP(L356,T$12:$AC$125,7),0)</f>
        <v>0</v>
      </c>
      <c r="N356" s="3">
        <f t="shared" si="101"/>
        <v>0</v>
      </c>
      <c r="O356" s="3">
        <f t="shared" ca="1" si="96"/>
        <v>7469.09</v>
      </c>
      <c r="P356" s="22" t="str">
        <f t="shared" si="102"/>
        <v>J=</v>
      </c>
      <c r="Q356" s="2">
        <f t="shared" si="103"/>
        <v>42716</v>
      </c>
      <c r="R356" s="10"/>
      <c r="S356" s="10"/>
      <c r="T356" s="42">
        <v>43020</v>
      </c>
      <c r="U356" s="24" t="s">
        <v>69</v>
      </c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  <c r="ES356" s="18"/>
      <c r="ET356" s="18"/>
      <c r="EU356" s="18"/>
      <c r="EV356" s="18"/>
      <c r="EW356" s="18"/>
      <c r="EX356" s="18"/>
      <c r="EY356" s="18"/>
      <c r="EZ356" s="18"/>
      <c r="FA356" s="18"/>
      <c r="FB356" s="18"/>
      <c r="FC356" s="18"/>
      <c r="FD356" s="18"/>
      <c r="FE356" s="18"/>
      <c r="FF356" s="18"/>
      <c r="FG356" s="18"/>
      <c r="FH356" s="18"/>
      <c r="FI356" s="18"/>
      <c r="FJ356" s="18"/>
      <c r="FK356" s="18"/>
      <c r="FL356" s="18"/>
      <c r="FM356" s="18"/>
      <c r="FN356" s="18"/>
      <c r="FO356" s="18"/>
      <c r="FP356" s="18"/>
      <c r="FQ356" s="18"/>
      <c r="FR356" s="18"/>
      <c r="FS356" s="18"/>
      <c r="FT356" s="18"/>
      <c r="FU356" s="18"/>
      <c r="FV356" s="18"/>
    </row>
    <row r="357" spans="1:178" ht="12.75" x14ac:dyDescent="0.15">
      <c r="A357" s="90">
        <f t="shared" si="97"/>
        <v>42695</v>
      </c>
      <c r="B357" s="95">
        <f t="shared" ca="1" si="104"/>
        <v>107469.09</v>
      </c>
      <c r="C357" s="3">
        <f t="shared" si="98"/>
        <v>100000</v>
      </c>
      <c r="D357" s="4">
        <f ca="1">IF(A357&lt;$B$1,VLOOKUP(A357,[1]DI!$A$4:$B$15000,2),0)</f>
        <v>0.13880000000000001</v>
      </c>
      <c r="E357" s="5">
        <f t="shared" ca="1" si="105"/>
        <v>5.1590999999999996E-4</v>
      </c>
      <c r="F357" s="20">
        <f t="shared" si="99"/>
        <v>1.23</v>
      </c>
      <c r="G357" s="6">
        <f t="shared" ca="1" si="93"/>
        <v>1.0006345693000001</v>
      </c>
      <c r="H357" s="5">
        <f ca="1">TRUNC(PRODUCT(G$10:G356),15)</f>
        <v>1.15969830380548</v>
      </c>
      <c r="I357" s="5">
        <f t="shared" ca="1" si="100"/>
        <v>1.0790994004671699</v>
      </c>
      <c r="J357" s="5">
        <f t="shared" ca="1" si="94"/>
        <v>1.0746909</v>
      </c>
      <c r="K357" s="5">
        <f t="shared" ca="1" si="95"/>
        <v>7469.09</v>
      </c>
      <c r="L357" s="21">
        <f>IF(VLOOKUP(A357,$U$12:$AD$125,8)=VLOOKUP(A356,$U$12:$AD$125,8),0,VLOOKUP(A357,U$12:$AD$125,8))</f>
        <v>0</v>
      </c>
      <c r="M357" s="8">
        <f>IF(L357&gt;0,VLOOKUP(L357,T$12:$AC$125,7),0)</f>
        <v>0</v>
      </c>
      <c r="N357" s="3">
        <f t="shared" si="101"/>
        <v>0</v>
      </c>
      <c r="O357" s="3">
        <f t="shared" ca="1" si="96"/>
        <v>7469.09</v>
      </c>
      <c r="P357" s="22" t="str">
        <f t="shared" si="102"/>
        <v>J=</v>
      </c>
      <c r="Q357" s="2">
        <f t="shared" si="103"/>
        <v>42716</v>
      </c>
      <c r="R357" s="10"/>
      <c r="S357" s="10"/>
      <c r="T357" s="42">
        <v>43041</v>
      </c>
      <c r="U357" s="43" t="s">
        <v>75</v>
      </c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  <c r="ES357" s="18"/>
      <c r="ET357" s="18"/>
      <c r="EU357" s="18"/>
      <c r="EV357" s="18"/>
      <c r="EW357" s="18"/>
      <c r="EX357" s="18"/>
      <c r="EY357" s="18"/>
      <c r="EZ357" s="18"/>
      <c r="FA357" s="18"/>
      <c r="FB357" s="18"/>
      <c r="FC357" s="18"/>
      <c r="FD357" s="18"/>
      <c r="FE357" s="18"/>
      <c r="FF357" s="18"/>
      <c r="FG357" s="18"/>
      <c r="FH357" s="18"/>
      <c r="FI357" s="18"/>
      <c r="FJ357" s="18"/>
      <c r="FK357" s="18"/>
      <c r="FL357" s="18"/>
      <c r="FM357" s="18"/>
      <c r="FN357" s="18"/>
      <c r="FO357" s="18"/>
      <c r="FP357" s="18"/>
      <c r="FQ357" s="18"/>
      <c r="FR357" s="18"/>
      <c r="FS357" s="18"/>
      <c r="FT357" s="18"/>
      <c r="FU357" s="18"/>
      <c r="FV357" s="18"/>
    </row>
    <row r="358" spans="1:178" ht="12.75" x14ac:dyDescent="0.15">
      <c r="A358" s="90">
        <f t="shared" si="97"/>
        <v>42696</v>
      </c>
      <c r="B358" s="95">
        <f t="shared" ca="1" si="104"/>
        <v>107537.28599999999</v>
      </c>
      <c r="C358" s="3">
        <f t="shared" si="98"/>
        <v>100000</v>
      </c>
      <c r="D358" s="4">
        <f ca="1">IF(A358&lt;$B$1,VLOOKUP(A358,[1]DI!$A$4:$B$15000,2),0)</f>
        <v>0.13880000000000001</v>
      </c>
      <c r="E358" s="5">
        <f t="shared" ca="1" si="105"/>
        <v>5.1590999999999996E-4</v>
      </c>
      <c r="F358" s="20">
        <f t="shared" si="99"/>
        <v>1.23</v>
      </c>
      <c r="G358" s="6">
        <f t="shared" ca="1" si="93"/>
        <v>1.0006345693000001</v>
      </c>
      <c r="H358" s="5">
        <f ca="1">TRUNC(PRODUCT(G$10:G357),15)</f>
        <v>1.1604342127463401</v>
      </c>
      <c r="I358" s="5">
        <f t="shared" ca="1" si="100"/>
        <v>1.0790994004671699</v>
      </c>
      <c r="J358" s="5">
        <f t="shared" ca="1" si="94"/>
        <v>1.0753728600000001</v>
      </c>
      <c r="K358" s="5">
        <f t="shared" ca="1" si="95"/>
        <v>7537.2860000000001</v>
      </c>
      <c r="L358" s="21">
        <f>IF(VLOOKUP(A358,$U$12:$AD$125,8)=VLOOKUP(A357,$U$12:$AD$125,8),0,VLOOKUP(A358,U$12:$AD$125,8))</f>
        <v>0</v>
      </c>
      <c r="M358" s="8">
        <f>IF(L358&gt;0,VLOOKUP(L358,T$12:$AC$125,7),0)</f>
        <v>0</v>
      </c>
      <c r="N358" s="3">
        <f t="shared" si="101"/>
        <v>0</v>
      </c>
      <c r="O358" s="3">
        <f t="shared" ca="1" si="96"/>
        <v>7537.2860000000001</v>
      </c>
      <c r="P358" s="22" t="str">
        <f t="shared" si="102"/>
        <v>J=</v>
      </c>
      <c r="Q358" s="2">
        <f t="shared" si="103"/>
        <v>42716</v>
      </c>
      <c r="R358" s="10"/>
      <c r="S358" s="10"/>
      <c r="T358" s="42">
        <v>43054</v>
      </c>
      <c r="U358" s="43" t="s">
        <v>84</v>
      </c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  <c r="EW358" s="18"/>
      <c r="EX358" s="18"/>
      <c r="EY358" s="18"/>
      <c r="EZ358" s="18"/>
      <c r="FA358" s="18"/>
      <c r="FB358" s="18"/>
      <c r="FC358" s="18"/>
      <c r="FD358" s="18"/>
      <c r="FE358" s="18"/>
      <c r="FF358" s="18"/>
      <c r="FG358" s="18"/>
      <c r="FH358" s="18"/>
      <c r="FI358" s="18"/>
      <c r="FJ358" s="18"/>
      <c r="FK358" s="18"/>
      <c r="FL358" s="18"/>
      <c r="FM358" s="18"/>
      <c r="FN358" s="18"/>
      <c r="FO358" s="18"/>
      <c r="FP358" s="18"/>
      <c r="FQ358" s="18"/>
      <c r="FR358" s="18"/>
      <c r="FS358" s="18"/>
      <c r="FT358" s="18"/>
      <c r="FU358" s="18"/>
      <c r="FV358" s="18"/>
    </row>
    <row r="359" spans="1:178" ht="12.75" x14ac:dyDescent="0.15">
      <c r="A359" s="90">
        <f t="shared" si="97"/>
        <v>42697</v>
      </c>
      <c r="B359" s="95">
        <f t="shared" ca="1" si="104"/>
        <v>107605.526</v>
      </c>
      <c r="C359" s="3">
        <f t="shared" si="98"/>
        <v>100000</v>
      </c>
      <c r="D359" s="4">
        <f ca="1">IF(A359&lt;$B$1,VLOOKUP(A359,[1]DI!$A$4:$B$15000,2),0)</f>
        <v>0.13880000000000001</v>
      </c>
      <c r="E359" s="5">
        <f t="shared" ca="1" si="105"/>
        <v>5.1590999999999996E-4</v>
      </c>
      <c r="F359" s="20">
        <f t="shared" si="99"/>
        <v>1.23</v>
      </c>
      <c r="G359" s="6">
        <f t="shared" ca="1" si="93"/>
        <v>1.0006345693000001</v>
      </c>
      <c r="H359" s="5">
        <f ca="1">TRUNC(PRODUCT(G$10:G358),15)</f>
        <v>1.16117058867241</v>
      </c>
      <c r="I359" s="5">
        <f t="shared" ca="1" si="100"/>
        <v>1.0790994004671699</v>
      </c>
      <c r="J359" s="5">
        <f t="shared" ca="1" si="94"/>
        <v>1.07605526</v>
      </c>
      <c r="K359" s="5">
        <f t="shared" ca="1" si="95"/>
        <v>7605.5259999999998</v>
      </c>
      <c r="L359" s="21">
        <f>IF(VLOOKUP(A359,$U$12:$AD$125,8)=VLOOKUP(A358,$U$12:$AD$125,8),0,VLOOKUP(A359,U$12:$AD$125,8))</f>
        <v>0</v>
      </c>
      <c r="M359" s="8">
        <f>IF(L359&gt;0,VLOOKUP(L359,T$12:$AC$125,7),0)</f>
        <v>0</v>
      </c>
      <c r="N359" s="3">
        <f t="shared" si="101"/>
        <v>0</v>
      </c>
      <c r="O359" s="3">
        <f t="shared" ca="1" si="96"/>
        <v>7605.5259999999998</v>
      </c>
      <c r="P359" s="22" t="str">
        <f t="shared" si="102"/>
        <v>J=</v>
      </c>
      <c r="Q359" s="2">
        <f t="shared" si="103"/>
        <v>42716</v>
      </c>
      <c r="R359" s="10"/>
      <c r="S359" s="10"/>
      <c r="T359" s="42">
        <v>43094</v>
      </c>
      <c r="U359" s="43" t="s">
        <v>77</v>
      </c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  <c r="ES359" s="18"/>
      <c r="ET359" s="18"/>
      <c r="EU359" s="18"/>
      <c r="EV359" s="18"/>
      <c r="EW359" s="18"/>
      <c r="EX359" s="18"/>
      <c r="EY359" s="18"/>
      <c r="EZ359" s="18"/>
      <c r="FA359" s="18"/>
      <c r="FB359" s="18"/>
      <c r="FC359" s="18"/>
      <c r="FD359" s="18"/>
      <c r="FE359" s="18"/>
      <c r="FF359" s="18"/>
      <c r="FG359" s="18"/>
      <c r="FH359" s="18"/>
      <c r="FI359" s="18"/>
      <c r="FJ359" s="18"/>
      <c r="FK359" s="18"/>
      <c r="FL359" s="18"/>
      <c r="FM359" s="18"/>
      <c r="FN359" s="18"/>
      <c r="FO359" s="18"/>
      <c r="FP359" s="18"/>
      <c r="FQ359" s="18"/>
      <c r="FR359" s="18"/>
      <c r="FS359" s="18"/>
      <c r="FT359" s="18"/>
      <c r="FU359" s="18"/>
      <c r="FV359" s="18"/>
    </row>
    <row r="360" spans="1:178" ht="12.75" x14ac:dyDescent="0.15">
      <c r="A360" s="90">
        <f t="shared" si="97"/>
        <v>42698</v>
      </c>
      <c r="B360" s="95">
        <f t="shared" ca="1" si="104"/>
        <v>107673.80899999999</v>
      </c>
      <c r="C360" s="3">
        <f t="shared" si="98"/>
        <v>100000</v>
      </c>
      <c r="D360" s="4">
        <f ca="1">IF(A360&lt;$B$1,VLOOKUP(A360,[1]DI!$A$4:$B$15000,2),0)</f>
        <v>0.13880000000000001</v>
      </c>
      <c r="E360" s="5">
        <f t="shared" ca="1" si="105"/>
        <v>5.1590999999999996E-4</v>
      </c>
      <c r="F360" s="20">
        <f t="shared" si="99"/>
        <v>1.23</v>
      </c>
      <c r="G360" s="6">
        <f t="shared" ca="1" si="93"/>
        <v>1.0006345693000001</v>
      </c>
      <c r="H360" s="5">
        <f ca="1">TRUNC(PRODUCT(G$10:G359),15)</f>
        <v>1.16190743188005</v>
      </c>
      <c r="I360" s="5">
        <f t="shared" ca="1" si="100"/>
        <v>1.0790994004671699</v>
      </c>
      <c r="J360" s="5">
        <f t="shared" ca="1" si="94"/>
        <v>1.0767380900000001</v>
      </c>
      <c r="K360" s="5">
        <f t="shared" ca="1" si="95"/>
        <v>7673.8090000000002</v>
      </c>
      <c r="L360" s="21">
        <f>IF(VLOOKUP(A360,$U$12:$AD$125,8)=VLOOKUP(A359,$U$12:$AD$125,8),0,VLOOKUP(A360,U$12:$AD$125,8))</f>
        <v>0</v>
      </c>
      <c r="M360" s="8">
        <f>IF(L360&gt;0,VLOOKUP(L360,T$12:$AC$125,7),0)</f>
        <v>0</v>
      </c>
      <c r="N360" s="3">
        <f t="shared" si="101"/>
        <v>0</v>
      </c>
      <c r="O360" s="3">
        <f t="shared" ca="1" si="96"/>
        <v>7673.8090000000002</v>
      </c>
      <c r="P360" s="22" t="str">
        <f t="shared" si="102"/>
        <v>J=</v>
      </c>
      <c r="Q360" s="2">
        <f t="shared" si="103"/>
        <v>42716</v>
      </c>
      <c r="R360" s="10"/>
      <c r="S360" s="10"/>
      <c r="T360" s="42">
        <v>43101</v>
      </c>
      <c r="U360" s="43" t="s">
        <v>79</v>
      </c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  <c r="ES360" s="18"/>
      <c r="ET360" s="18"/>
      <c r="EU360" s="18"/>
      <c r="EV360" s="18"/>
      <c r="EW360" s="18"/>
      <c r="EX360" s="18"/>
      <c r="EY360" s="18"/>
      <c r="EZ360" s="18"/>
      <c r="FA360" s="18"/>
      <c r="FB360" s="18"/>
      <c r="FC360" s="18"/>
      <c r="FD360" s="18"/>
      <c r="FE360" s="18"/>
      <c r="FF360" s="18"/>
      <c r="FG360" s="18"/>
      <c r="FH360" s="18"/>
      <c r="FI360" s="18"/>
      <c r="FJ360" s="18"/>
      <c r="FK360" s="18"/>
      <c r="FL360" s="18"/>
      <c r="FM360" s="18"/>
      <c r="FN360" s="18"/>
      <c r="FO360" s="18"/>
      <c r="FP360" s="18"/>
      <c r="FQ360" s="18"/>
      <c r="FR360" s="18"/>
      <c r="FS360" s="18"/>
      <c r="FT360" s="18"/>
      <c r="FU360" s="18"/>
      <c r="FV360" s="18"/>
    </row>
    <row r="361" spans="1:178" ht="12.75" x14ac:dyDescent="0.15">
      <c r="A361" s="90">
        <f t="shared" si="97"/>
        <v>42699</v>
      </c>
      <c r="B361" s="95">
        <f t="shared" ca="1" si="104"/>
        <v>107742.136</v>
      </c>
      <c r="C361" s="3">
        <f t="shared" si="98"/>
        <v>100000</v>
      </c>
      <c r="D361" s="4">
        <f ca="1">IF(A361&lt;$B$1,VLOOKUP(A361,[1]DI!$A$4:$B$15000,2),0)</f>
        <v>0.13880000000000001</v>
      </c>
      <c r="E361" s="5">
        <f t="shared" ca="1" si="105"/>
        <v>5.1590999999999996E-4</v>
      </c>
      <c r="F361" s="20">
        <f t="shared" si="99"/>
        <v>1.23</v>
      </c>
      <c r="G361" s="6">
        <f t="shared" ca="1" si="93"/>
        <v>1.0006345693000001</v>
      </c>
      <c r="H361" s="5">
        <f ca="1">TRUNC(PRODUCT(G$10:G360),15)</f>
        <v>1.16264474266576</v>
      </c>
      <c r="I361" s="5">
        <f t="shared" ca="1" si="100"/>
        <v>1.0790994004671699</v>
      </c>
      <c r="J361" s="5">
        <f t="shared" ca="1" si="94"/>
        <v>1.07742136</v>
      </c>
      <c r="K361" s="5">
        <f t="shared" ca="1" si="95"/>
        <v>7742.1360000000004</v>
      </c>
      <c r="L361" s="21">
        <f>IF(VLOOKUP(A361,$U$12:$AD$125,8)=VLOOKUP(A360,$U$12:$AD$125,8),0,VLOOKUP(A361,U$12:$AD$125,8))</f>
        <v>0</v>
      </c>
      <c r="M361" s="8">
        <f>IF(L361&gt;0,VLOOKUP(L361,T$12:$AC$125,7),0)</f>
        <v>0</v>
      </c>
      <c r="N361" s="3">
        <f t="shared" si="101"/>
        <v>0</v>
      </c>
      <c r="O361" s="3">
        <f t="shared" ca="1" si="96"/>
        <v>7742.1360000000004</v>
      </c>
      <c r="P361" s="22" t="str">
        <f t="shared" si="102"/>
        <v>J=</v>
      </c>
      <c r="Q361" s="2">
        <f t="shared" si="103"/>
        <v>42716</v>
      </c>
      <c r="R361" s="10"/>
      <c r="S361" s="10"/>
      <c r="T361" s="42">
        <v>43143</v>
      </c>
      <c r="U361" s="43" t="s">
        <v>63</v>
      </c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  <c r="ES361" s="18"/>
      <c r="ET361" s="18"/>
      <c r="EU361" s="18"/>
      <c r="EV361" s="18"/>
      <c r="EW361" s="18"/>
      <c r="EX361" s="18"/>
      <c r="EY361" s="18"/>
      <c r="EZ361" s="18"/>
      <c r="FA361" s="18"/>
      <c r="FB361" s="18"/>
      <c r="FC361" s="18"/>
      <c r="FD361" s="18"/>
      <c r="FE361" s="18"/>
      <c r="FF361" s="18"/>
      <c r="FG361" s="18"/>
      <c r="FH361" s="18"/>
      <c r="FI361" s="18"/>
      <c r="FJ361" s="18"/>
      <c r="FK361" s="18"/>
      <c r="FL361" s="18"/>
      <c r="FM361" s="18"/>
      <c r="FN361" s="18"/>
      <c r="FO361" s="18"/>
      <c r="FP361" s="18"/>
      <c r="FQ361" s="18"/>
      <c r="FR361" s="18"/>
      <c r="FS361" s="18"/>
      <c r="FT361" s="18"/>
      <c r="FU361" s="18"/>
      <c r="FV361" s="18"/>
    </row>
    <row r="362" spans="1:178" ht="12.75" x14ac:dyDescent="0.15">
      <c r="A362" s="90">
        <f t="shared" si="97"/>
        <v>42700</v>
      </c>
      <c r="B362" s="95">
        <f t="shared" ca="1" si="104"/>
        <v>107810.50599999</v>
      </c>
      <c r="C362" s="3">
        <f t="shared" si="98"/>
        <v>100000</v>
      </c>
      <c r="D362" s="4">
        <f ca="1">IF(A362&lt;$B$1,VLOOKUP(A362,[1]DI!$A$4:$B$15000,2),0)</f>
        <v>0</v>
      </c>
      <c r="E362" s="5">
        <f t="shared" ca="1" si="105"/>
        <v>0</v>
      </c>
      <c r="F362" s="20">
        <f t="shared" si="99"/>
        <v>1.23</v>
      </c>
      <c r="G362" s="6">
        <f t="shared" ca="1" si="93"/>
        <v>1</v>
      </c>
      <c r="H362" s="5">
        <f ca="1">TRUNC(PRODUCT(G$10:G361),15)</f>
        <v>1.1633825213262601</v>
      </c>
      <c r="I362" s="5">
        <f t="shared" ca="1" si="100"/>
        <v>1.0790994004671699</v>
      </c>
      <c r="J362" s="5">
        <f t="shared" ca="1" si="94"/>
        <v>1.0781050599999999</v>
      </c>
      <c r="K362" s="5">
        <f t="shared" ca="1" si="95"/>
        <v>7810.5059999900004</v>
      </c>
      <c r="L362" s="21">
        <f>IF(VLOOKUP(A362,$U$12:$AD$125,8)=VLOOKUP(A361,$U$12:$AD$125,8),0,VLOOKUP(A362,U$12:$AD$125,8))</f>
        <v>0</v>
      </c>
      <c r="M362" s="8">
        <f>IF(L362&gt;0,VLOOKUP(L362,T$12:$AC$125,7),0)</f>
        <v>0</v>
      </c>
      <c r="N362" s="3">
        <f t="shared" si="101"/>
        <v>0</v>
      </c>
      <c r="O362" s="3">
        <f t="shared" ca="1" si="96"/>
        <v>7810.5059999900004</v>
      </c>
      <c r="P362" s="22" t="str">
        <f t="shared" si="102"/>
        <v>J=</v>
      </c>
      <c r="Q362" s="2">
        <f t="shared" si="103"/>
        <v>42716</v>
      </c>
      <c r="R362" s="10"/>
      <c r="S362" s="10"/>
      <c r="T362" s="42">
        <v>43144</v>
      </c>
      <c r="U362" s="43" t="s">
        <v>63</v>
      </c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  <c r="ES362" s="18"/>
      <c r="ET362" s="18"/>
      <c r="EU362" s="18"/>
      <c r="EV362" s="18"/>
      <c r="EW362" s="18"/>
      <c r="EX362" s="18"/>
      <c r="EY362" s="18"/>
      <c r="EZ362" s="18"/>
      <c r="FA362" s="18"/>
      <c r="FB362" s="18"/>
      <c r="FC362" s="18"/>
      <c r="FD362" s="18"/>
      <c r="FE362" s="18"/>
      <c r="FF362" s="18"/>
      <c r="FG362" s="18"/>
      <c r="FH362" s="18"/>
      <c r="FI362" s="18"/>
      <c r="FJ362" s="18"/>
      <c r="FK362" s="18"/>
      <c r="FL362" s="18"/>
      <c r="FM362" s="18"/>
      <c r="FN362" s="18"/>
      <c r="FO362" s="18"/>
      <c r="FP362" s="18"/>
      <c r="FQ362" s="18"/>
      <c r="FR362" s="18"/>
      <c r="FS362" s="18"/>
      <c r="FT362" s="18"/>
      <c r="FU362" s="18"/>
      <c r="FV362" s="18"/>
    </row>
    <row r="363" spans="1:178" ht="12.75" x14ac:dyDescent="0.15">
      <c r="A363" s="90">
        <f t="shared" si="97"/>
        <v>42701</v>
      </c>
      <c r="B363" s="95">
        <f t="shared" ca="1" si="104"/>
        <v>107810.50599999</v>
      </c>
      <c r="C363" s="3">
        <f t="shared" si="98"/>
        <v>100000</v>
      </c>
      <c r="D363" s="4">
        <f ca="1">IF(A363&lt;$B$1,VLOOKUP(A363,[1]DI!$A$4:$B$15000,2),0)</f>
        <v>0</v>
      </c>
      <c r="E363" s="5">
        <f t="shared" ca="1" si="105"/>
        <v>0</v>
      </c>
      <c r="F363" s="20">
        <f t="shared" si="99"/>
        <v>1.23</v>
      </c>
      <c r="G363" s="6">
        <f t="shared" ca="1" si="93"/>
        <v>1</v>
      </c>
      <c r="H363" s="5">
        <f ca="1">TRUNC(PRODUCT(G$10:G362),15)</f>
        <v>1.1633825213262601</v>
      </c>
      <c r="I363" s="5">
        <f t="shared" ca="1" si="100"/>
        <v>1.0790994004671699</v>
      </c>
      <c r="J363" s="5">
        <f t="shared" ca="1" si="94"/>
        <v>1.0781050599999999</v>
      </c>
      <c r="K363" s="5">
        <f t="shared" ca="1" si="95"/>
        <v>7810.5059999900004</v>
      </c>
      <c r="L363" s="21">
        <f>IF(VLOOKUP(A363,$U$12:$AD$125,8)=VLOOKUP(A362,$U$12:$AD$125,8),0,VLOOKUP(A363,U$12:$AD$125,8))</f>
        <v>0</v>
      </c>
      <c r="M363" s="8">
        <f>IF(L363&gt;0,VLOOKUP(L363,T$12:$AC$125,7),0)</f>
        <v>0</v>
      </c>
      <c r="N363" s="3">
        <f t="shared" si="101"/>
        <v>0</v>
      </c>
      <c r="O363" s="3">
        <f t="shared" ca="1" si="96"/>
        <v>7810.5059999900004</v>
      </c>
      <c r="P363" s="22" t="str">
        <f t="shared" si="102"/>
        <v>J=</v>
      </c>
      <c r="Q363" s="2">
        <f t="shared" si="103"/>
        <v>42716</v>
      </c>
      <c r="R363" s="10"/>
      <c r="S363" s="10"/>
      <c r="T363" s="42">
        <v>43189</v>
      </c>
      <c r="U363" s="43" t="s">
        <v>80</v>
      </c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  <c r="ES363" s="18"/>
      <c r="ET363" s="18"/>
      <c r="EU363" s="18"/>
      <c r="EV363" s="18"/>
      <c r="EW363" s="18"/>
      <c r="EX363" s="18"/>
      <c r="EY363" s="18"/>
      <c r="EZ363" s="18"/>
      <c r="FA363" s="18"/>
      <c r="FB363" s="18"/>
      <c r="FC363" s="18"/>
      <c r="FD363" s="18"/>
      <c r="FE363" s="18"/>
      <c r="FF363" s="18"/>
      <c r="FG363" s="18"/>
      <c r="FH363" s="18"/>
      <c r="FI363" s="18"/>
      <c r="FJ363" s="18"/>
      <c r="FK363" s="18"/>
      <c r="FL363" s="18"/>
      <c r="FM363" s="18"/>
      <c r="FN363" s="18"/>
      <c r="FO363" s="18"/>
      <c r="FP363" s="18"/>
      <c r="FQ363" s="18"/>
      <c r="FR363" s="18"/>
      <c r="FS363" s="18"/>
      <c r="FT363" s="18"/>
      <c r="FU363" s="18"/>
      <c r="FV363" s="18"/>
    </row>
    <row r="364" spans="1:178" ht="12.75" x14ac:dyDescent="0.15">
      <c r="A364" s="90">
        <f t="shared" si="97"/>
        <v>42702</v>
      </c>
      <c r="B364" s="95">
        <f t="shared" ca="1" si="104"/>
        <v>107810.50599999</v>
      </c>
      <c r="C364" s="3">
        <f t="shared" si="98"/>
        <v>100000</v>
      </c>
      <c r="D364" s="4">
        <f ca="1">IF(A364&lt;$B$1,VLOOKUP(A364,[1]DI!$A$4:$B$15000,2),0)</f>
        <v>0.13880000000000001</v>
      </c>
      <c r="E364" s="5">
        <f t="shared" ca="1" si="105"/>
        <v>5.1590999999999996E-4</v>
      </c>
      <c r="F364" s="20">
        <f t="shared" si="99"/>
        <v>1.23</v>
      </c>
      <c r="G364" s="6">
        <f t="shared" ca="1" si="93"/>
        <v>1.0006345693000001</v>
      </c>
      <c r="H364" s="5">
        <f ca="1">TRUNC(PRODUCT(G$10:G363),15)</f>
        <v>1.1633825213262601</v>
      </c>
      <c r="I364" s="5">
        <f t="shared" ca="1" si="100"/>
        <v>1.0790994004671699</v>
      </c>
      <c r="J364" s="5">
        <f t="shared" ca="1" si="94"/>
        <v>1.0781050599999999</v>
      </c>
      <c r="K364" s="5">
        <f t="shared" ca="1" si="95"/>
        <v>7810.5059999900004</v>
      </c>
      <c r="L364" s="21">
        <f>IF(VLOOKUP(A364,$U$12:$AD$125,8)=VLOOKUP(A363,$U$12:$AD$125,8),0,VLOOKUP(A364,U$12:$AD$125,8))</f>
        <v>0</v>
      </c>
      <c r="M364" s="8">
        <f>IF(L364&gt;0,VLOOKUP(L364,T$12:$AC$125,7),0)</f>
        <v>0</v>
      </c>
      <c r="N364" s="3">
        <f t="shared" si="101"/>
        <v>0</v>
      </c>
      <c r="O364" s="3">
        <f t="shared" ca="1" si="96"/>
        <v>7810.5059999900004</v>
      </c>
      <c r="P364" s="22" t="str">
        <f t="shared" si="102"/>
        <v>J=</v>
      </c>
      <c r="Q364" s="2">
        <f t="shared" si="103"/>
        <v>42716</v>
      </c>
      <c r="R364" s="10"/>
      <c r="S364" s="10"/>
      <c r="T364" s="42">
        <v>43221</v>
      </c>
      <c r="U364" s="43" t="s">
        <v>82</v>
      </c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  <c r="ES364" s="18"/>
      <c r="ET364" s="18"/>
      <c r="EU364" s="18"/>
      <c r="EV364" s="18"/>
      <c r="EW364" s="18"/>
      <c r="EX364" s="18"/>
      <c r="EY364" s="18"/>
      <c r="EZ364" s="18"/>
      <c r="FA364" s="18"/>
      <c r="FB364" s="18"/>
      <c r="FC364" s="18"/>
      <c r="FD364" s="18"/>
      <c r="FE364" s="18"/>
      <c r="FF364" s="18"/>
      <c r="FG364" s="18"/>
      <c r="FH364" s="18"/>
      <c r="FI364" s="18"/>
      <c r="FJ364" s="18"/>
      <c r="FK364" s="18"/>
      <c r="FL364" s="18"/>
      <c r="FM364" s="18"/>
      <c r="FN364" s="18"/>
      <c r="FO364" s="18"/>
      <c r="FP364" s="18"/>
      <c r="FQ364" s="18"/>
      <c r="FR364" s="18"/>
      <c r="FS364" s="18"/>
      <c r="FT364" s="18"/>
      <c r="FU364" s="18"/>
      <c r="FV364" s="18"/>
    </row>
    <row r="365" spans="1:178" ht="12.75" x14ac:dyDescent="0.15">
      <c r="A365" s="90">
        <f t="shared" si="97"/>
        <v>42703</v>
      </c>
      <c r="B365" s="95">
        <f t="shared" ca="1" si="104"/>
        <v>107878.91899999999</v>
      </c>
      <c r="C365" s="3">
        <f t="shared" si="98"/>
        <v>100000</v>
      </c>
      <c r="D365" s="4">
        <f ca="1">IF(A365&lt;$B$1,VLOOKUP(A365,[1]DI!$A$4:$B$15000,2),0)</f>
        <v>0.13880000000000001</v>
      </c>
      <c r="E365" s="5">
        <f t="shared" ca="1" si="105"/>
        <v>5.1590999999999996E-4</v>
      </c>
      <c r="F365" s="20">
        <f t="shared" si="99"/>
        <v>1.23</v>
      </c>
      <c r="G365" s="6">
        <f t="shared" ca="1" si="93"/>
        <v>1.0006345693000001</v>
      </c>
      <c r="H365" s="5">
        <f ca="1">TRUNC(PRODUCT(G$10:G364),15)</f>
        <v>1.16412076815845</v>
      </c>
      <c r="I365" s="5">
        <f t="shared" ca="1" si="100"/>
        <v>1.0790994004671699</v>
      </c>
      <c r="J365" s="5">
        <f t="shared" ca="1" si="94"/>
        <v>1.07878919</v>
      </c>
      <c r="K365" s="5">
        <f t="shared" ca="1" si="95"/>
        <v>7878.9189999999999</v>
      </c>
      <c r="L365" s="21">
        <f>IF(VLOOKUP(A365,$U$12:$AD$125,8)=VLOOKUP(A364,$U$12:$AD$125,8),0,VLOOKUP(A365,U$12:$AD$125,8))</f>
        <v>0</v>
      </c>
      <c r="M365" s="8">
        <f>IF(L365&gt;0,VLOOKUP(L365,T$12:$AC$125,7),0)</f>
        <v>0</v>
      </c>
      <c r="N365" s="3">
        <f t="shared" si="101"/>
        <v>0</v>
      </c>
      <c r="O365" s="3">
        <f t="shared" ca="1" si="96"/>
        <v>7878.9189999999999</v>
      </c>
      <c r="P365" s="22" t="str">
        <f t="shared" si="102"/>
        <v>J=</v>
      </c>
      <c r="Q365" s="2">
        <f t="shared" si="103"/>
        <v>42716</v>
      </c>
      <c r="R365" s="10"/>
      <c r="S365" s="10"/>
      <c r="T365" s="42">
        <v>43251</v>
      </c>
      <c r="U365" s="43" t="s">
        <v>81</v>
      </c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  <c r="ES365" s="18"/>
      <c r="ET365" s="18"/>
      <c r="EU365" s="18"/>
      <c r="EV365" s="18"/>
      <c r="EW365" s="18"/>
      <c r="EX365" s="18"/>
      <c r="EY365" s="18"/>
      <c r="EZ365" s="18"/>
      <c r="FA365" s="18"/>
      <c r="FB365" s="18"/>
      <c r="FC365" s="18"/>
      <c r="FD365" s="18"/>
      <c r="FE365" s="18"/>
      <c r="FF365" s="18"/>
      <c r="FG365" s="18"/>
      <c r="FH365" s="18"/>
      <c r="FI365" s="18"/>
      <c r="FJ365" s="18"/>
      <c r="FK365" s="18"/>
      <c r="FL365" s="18"/>
      <c r="FM365" s="18"/>
      <c r="FN365" s="18"/>
      <c r="FO365" s="18"/>
      <c r="FP365" s="18"/>
      <c r="FQ365" s="18"/>
      <c r="FR365" s="18"/>
      <c r="FS365" s="18"/>
      <c r="FT365" s="18"/>
      <c r="FU365" s="18"/>
      <c r="FV365" s="18"/>
    </row>
    <row r="366" spans="1:178" ht="12.75" x14ac:dyDescent="0.15">
      <c r="A366" s="90">
        <f t="shared" si="97"/>
        <v>42704</v>
      </c>
      <c r="B366" s="95">
        <f t="shared" ca="1" si="104"/>
        <v>107947.37599999001</v>
      </c>
      <c r="C366" s="3">
        <f t="shared" si="98"/>
        <v>100000</v>
      </c>
      <c r="D366" s="4">
        <f ca="1">IF(A366&lt;$B$1,VLOOKUP(A366,[1]DI!$A$4:$B$15000,2),0)</f>
        <v>0.13880000000000001</v>
      </c>
      <c r="E366" s="5">
        <f t="shared" ca="1" si="105"/>
        <v>5.1590999999999996E-4</v>
      </c>
      <c r="F366" s="20">
        <f t="shared" si="99"/>
        <v>1.23</v>
      </c>
      <c r="G366" s="6">
        <f t="shared" ca="1" si="93"/>
        <v>1.0006345693000001</v>
      </c>
      <c r="H366" s="5">
        <f ca="1">TRUNC(PRODUCT(G$10:G365),15)</f>
        <v>1.1648594834594199</v>
      </c>
      <c r="I366" s="5">
        <f t="shared" ca="1" si="100"/>
        <v>1.0790994004671699</v>
      </c>
      <c r="J366" s="5">
        <f t="shared" ca="1" si="94"/>
        <v>1.0794737599999999</v>
      </c>
      <c r="K366" s="5">
        <f t="shared" ca="1" si="95"/>
        <v>7947.3759999900003</v>
      </c>
      <c r="L366" s="21">
        <f>IF(VLOOKUP(A366,$U$12:$AD$125,8)=VLOOKUP(A365,$U$12:$AD$125,8),0,VLOOKUP(A366,U$12:$AD$125,8))</f>
        <v>0</v>
      </c>
      <c r="M366" s="8">
        <f>IF(L366&gt;0,VLOOKUP(L366,T$12:$AC$125,7),0)</f>
        <v>0</v>
      </c>
      <c r="N366" s="3">
        <f t="shared" si="101"/>
        <v>0</v>
      </c>
      <c r="O366" s="3">
        <f t="shared" ca="1" si="96"/>
        <v>7947.3759999900003</v>
      </c>
      <c r="P366" s="22" t="str">
        <f t="shared" si="102"/>
        <v>J=</v>
      </c>
      <c r="Q366" s="2">
        <f t="shared" si="103"/>
        <v>42716</v>
      </c>
      <c r="R366" s="10"/>
      <c r="S366" s="10"/>
      <c r="T366" s="42">
        <v>43350</v>
      </c>
      <c r="U366" s="43" t="s">
        <v>83</v>
      </c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  <c r="EW366" s="18"/>
      <c r="EX366" s="18"/>
      <c r="EY366" s="18"/>
      <c r="EZ366" s="18"/>
      <c r="FA366" s="18"/>
      <c r="FB366" s="18"/>
      <c r="FC366" s="18"/>
      <c r="FD366" s="18"/>
      <c r="FE366" s="18"/>
      <c r="FF366" s="18"/>
      <c r="FG366" s="18"/>
      <c r="FH366" s="18"/>
      <c r="FI366" s="18"/>
      <c r="FJ366" s="18"/>
      <c r="FK366" s="18"/>
      <c r="FL366" s="18"/>
      <c r="FM366" s="18"/>
      <c r="FN366" s="18"/>
      <c r="FO366" s="18"/>
      <c r="FP366" s="18"/>
      <c r="FQ366" s="18"/>
      <c r="FR366" s="18"/>
      <c r="FS366" s="18"/>
      <c r="FT366" s="18"/>
      <c r="FU366" s="18"/>
      <c r="FV366" s="18"/>
    </row>
    <row r="367" spans="1:178" ht="12.75" x14ac:dyDescent="0.15">
      <c r="A367" s="90">
        <f t="shared" si="97"/>
        <v>42705</v>
      </c>
      <c r="B367" s="95">
        <f t="shared" ca="1" si="104"/>
        <v>108015.876</v>
      </c>
      <c r="C367" s="3">
        <f t="shared" si="98"/>
        <v>100000</v>
      </c>
      <c r="D367" s="4">
        <f ca="1">IF(A367&lt;$B$1,VLOOKUP(A367,[1]DI!$A$4:$B$15000,2),0)</f>
        <v>0.1363</v>
      </c>
      <c r="E367" s="5">
        <f t="shared" ca="1" si="105"/>
        <v>5.0717999999999998E-4</v>
      </c>
      <c r="F367" s="20">
        <f t="shared" si="99"/>
        <v>1.23</v>
      </c>
      <c r="G367" s="6">
        <f t="shared" ca="1" si="93"/>
        <v>1.0006238314</v>
      </c>
      <c r="H367" s="5">
        <f ca="1">TRUNC(PRODUCT(G$10:G366),15)</f>
        <v>1.16559866752644</v>
      </c>
      <c r="I367" s="5">
        <f t="shared" ca="1" si="100"/>
        <v>1.0790994004671699</v>
      </c>
      <c r="J367" s="5">
        <f t="shared" ca="1" si="94"/>
        <v>1.08015876</v>
      </c>
      <c r="K367" s="5">
        <f t="shared" ca="1" si="95"/>
        <v>8015.8760000000002</v>
      </c>
      <c r="L367" s="21">
        <f>IF(VLOOKUP(A367,$U$12:$AD$125,8)=VLOOKUP(A366,$U$12:$AD$125,8),0,VLOOKUP(A367,U$12:$AD$125,8))</f>
        <v>0</v>
      </c>
      <c r="M367" s="8">
        <f>IF(L367&gt;0,VLOOKUP(L367,T$12:$AC$125,7),0)</f>
        <v>0</v>
      </c>
      <c r="N367" s="3">
        <f t="shared" si="101"/>
        <v>0</v>
      </c>
      <c r="O367" s="3">
        <f t="shared" ca="1" si="96"/>
        <v>8015.8760000000002</v>
      </c>
      <c r="P367" s="22" t="str">
        <f t="shared" si="102"/>
        <v>J=</v>
      </c>
      <c r="Q367" s="2">
        <f t="shared" si="103"/>
        <v>42716</v>
      </c>
      <c r="R367" s="10"/>
      <c r="S367" s="10"/>
      <c r="T367" s="42">
        <v>43385</v>
      </c>
      <c r="U367" s="24" t="s">
        <v>69</v>
      </c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  <c r="ES367" s="18"/>
      <c r="ET367" s="18"/>
      <c r="EU367" s="18"/>
      <c r="EV367" s="18"/>
      <c r="EW367" s="18"/>
      <c r="EX367" s="18"/>
      <c r="EY367" s="18"/>
      <c r="EZ367" s="18"/>
      <c r="FA367" s="18"/>
      <c r="FB367" s="18"/>
      <c r="FC367" s="18"/>
      <c r="FD367" s="18"/>
      <c r="FE367" s="18"/>
      <c r="FF367" s="18"/>
      <c r="FG367" s="18"/>
      <c r="FH367" s="18"/>
      <c r="FI367" s="18"/>
      <c r="FJ367" s="18"/>
      <c r="FK367" s="18"/>
      <c r="FL367" s="18"/>
      <c r="FM367" s="18"/>
      <c r="FN367" s="18"/>
      <c r="FO367" s="18"/>
      <c r="FP367" s="18"/>
      <c r="FQ367" s="18"/>
      <c r="FR367" s="18"/>
      <c r="FS367" s="18"/>
      <c r="FT367" s="18"/>
      <c r="FU367" s="18"/>
      <c r="FV367" s="18"/>
    </row>
    <row r="368" spans="1:178" ht="12.75" x14ac:dyDescent="0.15">
      <c r="A368" s="90">
        <f t="shared" si="97"/>
        <v>42706</v>
      </c>
      <c r="B368" s="95">
        <f t="shared" ca="1" si="104"/>
        <v>108083.25900000001</v>
      </c>
      <c r="C368" s="3">
        <f t="shared" si="98"/>
        <v>100000</v>
      </c>
      <c r="D368" s="4">
        <f ca="1">IF(A368&lt;$B$1,VLOOKUP(A368,[1]DI!$A$4:$B$15000,2),0)</f>
        <v>0.1363</v>
      </c>
      <c r="E368" s="5">
        <f t="shared" ca="1" si="105"/>
        <v>5.0717999999999998E-4</v>
      </c>
      <c r="F368" s="20">
        <f t="shared" si="99"/>
        <v>1.23</v>
      </c>
      <c r="G368" s="6">
        <f t="shared" ca="1" si="93"/>
        <v>1.0006238314</v>
      </c>
      <c r="H368" s="5">
        <f ca="1">TRUNC(PRODUCT(G$10:G367),15)</f>
        <v>1.16632580457504</v>
      </c>
      <c r="I368" s="5">
        <f t="shared" ca="1" si="100"/>
        <v>1.0790994004671699</v>
      </c>
      <c r="J368" s="5">
        <f t="shared" ca="1" si="94"/>
        <v>1.08083259</v>
      </c>
      <c r="K368" s="5">
        <f t="shared" ca="1" si="95"/>
        <v>8083.259</v>
      </c>
      <c r="L368" s="21">
        <f>IF(VLOOKUP(A368,$U$12:$AD$125,8)=VLOOKUP(A367,$U$12:$AD$125,8),0,VLOOKUP(A368,U$12:$AD$125,8))</f>
        <v>0</v>
      </c>
      <c r="M368" s="8">
        <f>IF(L368&gt;0,VLOOKUP(L368,T$12:$AC$125,7),0)</f>
        <v>0</v>
      </c>
      <c r="N368" s="3">
        <f t="shared" si="101"/>
        <v>0</v>
      </c>
      <c r="O368" s="3">
        <f t="shared" ca="1" si="96"/>
        <v>8083.259</v>
      </c>
      <c r="P368" s="22" t="str">
        <f t="shared" si="102"/>
        <v>J=</v>
      </c>
      <c r="Q368" s="2">
        <f t="shared" si="103"/>
        <v>42716</v>
      </c>
      <c r="R368" s="10"/>
      <c r="S368" s="10"/>
      <c r="T368" s="42">
        <v>43406</v>
      </c>
      <c r="U368" s="43" t="s">
        <v>75</v>
      </c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  <c r="EW368" s="18"/>
      <c r="EX368" s="18"/>
      <c r="EY368" s="18"/>
      <c r="EZ368" s="18"/>
      <c r="FA368" s="18"/>
      <c r="FB368" s="18"/>
      <c r="FC368" s="18"/>
      <c r="FD368" s="18"/>
      <c r="FE368" s="18"/>
      <c r="FF368" s="18"/>
      <c r="FG368" s="18"/>
      <c r="FH368" s="18"/>
      <c r="FI368" s="18"/>
      <c r="FJ368" s="18"/>
      <c r="FK368" s="18"/>
      <c r="FL368" s="18"/>
      <c r="FM368" s="18"/>
      <c r="FN368" s="18"/>
      <c r="FO368" s="18"/>
      <c r="FP368" s="18"/>
      <c r="FQ368" s="18"/>
      <c r="FR368" s="18"/>
      <c r="FS368" s="18"/>
      <c r="FT368" s="18"/>
      <c r="FU368" s="18"/>
      <c r="FV368" s="18"/>
    </row>
    <row r="369" spans="1:183" ht="12.75" x14ac:dyDescent="0.15">
      <c r="A369" s="90">
        <f t="shared" si="97"/>
        <v>42707</v>
      </c>
      <c r="B369" s="95">
        <f t="shared" ca="1" si="104"/>
        <v>108150.685</v>
      </c>
      <c r="C369" s="3">
        <f t="shared" si="98"/>
        <v>100000</v>
      </c>
      <c r="D369" s="4">
        <f ca="1">IF(A369&lt;$B$1,VLOOKUP(A369,[1]DI!$A$4:$B$15000,2),0)</f>
        <v>0</v>
      </c>
      <c r="E369" s="5">
        <f t="shared" ca="1" si="105"/>
        <v>0</v>
      </c>
      <c r="F369" s="20">
        <f t="shared" si="99"/>
        <v>1.23</v>
      </c>
      <c r="G369" s="6">
        <f t="shared" ca="1" si="93"/>
        <v>1</v>
      </c>
      <c r="H369" s="5">
        <f ca="1">TRUNC(PRODUCT(G$10:G368),15)</f>
        <v>1.1670533952345601</v>
      </c>
      <c r="I369" s="5">
        <f t="shared" ca="1" si="100"/>
        <v>1.0790994004671699</v>
      </c>
      <c r="J369" s="5">
        <f t="shared" ca="1" si="94"/>
        <v>1.08150685</v>
      </c>
      <c r="K369" s="5">
        <f t="shared" ca="1" si="95"/>
        <v>8150.6850000000004</v>
      </c>
      <c r="L369" s="21">
        <f>IF(VLOOKUP(A369,$U$12:$AD$125,8)=VLOOKUP(A368,$U$12:$AD$125,8),0,VLOOKUP(A369,U$12:$AD$125,8))</f>
        <v>0</v>
      </c>
      <c r="M369" s="8">
        <f>IF(L369&gt;0,VLOOKUP(L369,T$12:$AC$125,7),0)</f>
        <v>0</v>
      </c>
      <c r="N369" s="3">
        <f t="shared" si="101"/>
        <v>0</v>
      </c>
      <c r="O369" s="3">
        <f t="shared" ca="1" si="96"/>
        <v>8150.6850000000004</v>
      </c>
      <c r="P369" s="22" t="str">
        <f t="shared" si="102"/>
        <v>J=</v>
      </c>
      <c r="Q369" s="2">
        <f t="shared" si="103"/>
        <v>42716</v>
      </c>
      <c r="R369" s="10"/>
      <c r="S369" s="10"/>
      <c r="T369" s="42">
        <v>43419</v>
      </c>
      <c r="U369" s="43" t="s">
        <v>84</v>
      </c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  <c r="ES369" s="18"/>
      <c r="ET369" s="18"/>
      <c r="EU369" s="18"/>
      <c r="EV369" s="18"/>
      <c r="EW369" s="18"/>
      <c r="EX369" s="18"/>
      <c r="EY369" s="18"/>
      <c r="EZ369" s="18"/>
      <c r="FA369" s="18"/>
      <c r="FB369" s="18"/>
      <c r="FC369" s="18"/>
      <c r="FD369" s="18"/>
      <c r="FE369" s="18"/>
      <c r="FF369" s="18"/>
      <c r="FG369" s="18"/>
      <c r="FH369" s="18"/>
      <c r="FI369" s="18"/>
      <c r="FJ369" s="18"/>
      <c r="FK369" s="18"/>
      <c r="FL369" s="18"/>
      <c r="FM369" s="18"/>
      <c r="FN369" s="18"/>
      <c r="FO369" s="18"/>
      <c r="FP369" s="18"/>
      <c r="FQ369" s="18"/>
      <c r="FR369" s="18"/>
      <c r="FS369" s="18"/>
      <c r="FT369" s="18"/>
      <c r="FU369" s="18"/>
      <c r="FV369" s="18"/>
    </row>
    <row r="370" spans="1:183" ht="12.75" x14ac:dyDescent="0.15">
      <c r="A370" s="90">
        <f t="shared" si="97"/>
        <v>42708</v>
      </c>
      <c r="B370" s="95">
        <f t="shared" ca="1" si="104"/>
        <v>108150.685</v>
      </c>
      <c r="C370" s="3">
        <f t="shared" si="98"/>
        <v>100000</v>
      </c>
      <c r="D370" s="4">
        <f ca="1">IF(A370&lt;$B$1,VLOOKUP(A370,[1]DI!$A$4:$B$15000,2),0)</f>
        <v>0</v>
      </c>
      <c r="E370" s="5">
        <f t="shared" ca="1" si="105"/>
        <v>0</v>
      </c>
      <c r="F370" s="20">
        <f t="shared" si="99"/>
        <v>1.23</v>
      </c>
      <c r="G370" s="6">
        <f t="shared" ca="1" si="93"/>
        <v>1</v>
      </c>
      <c r="H370" s="5">
        <f ca="1">TRUNC(PRODUCT(G$10:G369),15)</f>
        <v>1.1670533952345601</v>
      </c>
      <c r="I370" s="5">
        <f t="shared" ca="1" si="100"/>
        <v>1.0790994004671699</v>
      </c>
      <c r="J370" s="5">
        <f t="shared" ca="1" si="94"/>
        <v>1.08150685</v>
      </c>
      <c r="K370" s="5">
        <f t="shared" ca="1" si="95"/>
        <v>8150.6850000000004</v>
      </c>
      <c r="L370" s="21">
        <f>IF(VLOOKUP(A370,$U$12:$AD$125,8)=VLOOKUP(A369,$U$12:$AD$125,8),0,VLOOKUP(A370,U$12:$AD$125,8))</f>
        <v>0</v>
      </c>
      <c r="M370" s="8">
        <f>IF(L370&gt;0,VLOOKUP(L370,T$12:$AC$125,7),0)</f>
        <v>0</v>
      </c>
      <c r="N370" s="3">
        <f t="shared" si="101"/>
        <v>0</v>
      </c>
      <c r="O370" s="3">
        <f t="shared" ca="1" si="96"/>
        <v>8150.6850000000004</v>
      </c>
      <c r="P370" s="22" t="str">
        <f t="shared" si="102"/>
        <v>J=</v>
      </c>
      <c r="Q370" s="2">
        <f t="shared" si="103"/>
        <v>42716</v>
      </c>
      <c r="R370" s="10"/>
      <c r="S370" s="10"/>
      <c r="T370" s="42">
        <v>43459</v>
      </c>
      <c r="U370" s="43" t="s">
        <v>77</v>
      </c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  <c r="ES370" s="18"/>
      <c r="ET370" s="18"/>
      <c r="EU370" s="18"/>
      <c r="EV370" s="18"/>
      <c r="EW370" s="18"/>
      <c r="EX370" s="18"/>
      <c r="EY370" s="18"/>
      <c r="EZ370" s="18"/>
      <c r="FA370" s="18"/>
      <c r="FB370" s="18"/>
      <c r="FC370" s="18"/>
      <c r="FD370" s="18"/>
      <c r="FE370" s="18"/>
      <c r="FF370" s="18"/>
      <c r="FG370" s="18"/>
      <c r="FH370" s="18"/>
      <c r="FI370" s="18"/>
      <c r="FJ370" s="18"/>
      <c r="FK370" s="18"/>
      <c r="FL370" s="18"/>
      <c r="FM370" s="18"/>
      <c r="FN370" s="18"/>
      <c r="FO370" s="18"/>
      <c r="FP370" s="18"/>
      <c r="FQ370" s="18"/>
      <c r="FR370" s="18"/>
      <c r="FS370" s="18"/>
      <c r="FT370" s="18"/>
      <c r="FU370" s="18"/>
      <c r="FV370" s="18"/>
    </row>
    <row r="371" spans="1:183" ht="12.75" x14ac:dyDescent="0.15">
      <c r="A371" s="90">
        <f t="shared" si="97"/>
        <v>42709</v>
      </c>
      <c r="B371" s="95">
        <f t="shared" ca="1" si="104"/>
        <v>108150.685</v>
      </c>
      <c r="C371" s="3">
        <f t="shared" si="98"/>
        <v>100000</v>
      </c>
      <c r="D371" s="4">
        <f ca="1">IF(A371&lt;$B$1,VLOOKUP(A371,[1]DI!$A$4:$B$15000,2),0)</f>
        <v>0.1363</v>
      </c>
      <c r="E371" s="5">
        <f t="shared" ca="1" si="105"/>
        <v>5.0717999999999998E-4</v>
      </c>
      <c r="F371" s="20">
        <f t="shared" si="99"/>
        <v>1.23</v>
      </c>
      <c r="G371" s="6">
        <f t="shared" ca="1" si="93"/>
        <v>1.0006238314</v>
      </c>
      <c r="H371" s="5">
        <f ca="1">TRUNC(PRODUCT(G$10:G370),15)</f>
        <v>1.1670533952345601</v>
      </c>
      <c r="I371" s="5">
        <f t="shared" ca="1" si="100"/>
        <v>1.0790994004671699</v>
      </c>
      <c r="J371" s="5">
        <f t="shared" ca="1" si="94"/>
        <v>1.08150685</v>
      </c>
      <c r="K371" s="5">
        <f t="shared" ca="1" si="95"/>
        <v>8150.6850000000004</v>
      </c>
      <c r="L371" s="21">
        <f>IF(VLOOKUP(A371,$U$12:$AD$125,8)=VLOOKUP(A370,$U$12:$AD$125,8),0,VLOOKUP(A371,U$12:$AD$125,8))</f>
        <v>0</v>
      </c>
      <c r="M371" s="8">
        <f>IF(L371&gt;0,VLOOKUP(L371,T$12:$AC$125,7),0)</f>
        <v>0</v>
      </c>
      <c r="N371" s="3">
        <f t="shared" si="101"/>
        <v>0</v>
      </c>
      <c r="O371" s="3">
        <f t="shared" ca="1" si="96"/>
        <v>8150.6850000000004</v>
      </c>
      <c r="P371" s="22" t="str">
        <f t="shared" si="102"/>
        <v>J=</v>
      </c>
      <c r="Q371" s="2">
        <f t="shared" si="103"/>
        <v>42716</v>
      </c>
      <c r="R371" s="10"/>
      <c r="S371" s="10"/>
      <c r="T371" s="42">
        <v>43466</v>
      </c>
      <c r="U371" s="43" t="s">
        <v>79</v>
      </c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  <c r="ES371" s="18"/>
      <c r="ET371" s="18"/>
      <c r="EU371" s="18"/>
      <c r="EV371" s="18"/>
      <c r="EW371" s="18"/>
      <c r="EX371" s="18"/>
      <c r="EY371" s="18"/>
      <c r="EZ371" s="18"/>
      <c r="FA371" s="18"/>
      <c r="FB371" s="18"/>
      <c r="FC371" s="18"/>
      <c r="FD371" s="18"/>
      <c r="FE371" s="18"/>
      <c r="FF371" s="18"/>
      <c r="FG371" s="18"/>
      <c r="FH371" s="18"/>
      <c r="FI371" s="18"/>
      <c r="FJ371" s="18"/>
      <c r="FK371" s="18"/>
      <c r="FL371" s="18"/>
      <c r="FM371" s="18"/>
      <c r="FN371" s="18"/>
      <c r="FO371" s="18"/>
      <c r="FP371" s="18"/>
      <c r="FQ371" s="18"/>
      <c r="FR371" s="18"/>
      <c r="FS371" s="18"/>
      <c r="FT371" s="18"/>
      <c r="FU371" s="18"/>
      <c r="FV371" s="18"/>
    </row>
    <row r="372" spans="1:183" ht="12.75" x14ac:dyDescent="0.15">
      <c r="A372" s="90">
        <f t="shared" si="97"/>
        <v>42710</v>
      </c>
      <c r="B372" s="95">
        <f t="shared" ca="1" si="104"/>
        <v>108218.15299998999</v>
      </c>
      <c r="C372" s="3">
        <f t="shared" si="98"/>
        <v>100000</v>
      </c>
      <c r="D372" s="4">
        <f ca="1">IF(A372&lt;$B$1,VLOOKUP(A372,[1]DI!$A$4:$B$15000,2),0)</f>
        <v>0.1363</v>
      </c>
      <c r="E372" s="5">
        <f t="shared" ca="1" si="105"/>
        <v>5.0717999999999998E-4</v>
      </c>
      <c r="F372" s="20">
        <f t="shared" si="99"/>
        <v>1.23</v>
      </c>
      <c r="G372" s="6">
        <f t="shared" ca="1" si="93"/>
        <v>1.0006238314</v>
      </c>
      <c r="H372" s="5">
        <f ca="1">TRUNC(PRODUCT(G$10:G371),15)</f>
        <v>1.16778143978799</v>
      </c>
      <c r="I372" s="5">
        <f t="shared" ca="1" si="100"/>
        <v>1.0790994004671699</v>
      </c>
      <c r="J372" s="5">
        <f t="shared" ca="1" si="94"/>
        <v>1.0821815299999999</v>
      </c>
      <c r="K372" s="5">
        <f t="shared" ca="1" si="95"/>
        <v>8218.1529999899994</v>
      </c>
      <c r="L372" s="21">
        <f>IF(VLOOKUP(A372,$U$12:$AD$125,8)=VLOOKUP(A371,$U$12:$AD$125,8),0,VLOOKUP(A372,U$12:$AD$125,8))</f>
        <v>0</v>
      </c>
      <c r="M372" s="8">
        <f>IF(L372&gt;0,VLOOKUP(L372,T$12:$AC$125,7),0)</f>
        <v>0</v>
      </c>
      <c r="N372" s="3">
        <f t="shared" si="101"/>
        <v>0</v>
      </c>
      <c r="O372" s="3">
        <f t="shared" ca="1" si="96"/>
        <v>8218.1529999899994</v>
      </c>
      <c r="P372" s="22" t="str">
        <f t="shared" si="102"/>
        <v>J=</v>
      </c>
      <c r="Q372" s="2">
        <f t="shared" si="103"/>
        <v>42716</v>
      </c>
      <c r="R372" s="10"/>
      <c r="S372" s="10"/>
      <c r="T372" s="42">
        <v>43528</v>
      </c>
      <c r="U372" s="43" t="s">
        <v>63</v>
      </c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  <c r="ES372" s="18"/>
      <c r="ET372" s="18"/>
      <c r="EU372" s="18"/>
      <c r="EV372" s="18"/>
      <c r="EW372" s="18"/>
      <c r="EX372" s="18"/>
      <c r="EY372" s="18"/>
      <c r="EZ372" s="18"/>
      <c r="FA372" s="18"/>
      <c r="FB372" s="18"/>
      <c r="FC372" s="18"/>
      <c r="FD372" s="18"/>
      <c r="FE372" s="18"/>
      <c r="FF372" s="18"/>
      <c r="FG372" s="18"/>
      <c r="FH372" s="18"/>
      <c r="FI372" s="18"/>
      <c r="FJ372" s="18"/>
      <c r="FK372" s="18"/>
      <c r="FL372" s="18"/>
      <c r="FM372" s="18"/>
      <c r="FN372" s="18"/>
      <c r="FO372" s="18"/>
      <c r="FP372" s="18"/>
      <c r="FQ372" s="18"/>
      <c r="FR372" s="18"/>
      <c r="FS372" s="18"/>
      <c r="FT372" s="18"/>
      <c r="FU372" s="18"/>
      <c r="FV372" s="18"/>
    </row>
    <row r="373" spans="1:183" ht="12.75" x14ac:dyDescent="0.15">
      <c r="A373" s="90">
        <f t="shared" si="97"/>
        <v>42711</v>
      </c>
      <c r="B373" s="95">
        <f t="shared" ca="1" si="104"/>
        <v>108285.663</v>
      </c>
      <c r="C373" s="3">
        <f t="shared" si="98"/>
        <v>100000</v>
      </c>
      <c r="D373" s="4">
        <f ca="1">IF(A373&lt;$B$1,VLOOKUP(A373,[1]DI!$A$4:$B$15000,2),0)</f>
        <v>0.1363</v>
      </c>
      <c r="E373" s="5">
        <f t="shared" ca="1" si="105"/>
        <v>5.0717999999999998E-4</v>
      </c>
      <c r="F373" s="20">
        <f t="shared" si="99"/>
        <v>1.23</v>
      </c>
      <c r="G373" s="6">
        <f t="shared" ca="1" si="93"/>
        <v>1.0006238314</v>
      </c>
      <c r="H373" s="5">
        <f ca="1">TRUNC(PRODUCT(G$10:G372),15)</f>
        <v>1.1685099385184601</v>
      </c>
      <c r="I373" s="5">
        <f t="shared" ca="1" si="100"/>
        <v>1.0790994004671699</v>
      </c>
      <c r="J373" s="5">
        <f t="shared" ca="1" si="94"/>
        <v>1.08285663</v>
      </c>
      <c r="K373" s="5">
        <f t="shared" ca="1" si="95"/>
        <v>8285.6630000000005</v>
      </c>
      <c r="L373" s="21">
        <f>IF(VLOOKUP(A373,$U$12:$AD$125,8)=VLOOKUP(A372,$U$12:$AD$125,8),0,VLOOKUP(A373,U$12:$AD$125,8))</f>
        <v>0</v>
      </c>
      <c r="M373" s="8">
        <f>IF(L373&gt;0,VLOOKUP(L373,T$12:$AC$125,7),0)</f>
        <v>0</v>
      </c>
      <c r="N373" s="3">
        <f t="shared" si="101"/>
        <v>0</v>
      </c>
      <c r="O373" s="3">
        <f t="shared" ca="1" si="96"/>
        <v>8285.6630000000005</v>
      </c>
      <c r="P373" s="22" t="str">
        <f t="shared" si="102"/>
        <v>J=</v>
      </c>
      <c r="Q373" s="2">
        <f t="shared" si="103"/>
        <v>42716</v>
      </c>
      <c r="R373" s="10"/>
      <c r="S373" s="10"/>
      <c r="T373" s="42">
        <v>43529</v>
      </c>
      <c r="U373" s="43" t="s">
        <v>63</v>
      </c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  <c r="ES373" s="18"/>
      <c r="ET373" s="18"/>
      <c r="EU373" s="18"/>
      <c r="EV373" s="18"/>
      <c r="EW373" s="18"/>
      <c r="EX373" s="18"/>
      <c r="EY373" s="18"/>
      <c r="EZ373" s="18"/>
      <c r="FA373" s="18"/>
      <c r="FB373" s="18"/>
      <c r="FC373" s="18"/>
      <c r="FD373" s="18"/>
      <c r="FE373" s="18"/>
      <c r="FF373" s="18"/>
      <c r="FG373" s="18"/>
      <c r="FH373" s="18"/>
      <c r="FI373" s="18"/>
      <c r="FJ373" s="18"/>
      <c r="FK373" s="18"/>
      <c r="FL373" s="18"/>
      <c r="FM373" s="18"/>
      <c r="FN373" s="18"/>
      <c r="FO373" s="18"/>
      <c r="FP373" s="18"/>
      <c r="FQ373" s="18"/>
      <c r="FR373" s="18"/>
      <c r="FS373" s="18"/>
      <c r="FT373" s="18"/>
      <c r="FU373" s="18"/>
      <c r="FV373" s="18"/>
    </row>
    <row r="374" spans="1:183" ht="12.75" x14ac:dyDescent="0.15">
      <c r="A374" s="90">
        <f t="shared" si="97"/>
        <v>42712</v>
      </c>
      <c r="B374" s="95">
        <f t="shared" ca="1" si="104"/>
        <v>108353.21499999</v>
      </c>
      <c r="C374" s="3">
        <f t="shared" si="98"/>
        <v>100000</v>
      </c>
      <c r="D374" s="4">
        <f ca="1">IF(A374&lt;$B$1,VLOOKUP(A374,[1]DI!$A$4:$B$15000,2),0)</f>
        <v>0.1363</v>
      </c>
      <c r="E374" s="5">
        <f t="shared" ca="1" si="105"/>
        <v>5.0717999999999998E-4</v>
      </c>
      <c r="F374" s="20">
        <f t="shared" si="99"/>
        <v>1.23</v>
      </c>
      <c r="G374" s="6">
        <f t="shared" ca="1" si="93"/>
        <v>1.0006238314</v>
      </c>
      <c r="H374" s="5">
        <f ca="1">TRUNC(PRODUCT(G$10:G373),15)</f>
        <v>1.1692388917093199</v>
      </c>
      <c r="I374" s="5">
        <f t="shared" ca="1" si="100"/>
        <v>1.0790994004671699</v>
      </c>
      <c r="J374" s="5">
        <f t="shared" ca="1" si="94"/>
        <v>1.0835321499999999</v>
      </c>
      <c r="K374" s="5">
        <f t="shared" ca="1" si="95"/>
        <v>8353.2149999899993</v>
      </c>
      <c r="L374" s="21">
        <f>IF(VLOOKUP(A374,$U$12:$AD$125,8)=VLOOKUP(A373,$U$12:$AD$125,8),0,VLOOKUP(A374,U$12:$AD$125,8))</f>
        <v>0</v>
      </c>
      <c r="M374" s="8">
        <f>IF(L374&gt;0,VLOOKUP(L374,T$12:$AC$125,7),0)</f>
        <v>0</v>
      </c>
      <c r="N374" s="3">
        <f t="shared" si="101"/>
        <v>0</v>
      </c>
      <c r="O374" s="3">
        <f t="shared" ca="1" si="96"/>
        <v>8353.2149999899993</v>
      </c>
      <c r="P374" s="22" t="str">
        <f t="shared" si="102"/>
        <v>J=</v>
      </c>
      <c r="Q374" s="2">
        <f t="shared" si="103"/>
        <v>42716</v>
      </c>
      <c r="R374" s="10"/>
      <c r="S374" s="16"/>
      <c r="T374" s="42">
        <v>43574</v>
      </c>
      <c r="U374" s="43" t="s">
        <v>80</v>
      </c>
      <c r="V374" s="16"/>
      <c r="W374" s="16"/>
      <c r="X374" s="16"/>
      <c r="Y374" s="16"/>
      <c r="Z374" s="10"/>
      <c r="AA374" s="16"/>
      <c r="AB374" s="16"/>
      <c r="AC374" s="16"/>
      <c r="AD374" s="16"/>
      <c r="AE374" s="16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  <c r="ES374" s="18"/>
      <c r="ET374" s="18"/>
      <c r="EU374" s="18"/>
      <c r="EV374" s="18"/>
      <c r="EW374" s="18"/>
      <c r="EX374" s="18"/>
      <c r="EY374" s="18"/>
      <c r="EZ374" s="18"/>
      <c r="FA374" s="18"/>
      <c r="FB374" s="18"/>
      <c r="FC374" s="18"/>
      <c r="FD374" s="18"/>
      <c r="FE374" s="18"/>
      <c r="FF374" s="18"/>
      <c r="FG374" s="18"/>
      <c r="FH374" s="18"/>
      <c r="FI374" s="18"/>
      <c r="FJ374" s="18"/>
      <c r="FK374" s="18"/>
      <c r="FL374" s="18"/>
      <c r="FM374" s="18"/>
      <c r="FN374" s="18"/>
      <c r="FO374" s="18"/>
      <c r="FP374" s="18"/>
      <c r="FQ374" s="18"/>
      <c r="FR374" s="18"/>
      <c r="FS374" s="18"/>
      <c r="FT374" s="18"/>
      <c r="FU374" s="18"/>
      <c r="FV374" s="18"/>
    </row>
    <row r="375" spans="1:183" ht="12.75" x14ac:dyDescent="0.15">
      <c r="A375" s="90">
        <f t="shared" si="97"/>
        <v>42713</v>
      </c>
      <c r="B375" s="95">
        <f t="shared" ca="1" si="104"/>
        <v>108420.80899999999</v>
      </c>
      <c r="C375" s="3">
        <f t="shared" si="98"/>
        <v>100000</v>
      </c>
      <c r="D375" s="4">
        <f ca="1">IF(A375&lt;$B$1,VLOOKUP(A375,[1]DI!$A$4:$B$15000,2),0)</f>
        <v>0.1363</v>
      </c>
      <c r="E375" s="5">
        <f t="shared" ca="1" si="105"/>
        <v>5.0717999999999998E-4</v>
      </c>
      <c r="F375" s="20">
        <f t="shared" si="99"/>
        <v>1.23</v>
      </c>
      <c r="G375" s="6">
        <f t="shared" ca="1" si="93"/>
        <v>1.0006238314</v>
      </c>
      <c r="H375" s="5">
        <f ca="1">TRUNC(PRODUCT(G$10:G374),15)</f>
        <v>1.1699682996440699</v>
      </c>
      <c r="I375" s="5">
        <f t="shared" ca="1" si="100"/>
        <v>1.0790994004671699</v>
      </c>
      <c r="J375" s="5">
        <f t="shared" ca="1" si="94"/>
        <v>1.08420809</v>
      </c>
      <c r="K375" s="5">
        <f t="shared" ca="1" si="95"/>
        <v>8420.8089999999993</v>
      </c>
      <c r="L375" s="21">
        <f>IF(VLOOKUP(A375,$U$12:$AD$125,8)=VLOOKUP(A374,$U$12:$AD$125,8),0,VLOOKUP(A375,U$12:$AD$125,8))</f>
        <v>0</v>
      </c>
      <c r="M375" s="8">
        <f>IF(L375&gt;0,VLOOKUP(L375,T$12:$AC$125,7),0)</f>
        <v>0</v>
      </c>
      <c r="N375" s="3">
        <f t="shared" si="101"/>
        <v>0</v>
      </c>
      <c r="O375" s="3">
        <f t="shared" ca="1" si="96"/>
        <v>8420.8089999999993</v>
      </c>
      <c r="P375" s="22" t="str">
        <f t="shared" si="102"/>
        <v>J=</v>
      </c>
      <c r="Q375" s="2">
        <f t="shared" si="103"/>
        <v>42716</v>
      </c>
      <c r="R375" s="10"/>
      <c r="S375" s="46"/>
      <c r="T375" s="42">
        <v>43586</v>
      </c>
      <c r="U375" s="43" t="s">
        <v>82</v>
      </c>
      <c r="V375" s="46"/>
      <c r="W375" s="46"/>
      <c r="X375" s="46"/>
      <c r="Y375" s="46"/>
      <c r="Z375" s="10"/>
      <c r="AA375" s="46"/>
      <c r="AB375" s="46"/>
      <c r="AC375" s="46"/>
      <c r="AD375" s="46"/>
      <c r="AE375" s="46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  <c r="BY375" s="33"/>
      <c r="BZ375" s="33"/>
      <c r="CA375" s="33"/>
      <c r="CB375" s="33"/>
      <c r="CC375" s="33"/>
      <c r="CD375" s="33"/>
      <c r="CE375" s="33"/>
      <c r="CF375" s="33"/>
      <c r="CG375" s="33"/>
      <c r="CH375" s="33"/>
      <c r="CI375" s="33"/>
      <c r="CJ375" s="33"/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33"/>
      <c r="CX375" s="33"/>
      <c r="CY375" s="33"/>
      <c r="CZ375" s="33"/>
      <c r="DA375" s="33"/>
      <c r="DB375" s="33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  <c r="DS375" s="33"/>
      <c r="DT375" s="33"/>
      <c r="DU375" s="33"/>
      <c r="DV375" s="33"/>
      <c r="DW375" s="33"/>
      <c r="DX375" s="33"/>
      <c r="DY375" s="33"/>
      <c r="DZ375" s="33"/>
      <c r="EA375" s="33"/>
      <c r="EB375" s="33"/>
      <c r="EC375" s="33"/>
      <c r="ED375" s="33"/>
      <c r="EE375" s="33"/>
      <c r="EF375" s="33"/>
      <c r="EG375" s="33"/>
      <c r="EH375" s="33"/>
      <c r="EI375" s="33"/>
      <c r="EJ375" s="33"/>
      <c r="EK375" s="33"/>
      <c r="EL375" s="33"/>
      <c r="EM375" s="33"/>
      <c r="EN375" s="33"/>
      <c r="EO375" s="33"/>
      <c r="EP375" s="33"/>
      <c r="EQ375" s="33"/>
      <c r="ER375" s="33"/>
      <c r="ES375" s="33"/>
      <c r="ET375" s="33"/>
      <c r="EU375" s="33"/>
      <c r="EV375" s="33"/>
      <c r="EW375" s="33"/>
      <c r="EX375" s="33"/>
      <c r="EY375" s="33"/>
      <c r="EZ375" s="33"/>
      <c r="FA375" s="33"/>
      <c r="FB375" s="33"/>
      <c r="FC375" s="33"/>
      <c r="FD375" s="33"/>
      <c r="FE375" s="33"/>
      <c r="FF375" s="33"/>
      <c r="FG375" s="33"/>
      <c r="FH375" s="33"/>
      <c r="FI375" s="33"/>
      <c r="FJ375" s="33"/>
      <c r="FK375" s="33"/>
      <c r="FL375" s="33"/>
      <c r="FM375" s="33"/>
      <c r="FN375" s="33"/>
      <c r="FO375" s="33"/>
      <c r="FP375" s="33"/>
      <c r="FQ375" s="33"/>
      <c r="FR375" s="33"/>
      <c r="FS375" s="33"/>
      <c r="FT375" s="33"/>
      <c r="FU375" s="33"/>
      <c r="FV375" s="33"/>
      <c r="FW375" s="33"/>
      <c r="FX375" s="33"/>
      <c r="FY375" s="33"/>
    </row>
    <row r="376" spans="1:183" ht="12.75" x14ac:dyDescent="0.15">
      <c r="A376" s="90">
        <f t="shared" si="97"/>
        <v>42714</v>
      </c>
      <c r="B376" s="95">
        <f t="shared" ca="1" si="104"/>
        <v>108488.44499999</v>
      </c>
      <c r="C376" s="3">
        <f t="shared" si="98"/>
        <v>100000</v>
      </c>
      <c r="D376" s="4">
        <f ca="1">IF(A376&lt;$B$1,VLOOKUP(A376,[1]DI!$A$4:$B$15000,2),0)</f>
        <v>0</v>
      </c>
      <c r="E376" s="5">
        <f t="shared" ca="1" si="105"/>
        <v>0</v>
      </c>
      <c r="F376" s="20">
        <f t="shared" si="99"/>
        <v>1.23</v>
      </c>
      <c r="G376" s="6">
        <f t="shared" ca="1" si="93"/>
        <v>1</v>
      </c>
      <c r="H376" s="5">
        <f ca="1">TRUNC(PRODUCT(G$10:G375),15)</f>
        <v>1.1706981626063999</v>
      </c>
      <c r="I376" s="5">
        <f t="shared" ca="1" si="100"/>
        <v>1.0790994004671699</v>
      </c>
      <c r="J376" s="5">
        <f t="shared" ca="1" si="94"/>
        <v>1.0848844499999999</v>
      </c>
      <c r="K376" s="5">
        <f t="shared" ca="1" si="95"/>
        <v>8488.4449999900007</v>
      </c>
      <c r="L376" s="21">
        <f>IF(VLOOKUP(A376,$U$12:$AD$125,8)=VLOOKUP(A375,$U$12:$AD$125,8),0,VLOOKUP(A376,U$12:$AD$125,8))</f>
        <v>0</v>
      </c>
      <c r="M376" s="8">
        <f>IF(L376&gt;0,VLOOKUP(L376,T$12:$AC$125,7),0)</f>
        <v>0</v>
      </c>
      <c r="N376" s="3">
        <f t="shared" si="101"/>
        <v>0</v>
      </c>
      <c r="O376" s="3">
        <f t="shared" ca="1" si="96"/>
        <v>8488.4449999900007</v>
      </c>
      <c r="P376" s="22" t="str">
        <f t="shared" si="102"/>
        <v>J=</v>
      </c>
      <c r="Q376" s="2">
        <f t="shared" si="103"/>
        <v>42716</v>
      </c>
      <c r="R376" s="10"/>
      <c r="S376" s="17"/>
      <c r="T376" s="42">
        <v>43636</v>
      </c>
      <c r="U376" s="43" t="s">
        <v>81</v>
      </c>
      <c r="V376" s="17"/>
      <c r="W376" s="17"/>
      <c r="X376" s="17"/>
      <c r="Y376" s="17"/>
      <c r="Z376" s="10"/>
      <c r="AA376" s="17"/>
      <c r="AB376" s="17"/>
      <c r="AC376" s="17"/>
      <c r="AD376" s="17"/>
      <c r="AE376" s="17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  <c r="EV376" s="18"/>
      <c r="EW376" s="18"/>
      <c r="EX376" s="18"/>
      <c r="EY376" s="18"/>
      <c r="EZ376" s="18"/>
      <c r="FA376" s="18"/>
      <c r="FB376" s="18"/>
      <c r="FC376" s="18"/>
      <c r="FD376" s="18"/>
      <c r="FE376" s="18"/>
      <c r="FF376" s="18"/>
      <c r="FG376" s="18"/>
      <c r="FH376" s="18"/>
      <c r="FI376" s="18"/>
      <c r="FJ376" s="18"/>
      <c r="FK376" s="18"/>
      <c r="FL376" s="18"/>
      <c r="FM376" s="18"/>
      <c r="FN376" s="18"/>
      <c r="FO376" s="18"/>
      <c r="FP376" s="18"/>
      <c r="FQ376" s="18"/>
      <c r="FR376" s="18"/>
      <c r="FS376" s="18"/>
      <c r="FT376" s="18"/>
      <c r="FU376" s="18"/>
      <c r="FV376" s="18"/>
      <c r="FW376" s="18"/>
      <c r="FX376" s="18"/>
      <c r="FY376" s="18"/>
    </row>
    <row r="377" spans="1:183" ht="12.75" x14ac:dyDescent="0.15">
      <c r="A377" s="90">
        <f t="shared" si="97"/>
        <v>42715</v>
      </c>
      <c r="B377" s="95">
        <f t="shared" ca="1" si="104"/>
        <v>108488.44499999</v>
      </c>
      <c r="C377" s="3">
        <f t="shared" si="98"/>
        <v>100000</v>
      </c>
      <c r="D377" s="4">
        <f ca="1">IF(A377&lt;$B$1,VLOOKUP(A377,[1]DI!$A$4:$B$15000,2),0)</f>
        <v>0</v>
      </c>
      <c r="E377" s="5">
        <f t="shared" ca="1" si="105"/>
        <v>0</v>
      </c>
      <c r="F377" s="20">
        <f t="shared" si="99"/>
        <v>1.23</v>
      </c>
      <c r="G377" s="6">
        <f t="shared" ca="1" si="93"/>
        <v>1</v>
      </c>
      <c r="H377" s="5">
        <f ca="1">TRUNC(PRODUCT(G$10:G376),15)</f>
        <v>1.1706981626063999</v>
      </c>
      <c r="I377" s="5">
        <f t="shared" ca="1" si="100"/>
        <v>1.0790994004671699</v>
      </c>
      <c r="J377" s="5">
        <f t="shared" ca="1" si="94"/>
        <v>1.0848844499999999</v>
      </c>
      <c r="K377" s="5">
        <f t="shared" ca="1" si="95"/>
        <v>8488.4449999900007</v>
      </c>
      <c r="L377" s="21">
        <f>IF(VLOOKUP(A377,$U$12:$AD$125,8)=VLOOKUP(A376,$U$12:$AD$125,8),0,VLOOKUP(A377,U$12:$AD$125,8))</f>
        <v>0</v>
      </c>
      <c r="M377" s="8">
        <f>IF(L377&gt;0,VLOOKUP(L377,T$12:$AC$125,7),0)</f>
        <v>0</v>
      </c>
      <c r="N377" s="3">
        <f t="shared" si="101"/>
        <v>0</v>
      </c>
      <c r="O377" s="3">
        <f t="shared" ca="1" si="96"/>
        <v>8488.4449999900007</v>
      </c>
      <c r="P377" s="22" t="str">
        <f t="shared" si="102"/>
        <v>J=</v>
      </c>
      <c r="Q377" s="2">
        <f t="shared" si="103"/>
        <v>42716</v>
      </c>
      <c r="R377" s="10"/>
      <c r="S377" s="47"/>
      <c r="T377" s="42">
        <v>43784</v>
      </c>
      <c r="U377" s="43" t="s">
        <v>84</v>
      </c>
      <c r="V377" s="47"/>
      <c r="W377" s="47"/>
      <c r="X377" s="47"/>
      <c r="Y377" s="47"/>
      <c r="Z377" s="10"/>
      <c r="AA377" s="47"/>
      <c r="AB377" s="47"/>
      <c r="AC377" s="47"/>
      <c r="AD377" s="47"/>
      <c r="AE377" s="47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  <c r="BY377" s="33"/>
      <c r="BZ377" s="33"/>
      <c r="CA377" s="33"/>
      <c r="CB377" s="33"/>
      <c r="CC377" s="33"/>
      <c r="CD377" s="33"/>
      <c r="CE377" s="33"/>
      <c r="CF377" s="33"/>
      <c r="CG377" s="33"/>
      <c r="CH377" s="33"/>
      <c r="CI377" s="33"/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33"/>
      <c r="CX377" s="33"/>
      <c r="CY377" s="33"/>
      <c r="CZ377" s="33"/>
      <c r="DA377" s="33"/>
      <c r="DB377" s="33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  <c r="DS377" s="33"/>
      <c r="DT377" s="33"/>
      <c r="DU377" s="33"/>
      <c r="DV377" s="33"/>
      <c r="DW377" s="33"/>
      <c r="DX377" s="33"/>
      <c r="DY377" s="33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  <c r="EZ377" s="33"/>
      <c r="FA377" s="33"/>
      <c r="FB377" s="33"/>
      <c r="FC377" s="33"/>
      <c r="FD377" s="33"/>
      <c r="FE377" s="33"/>
      <c r="FF377" s="33"/>
      <c r="FG377" s="33"/>
      <c r="FH377" s="33"/>
      <c r="FI377" s="33"/>
      <c r="FJ377" s="33"/>
      <c r="FK377" s="33"/>
      <c r="FL377" s="33"/>
      <c r="FM377" s="33"/>
      <c r="FN377" s="33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</row>
    <row r="378" spans="1:183" ht="15" x14ac:dyDescent="0.2">
      <c r="A378" s="110">
        <f t="shared" si="97"/>
        <v>42716</v>
      </c>
      <c r="B378" s="111">
        <f t="shared" ca="1" si="104"/>
        <v>108488.44499999</v>
      </c>
      <c r="C378" s="111">
        <f t="shared" si="98"/>
        <v>100000</v>
      </c>
      <c r="D378" s="112">
        <f ca="1">IF(A378&lt;$B$1,VLOOKUP(A378,[1]DI!$A$4:$B$15000,2),0)</f>
        <v>0.1363</v>
      </c>
      <c r="E378" s="113">
        <f t="shared" ca="1" si="105"/>
        <v>5.0717999999999998E-4</v>
      </c>
      <c r="F378" s="114">
        <f t="shared" si="99"/>
        <v>1.23</v>
      </c>
      <c r="G378" s="115">
        <f t="shared" ca="1" si="93"/>
        <v>1.0006238314</v>
      </c>
      <c r="H378" s="113">
        <f ca="1">TRUNC(PRODUCT(G$10:G377),15)</f>
        <v>1.1706981626063999</v>
      </c>
      <c r="I378" s="113">
        <f t="shared" ca="1" si="100"/>
        <v>1.0790994004671699</v>
      </c>
      <c r="J378" s="113">
        <f t="shared" ca="1" si="94"/>
        <v>1.0848844499999999</v>
      </c>
      <c r="K378" s="113">
        <f t="shared" ca="1" si="95"/>
        <v>8488.4449999900007</v>
      </c>
      <c r="L378" s="116">
        <f>IF(VLOOKUP(A378,$U$12:$AD$125,8)=VLOOKUP(A377,$U$12:$AD$125,8),0,VLOOKUP(A378,U$12:$AD$125,8))</f>
        <v>2</v>
      </c>
      <c r="M378" s="117">
        <f>IF(L378&gt;0,VLOOKUP(L378,T$12:$AC$125,7),0)</f>
        <v>0</v>
      </c>
      <c r="N378" s="111">
        <f t="shared" si="101"/>
        <v>0</v>
      </c>
      <c r="O378" s="111">
        <f t="shared" ca="1" si="96"/>
        <v>8488.4449999900007</v>
      </c>
      <c r="P378" s="118" t="str">
        <f t="shared" si="102"/>
        <v>J=</v>
      </c>
      <c r="Q378" s="119">
        <f t="shared" si="103"/>
        <v>42716</v>
      </c>
      <c r="R378" s="10"/>
      <c r="S378" s="17"/>
      <c r="T378" s="42">
        <v>43824</v>
      </c>
      <c r="U378" s="43" t="s">
        <v>77</v>
      </c>
      <c r="V378" s="17"/>
      <c r="W378" s="17"/>
      <c r="X378" s="17"/>
      <c r="Y378" s="17"/>
      <c r="Z378" s="10"/>
      <c r="AA378" s="17"/>
      <c r="AB378" s="17"/>
      <c r="AC378" s="17"/>
      <c r="AD378" s="17"/>
      <c r="AE378" s="17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  <c r="EW378" s="18"/>
      <c r="EX378" s="18"/>
      <c r="EY378" s="18"/>
      <c r="EZ378" s="18"/>
      <c r="FA378" s="18"/>
      <c r="FB378" s="18"/>
      <c r="FC378" s="18"/>
      <c r="FD378" s="18"/>
      <c r="FE378" s="18"/>
      <c r="FF378" s="18"/>
      <c r="FG378" s="18"/>
      <c r="FH378" s="18"/>
      <c r="FI378" s="18"/>
      <c r="FJ378" s="18"/>
      <c r="FK378" s="18"/>
      <c r="FL378" s="18"/>
      <c r="FM378" s="18"/>
      <c r="FN378" s="18"/>
      <c r="FO378" s="18"/>
      <c r="FP378" s="18"/>
      <c r="FQ378" s="18"/>
      <c r="FR378" s="18"/>
      <c r="FS378" s="18"/>
      <c r="FT378" s="18"/>
      <c r="FU378" s="18"/>
      <c r="FV378" s="18"/>
    </row>
    <row r="379" spans="1:183" ht="12.75" x14ac:dyDescent="0.15">
      <c r="A379" s="90">
        <f t="shared" si="97"/>
        <v>42717</v>
      </c>
      <c r="B379" s="95">
        <f t="shared" ca="1" si="104"/>
        <v>100062.383</v>
      </c>
      <c r="C379" s="3">
        <f t="shared" si="98"/>
        <v>100000</v>
      </c>
      <c r="D379" s="4">
        <f ca="1">IF(A379&lt;$B$1,VLOOKUP(A379,[1]DI!$A$4:$B$15000,2),0)</f>
        <v>0.1363</v>
      </c>
      <c r="E379" s="5">
        <f t="shared" ca="1" si="105"/>
        <v>5.0717999999999998E-4</v>
      </c>
      <c r="F379" s="20">
        <f t="shared" si="99"/>
        <v>1.23</v>
      </c>
      <c r="G379" s="6">
        <f t="shared" ca="1" si="93"/>
        <v>1.0006238314</v>
      </c>
      <c r="H379" s="5">
        <f ca="1">TRUNC(PRODUCT(G$10:G378),15)</f>
        <v>1.1714284808801501</v>
      </c>
      <c r="I379" s="5">
        <f t="shared" ca="1" si="100"/>
        <v>1.1706981626063999</v>
      </c>
      <c r="J379" s="5">
        <f t="shared" ca="1" si="94"/>
        <v>1.0006238300000001</v>
      </c>
      <c r="K379" s="5">
        <f t="shared" ca="1" si="95"/>
        <v>62.383000000000003</v>
      </c>
      <c r="L379" s="21">
        <f>IF(VLOOKUP(A379,$U$12:$AD$125,8)=VLOOKUP(A378,$U$12:$AD$125,8),0,VLOOKUP(A379,U$12:$AD$125,8))</f>
        <v>0</v>
      </c>
      <c r="M379" s="8">
        <f>IF(L379&gt;0,VLOOKUP(L379,T$12:$AC$125,7),0)</f>
        <v>0</v>
      </c>
      <c r="N379" s="3">
        <f t="shared" si="101"/>
        <v>0</v>
      </c>
      <c r="O379" s="3">
        <f t="shared" ca="1" si="96"/>
        <v>62.383000000000003</v>
      </c>
      <c r="P379" s="22" t="str">
        <f t="shared" si="102"/>
        <v>J=</v>
      </c>
      <c r="Q379" s="2">
        <f t="shared" si="103"/>
        <v>42989</v>
      </c>
      <c r="R379" s="38"/>
      <c r="S379" s="47"/>
      <c r="T379" s="44">
        <v>43831</v>
      </c>
      <c r="U379" s="45" t="s">
        <v>79</v>
      </c>
      <c r="V379" s="47"/>
      <c r="W379" s="47"/>
      <c r="X379" s="47"/>
      <c r="Y379" s="47"/>
      <c r="Z379" s="32"/>
      <c r="AA379" s="47"/>
      <c r="AB379" s="47"/>
      <c r="AC379" s="47"/>
      <c r="AD379" s="47"/>
      <c r="AE379" s="47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3"/>
      <c r="BY379" s="33"/>
      <c r="BZ379" s="33"/>
      <c r="CA379" s="33"/>
      <c r="CB379" s="33"/>
      <c r="CC379" s="33"/>
      <c r="CD379" s="33"/>
      <c r="CE379" s="33"/>
      <c r="CF379" s="33"/>
      <c r="CG379" s="33"/>
      <c r="CH379" s="33"/>
      <c r="CI379" s="33"/>
      <c r="CJ379" s="33"/>
      <c r="CK379" s="33"/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33"/>
      <c r="CX379" s="33"/>
      <c r="CY379" s="33"/>
      <c r="CZ379" s="33"/>
      <c r="DA379" s="33"/>
      <c r="DB379" s="33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  <c r="DS379" s="33"/>
      <c r="DT379" s="33"/>
      <c r="DU379" s="33"/>
      <c r="DV379" s="33"/>
      <c r="DW379" s="33"/>
      <c r="DX379" s="33"/>
      <c r="DY379" s="33"/>
      <c r="DZ379" s="33"/>
      <c r="EA379" s="33"/>
      <c r="EB379" s="33"/>
      <c r="EC379" s="33"/>
      <c r="ED379" s="33"/>
      <c r="EE379" s="33"/>
      <c r="EF379" s="33"/>
      <c r="EG379" s="33"/>
      <c r="EH379" s="33"/>
      <c r="EI379" s="33"/>
      <c r="EJ379" s="33"/>
      <c r="EK379" s="33"/>
      <c r="EL379" s="33"/>
      <c r="EM379" s="33"/>
      <c r="EN379" s="33"/>
      <c r="EO379" s="33"/>
      <c r="EP379" s="33"/>
      <c r="EQ379" s="33"/>
      <c r="ER379" s="33"/>
      <c r="ES379" s="33"/>
      <c r="ET379" s="33"/>
      <c r="EU379" s="33"/>
      <c r="EV379" s="33"/>
      <c r="EW379" s="33"/>
      <c r="EX379" s="33"/>
      <c r="EY379" s="33"/>
      <c r="EZ379" s="33"/>
      <c r="FA379" s="33"/>
      <c r="FB379" s="33"/>
      <c r="FC379" s="33"/>
      <c r="FD379" s="33"/>
      <c r="FE379" s="33"/>
      <c r="FF379" s="33"/>
      <c r="FG379" s="33"/>
      <c r="FH379" s="33"/>
      <c r="FI379" s="33"/>
      <c r="FJ379" s="33"/>
      <c r="FK379" s="33"/>
      <c r="FL379" s="33"/>
      <c r="FM379" s="33"/>
      <c r="FN379" s="33"/>
      <c r="FO379" s="33"/>
      <c r="FP379" s="33"/>
      <c r="FQ379" s="33"/>
      <c r="FR379" s="33"/>
      <c r="FS379" s="33"/>
      <c r="FT379" s="33"/>
      <c r="FU379" s="33"/>
      <c r="FV379" s="33"/>
      <c r="FW379" s="33"/>
      <c r="FX379" s="33"/>
      <c r="FY379" s="33"/>
      <c r="FZ379" s="33"/>
      <c r="GA379" s="33"/>
    </row>
    <row r="380" spans="1:183" ht="12.75" x14ac:dyDescent="0.15">
      <c r="A380" s="90">
        <f t="shared" si="97"/>
        <v>42718</v>
      </c>
      <c r="B380" s="95">
        <f t="shared" ca="1" si="104"/>
        <v>100124.80499999999</v>
      </c>
      <c r="C380" s="3">
        <f t="shared" si="98"/>
        <v>100000</v>
      </c>
      <c r="D380" s="4">
        <f ca="1">IF(A380&lt;$B$1,VLOOKUP(A380,[1]DI!$A$4:$B$15000,2),0)</f>
        <v>0.1363</v>
      </c>
      <c r="E380" s="5">
        <f t="shared" ca="1" si="105"/>
        <v>5.0717999999999998E-4</v>
      </c>
      <c r="F380" s="20">
        <f t="shared" si="99"/>
        <v>1.23</v>
      </c>
      <c r="G380" s="6">
        <f t="shared" ca="1" si="93"/>
        <v>1.0006238314</v>
      </c>
      <c r="H380" s="5">
        <f ca="1">TRUNC(PRODUCT(G$10:G379),15)</f>
        <v>1.17215925474938</v>
      </c>
      <c r="I380" s="5">
        <f t="shared" ca="1" si="100"/>
        <v>1.1706981626063999</v>
      </c>
      <c r="J380" s="5">
        <f t="shared" ca="1" si="94"/>
        <v>1.0012480500000001</v>
      </c>
      <c r="K380" s="5">
        <f t="shared" ca="1" si="95"/>
        <v>124.80500000000001</v>
      </c>
      <c r="L380" s="21">
        <f>IF(VLOOKUP(A380,$U$12:$AD$125,8)=VLOOKUP(A379,$U$12:$AD$125,8),0,VLOOKUP(A380,U$12:$AD$125,8))</f>
        <v>0</v>
      </c>
      <c r="M380" s="8">
        <f>IF(L380&gt;0,VLOOKUP(L380,T$12:$AC$125,7),0)</f>
        <v>0</v>
      </c>
      <c r="N380" s="3">
        <f t="shared" si="101"/>
        <v>0</v>
      </c>
      <c r="O380" s="3">
        <f t="shared" ca="1" si="96"/>
        <v>124.80500000000001</v>
      </c>
      <c r="P380" s="22" t="str">
        <f t="shared" si="102"/>
        <v>J=</v>
      </c>
      <c r="Q380" s="2">
        <f t="shared" si="103"/>
        <v>42989</v>
      </c>
      <c r="R380" s="10"/>
      <c r="S380" s="10"/>
      <c r="T380" s="42">
        <v>43885</v>
      </c>
      <c r="U380" s="43" t="s">
        <v>63</v>
      </c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  <c r="ES380" s="18"/>
      <c r="ET380" s="18"/>
      <c r="EU380" s="18"/>
      <c r="EV380" s="18"/>
      <c r="EW380" s="18"/>
      <c r="EX380" s="18"/>
      <c r="EY380" s="18"/>
      <c r="EZ380" s="18"/>
      <c r="FA380" s="18"/>
      <c r="FB380" s="18"/>
      <c r="FC380" s="18"/>
      <c r="FD380" s="18"/>
      <c r="FE380" s="18"/>
      <c r="FF380" s="18"/>
      <c r="FG380" s="18"/>
      <c r="FH380" s="18"/>
      <c r="FI380" s="18"/>
      <c r="FJ380" s="18"/>
      <c r="FK380" s="18"/>
      <c r="FL380" s="18"/>
      <c r="FM380" s="18"/>
      <c r="FN380" s="18"/>
      <c r="FO380" s="18"/>
      <c r="FP380" s="18"/>
      <c r="FQ380" s="18"/>
      <c r="FR380" s="18"/>
      <c r="FS380" s="18"/>
      <c r="FT380" s="18"/>
      <c r="FU380" s="18"/>
      <c r="FV380" s="18"/>
    </row>
    <row r="381" spans="1:183" ht="12.75" x14ac:dyDescent="0.15">
      <c r="A381" s="90">
        <f t="shared" si="97"/>
        <v>42719</v>
      </c>
      <c r="B381" s="95">
        <f t="shared" ca="1" si="104"/>
        <v>100187.266</v>
      </c>
      <c r="C381" s="3">
        <f t="shared" si="98"/>
        <v>100000</v>
      </c>
      <c r="D381" s="4">
        <f ca="1">IF(A381&lt;$B$1,VLOOKUP(A381,[1]DI!$A$4:$B$15000,2),0)</f>
        <v>0.1363</v>
      </c>
      <c r="E381" s="5">
        <f t="shared" ca="1" si="105"/>
        <v>5.0717999999999998E-4</v>
      </c>
      <c r="F381" s="20">
        <f t="shared" si="99"/>
        <v>1.23</v>
      </c>
      <c r="G381" s="6">
        <f t="shared" ca="1" si="93"/>
        <v>1.0006238314</v>
      </c>
      <c r="H381" s="5">
        <f ca="1">TRUNC(PRODUCT(G$10:G380),15)</f>
        <v>1.1728904844982899</v>
      </c>
      <c r="I381" s="5">
        <f t="shared" ca="1" si="100"/>
        <v>1.1706981626063999</v>
      </c>
      <c r="J381" s="5">
        <f t="shared" ca="1" si="94"/>
        <v>1.0018726600000001</v>
      </c>
      <c r="K381" s="5">
        <f t="shared" ca="1" si="95"/>
        <v>187.26599999999999</v>
      </c>
      <c r="L381" s="21">
        <f>IF(VLOOKUP(A381,$U$12:$AD$125,8)=VLOOKUP(A380,$U$12:$AD$125,8),0,VLOOKUP(A381,U$12:$AD$125,8))</f>
        <v>0</v>
      </c>
      <c r="M381" s="8">
        <f>IF(L381&gt;0,VLOOKUP(L381,T$12:$AC$125,7),0)</f>
        <v>0</v>
      </c>
      <c r="N381" s="3">
        <f t="shared" si="101"/>
        <v>0</v>
      </c>
      <c r="O381" s="3">
        <f t="shared" ca="1" si="96"/>
        <v>187.26599999999999</v>
      </c>
      <c r="P381" s="22" t="str">
        <f t="shared" si="102"/>
        <v>J=</v>
      </c>
      <c r="Q381" s="2">
        <f t="shared" si="103"/>
        <v>42989</v>
      </c>
      <c r="R381" s="10"/>
      <c r="S381" s="10"/>
      <c r="T381" s="42">
        <v>43886</v>
      </c>
      <c r="U381" s="43" t="s">
        <v>63</v>
      </c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  <c r="ES381" s="18"/>
      <c r="ET381" s="18"/>
      <c r="EU381" s="18"/>
      <c r="EV381" s="18"/>
      <c r="EW381" s="18"/>
      <c r="EX381" s="18"/>
      <c r="EY381" s="18"/>
      <c r="EZ381" s="18"/>
      <c r="FA381" s="18"/>
      <c r="FB381" s="18"/>
      <c r="FC381" s="18"/>
      <c r="FD381" s="18"/>
      <c r="FE381" s="18"/>
      <c r="FF381" s="18"/>
      <c r="FG381" s="18"/>
      <c r="FH381" s="18"/>
      <c r="FI381" s="18"/>
      <c r="FJ381" s="18"/>
      <c r="FK381" s="18"/>
      <c r="FL381" s="18"/>
      <c r="FM381" s="18"/>
      <c r="FN381" s="18"/>
      <c r="FO381" s="18"/>
      <c r="FP381" s="18"/>
      <c r="FQ381" s="18"/>
      <c r="FR381" s="18"/>
      <c r="FS381" s="18"/>
      <c r="FT381" s="18"/>
      <c r="FU381" s="18"/>
      <c r="FV381" s="18"/>
    </row>
    <row r="382" spans="1:183" ht="12.75" x14ac:dyDescent="0.15">
      <c r="A382" s="90">
        <f t="shared" si="97"/>
        <v>42720</v>
      </c>
      <c r="B382" s="95">
        <f t="shared" ca="1" si="104"/>
        <v>100249.76599999001</v>
      </c>
      <c r="C382" s="3">
        <f t="shared" si="98"/>
        <v>100000</v>
      </c>
      <c r="D382" s="4">
        <f ca="1">IF(A382&lt;$B$1,VLOOKUP(A382,[1]DI!$A$4:$B$15000,2),0)</f>
        <v>0.1363</v>
      </c>
      <c r="E382" s="5">
        <f t="shared" ca="1" si="105"/>
        <v>5.0717999999999998E-4</v>
      </c>
      <c r="F382" s="20">
        <f t="shared" si="99"/>
        <v>1.23</v>
      </c>
      <c r="G382" s="6">
        <f t="shared" ca="1" si="93"/>
        <v>1.0006238314</v>
      </c>
      <c r="H382" s="5">
        <f ca="1">TRUNC(PRODUCT(G$10:G381),15)</f>
        <v>1.1736221704112799</v>
      </c>
      <c r="I382" s="5">
        <f t="shared" ca="1" si="100"/>
        <v>1.1706981626063999</v>
      </c>
      <c r="J382" s="5">
        <f t="shared" ca="1" si="94"/>
        <v>1.00249766</v>
      </c>
      <c r="K382" s="5">
        <f t="shared" ca="1" si="95"/>
        <v>249.76599999000001</v>
      </c>
      <c r="L382" s="21">
        <f>IF(VLOOKUP(A382,$U$12:$AD$125,8)=VLOOKUP(A381,$U$12:$AD$125,8),0,VLOOKUP(A382,U$12:$AD$125,8))</f>
        <v>0</v>
      </c>
      <c r="M382" s="8">
        <f>IF(L382&gt;0,VLOOKUP(L382,T$12:$AC$125,7),0)</f>
        <v>0</v>
      </c>
      <c r="N382" s="3">
        <f t="shared" si="101"/>
        <v>0</v>
      </c>
      <c r="O382" s="3">
        <f t="shared" ca="1" si="96"/>
        <v>249.76599999000001</v>
      </c>
      <c r="P382" s="22" t="str">
        <f t="shared" si="102"/>
        <v>J=</v>
      </c>
      <c r="Q382" s="2">
        <f t="shared" si="103"/>
        <v>42989</v>
      </c>
      <c r="R382" s="10"/>
      <c r="S382" s="10"/>
      <c r="T382" s="42">
        <v>43931</v>
      </c>
      <c r="U382" s="43" t="s">
        <v>80</v>
      </c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  <c r="ES382" s="18"/>
      <c r="ET382" s="18"/>
      <c r="EU382" s="18"/>
      <c r="EV382" s="18"/>
      <c r="EW382" s="18"/>
      <c r="EX382" s="18"/>
      <c r="EY382" s="18"/>
      <c r="EZ382" s="18"/>
      <c r="FA382" s="18"/>
      <c r="FB382" s="18"/>
      <c r="FC382" s="18"/>
      <c r="FD382" s="18"/>
      <c r="FE382" s="18"/>
      <c r="FF382" s="18"/>
      <c r="FG382" s="18"/>
      <c r="FH382" s="18"/>
      <c r="FI382" s="18"/>
      <c r="FJ382" s="18"/>
      <c r="FK382" s="18"/>
      <c r="FL382" s="18"/>
      <c r="FM382" s="18"/>
      <c r="FN382" s="18"/>
      <c r="FO382" s="18"/>
      <c r="FP382" s="18"/>
      <c r="FQ382" s="18"/>
      <c r="FR382" s="18"/>
      <c r="FS382" s="18"/>
      <c r="FT382" s="18"/>
      <c r="FU382" s="18"/>
      <c r="FV382" s="18"/>
    </row>
    <row r="383" spans="1:183" ht="12.75" x14ac:dyDescent="0.15">
      <c r="A383" s="90">
        <f t="shared" si="97"/>
        <v>42721</v>
      </c>
      <c r="B383" s="95">
        <f t="shared" ca="1" si="104"/>
        <v>100312.30499999</v>
      </c>
      <c r="C383" s="3">
        <f t="shared" si="98"/>
        <v>100000</v>
      </c>
      <c r="D383" s="4">
        <f ca="1">IF(A383&lt;$B$1,VLOOKUP(A383,[1]DI!$A$4:$B$15000,2),0)</f>
        <v>0</v>
      </c>
      <c r="E383" s="5">
        <f t="shared" ca="1" si="105"/>
        <v>0</v>
      </c>
      <c r="F383" s="20">
        <f t="shared" si="99"/>
        <v>1.23</v>
      </c>
      <c r="G383" s="6">
        <f t="shared" ca="1" si="93"/>
        <v>1</v>
      </c>
      <c r="H383" s="5">
        <f ca="1">TRUNC(PRODUCT(G$10:G382),15)</f>
        <v>1.1743543127729199</v>
      </c>
      <c r="I383" s="5">
        <f t="shared" ca="1" si="100"/>
        <v>1.1706981626063999</v>
      </c>
      <c r="J383" s="5">
        <f t="shared" ca="1" si="94"/>
        <v>1.0031230499999999</v>
      </c>
      <c r="K383" s="5">
        <f t="shared" ca="1" si="95"/>
        <v>312.30499999</v>
      </c>
      <c r="L383" s="21">
        <f>IF(VLOOKUP(A383,$U$12:$AD$125,8)=VLOOKUP(A382,$U$12:$AD$125,8),0,VLOOKUP(A383,U$12:$AD$125,8))</f>
        <v>0</v>
      </c>
      <c r="M383" s="8">
        <f>IF(L383&gt;0,VLOOKUP(L383,T$12:$AC$125,7),0)</f>
        <v>0</v>
      </c>
      <c r="N383" s="3">
        <f t="shared" si="101"/>
        <v>0</v>
      </c>
      <c r="O383" s="3">
        <f t="shared" ca="1" si="96"/>
        <v>312.30499999</v>
      </c>
      <c r="P383" s="22" t="str">
        <f t="shared" si="102"/>
        <v>J=</v>
      </c>
      <c r="Q383" s="2">
        <f t="shared" si="103"/>
        <v>42989</v>
      </c>
      <c r="R383" s="10"/>
      <c r="S383" s="10"/>
      <c r="T383" s="42">
        <v>43942</v>
      </c>
      <c r="U383" s="43" t="s">
        <v>65</v>
      </c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  <c r="ES383" s="18"/>
      <c r="ET383" s="18"/>
      <c r="EU383" s="18"/>
      <c r="EV383" s="18"/>
      <c r="EW383" s="18"/>
      <c r="EX383" s="18"/>
      <c r="EY383" s="18"/>
      <c r="EZ383" s="18"/>
      <c r="FA383" s="18"/>
      <c r="FB383" s="18"/>
      <c r="FC383" s="18"/>
      <c r="FD383" s="18"/>
      <c r="FE383" s="18"/>
      <c r="FF383" s="18"/>
      <c r="FG383" s="18"/>
      <c r="FH383" s="18"/>
      <c r="FI383" s="18"/>
      <c r="FJ383" s="18"/>
      <c r="FK383" s="18"/>
      <c r="FL383" s="18"/>
      <c r="FM383" s="18"/>
      <c r="FN383" s="18"/>
      <c r="FO383" s="18"/>
      <c r="FP383" s="18"/>
      <c r="FQ383" s="18"/>
      <c r="FR383" s="18"/>
      <c r="FS383" s="18"/>
      <c r="FT383" s="18"/>
      <c r="FU383" s="18"/>
      <c r="FV383" s="18"/>
    </row>
    <row r="384" spans="1:183" ht="12.75" x14ac:dyDescent="0.15">
      <c r="A384" s="90">
        <f t="shared" si="97"/>
        <v>42722</v>
      </c>
      <c r="B384" s="95">
        <f t="shared" ca="1" si="104"/>
        <v>100312.30499999</v>
      </c>
      <c r="C384" s="3">
        <f t="shared" si="98"/>
        <v>100000</v>
      </c>
      <c r="D384" s="4">
        <f ca="1">IF(A384&lt;$B$1,VLOOKUP(A384,[1]DI!$A$4:$B$15000,2),0)</f>
        <v>0</v>
      </c>
      <c r="E384" s="5">
        <f t="shared" ca="1" si="105"/>
        <v>0</v>
      </c>
      <c r="F384" s="20">
        <f t="shared" si="99"/>
        <v>1.23</v>
      </c>
      <c r="G384" s="6">
        <f t="shared" ca="1" si="93"/>
        <v>1</v>
      </c>
      <c r="H384" s="5">
        <f ca="1">TRUNC(PRODUCT(G$10:G383),15)</f>
        <v>1.1743543127729199</v>
      </c>
      <c r="I384" s="5">
        <f t="shared" ca="1" si="100"/>
        <v>1.1706981626063999</v>
      </c>
      <c r="J384" s="5">
        <f t="shared" ca="1" si="94"/>
        <v>1.0031230499999999</v>
      </c>
      <c r="K384" s="5">
        <f t="shared" ca="1" si="95"/>
        <v>312.30499999</v>
      </c>
      <c r="L384" s="21">
        <f>IF(VLOOKUP(A384,$U$12:$AD$125,8)=VLOOKUP(A383,$U$12:$AD$125,8),0,VLOOKUP(A384,U$12:$AD$125,8))</f>
        <v>0</v>
      </c>
      <c r="M384" s="8">
        <f>IF(L384&gt;0,VLOOKUP(L384,T$12:$AC$125,7),0)</f>
        <v>0</v>
      </c>
      <c r="N384" s="3">
        <f t="shared" si="101"/>
        <v>0</v>
      </c>
      <c r="O384" s="3">
        <f t="shared" ca="1" si="96"/>
        <v>312.30499999</v>
      </c>
      <c r="P384" s="22" t="str">
        <f t="shared" si="102"/>
        <v>J=</v>
      </c>
      <c r="Q384" s="2">
        <f t="shared" si="103"/>
        <v>42989</v>
      </c>
      <c r="R384" s="10"/>
      <c r="S384" s="10"/>
      <c r="T384" s="42">
        <v>43952</v>
      </c>
      <c r="U384" s="43" t="s">
        <v>82</v>
      </c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  <c r="ES384" s="18"/>
      <c r="ET384" s="18"/>
      <c r="EU384" s="18"/>
      <c r="EV384" s="18"/>
      <c r="EW384" s="18"/>
      <c r="EX384" s="18"/>
      <c r="EY384" s="18"/>
      <c r="EZ384" s="18"/>
      <c r="FA384" s="18"/>
      <c r="FB384" s="18"/>
      <c r="FC384" s="18"/>
      <c r="FD384" s="18"/>
      <c r="FE384" s="18"/>
      <c r="FF384" s="18"/>
      <c r="FG384" s="18"/>
      <c r="FH384" s="18"/>
      <c r="FI384" s="18"/>
      <c r="FJ384" s="18"/>
      <c r="FK384" s="18"/>
      <c r="FL384" s="18"/>
      <c r="FM384" s="18"/>
      <c r="FN384" s="18"/>
      <c r="FO384" s="18"/>
      <c r="FP384" s="18"/>
      <c r="FQ384" s="18"/>
      <c r="FR384" s="18"/>
      <c r="FS384" s="18"/>
      <c r="FT384" s="18"/>
      <c r="FU384" s="18"/>
      <c r="FV384" s="18"/>
    </row>
    <row r="385" spans="1:178" ht="12.75" x14ac:dyDescent="0.15">
      <c r="A385" s="90">
        <f t="shared" si="97"/>
        <v>42723</v>
      </c>
      <c r="B385" s="95">
        <f t="shared" ca="1" si="104"/>
        <v>100312.30499999</v>
      </c>
      <c r="C385" s="3">
        <f t="shared" si="98"/>
        <v>100000</v>
      </c>
      <c r="D385" s="4">
        <f ca="1">IF(A385&lt;$B$1,VLOOKUP(A385,[1]DI!$A$4:$B$15000,2),0)</f>
        <v>0.1363</v>
      </c>
      <c r="E385" s="5">
        <f t="shared" ca="1" si="105"/>
        <v>5.0717999999999998E-4</v>
      </c>
      <c r="F385" s="20">
        <f t="shared" si="99"/>
        <v>1.23</v>
      </c>
      <c r="G385" s="6">
        <f t="shared" ca="1" si="93"/>
        <v>1.0006238314</v>
      </c>
      <c r="H385" s="5">
        <f ca="1">TRUNC(PRODUCT(G$10:G384),15)</f>
        <v>1.1743543127729199</v>
      </c>
      <c r="I385" s="5">
        <f t="shared" ca="1" si="100"/>
        <v>1.1706981626063999</v>
      </c>
      <c r="J385" s="5">
        <f t="shared" ca="1" si="94"/>
        <v>1.0031230499999999</v>
      </c>
      <c r="K385" s="5">
        <f t="shared" ca="1" si="95"/>
        <v>312.30499999</v>
      </c>
      <c r="L385" s="21">
        <f>IF(VLOOKUP(A385,$U$12:$AD$125,8)=VLOOKUP(A384,$U$12:$AD$125,8),0,VLOOKUP(A385,U$12:$AD$125,8))</f>
        <v>0</v>
      </c>
      <c r="M385" s="8">
        <f>IF(L385&gt;0,VLOOKUP(L385,T$12:$AC$125,7),0)</f>
        <v>0</v>
      </c>
      <c r="N385" s="3">
        <f t="shared" si="101"/>
        <v>0</v>
      </c>
      <c r="O385" s="3">
        <f t="shared" ca="1" si="96"/>
        <v>312.30499999</v>
      </c>
      <c r="P385" s="22" t="str">
        <f t="shared" si="102"/>
        <v>J=</v>
      </c>
      <c r="Q385" s="2">
        <f t="shared" si="103"/>
        <v>42989</v>
      </c>
      <c r="R385" s="10"/>
      <c r="S385" s="32"/>
      <c r="T385" s="42">
        <v>43993</v>
      </c>
      <c r="U385" s="43" t="s">
        <v>73</v>
      </c>
      <c r="V385" s="32"/>
      <c r="W385" s="32"/>
      <c r="X385" s="32"/>
      <c r="Y385" s="32"/>
      <c r="Z385" s="10"/>
      <c r="AA385" s="32"/>
      <c r="AB385" s="32"/>
      <c r="AC385" s="32"/>
      <c r="AD385" s="32"/>
      <c r="AE385" s="32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33"/>
      <c r="CX385" s="33"/>
      <c r="CY385" s="33"/>
      <c r="CZ385" s="33"/>
      <c r="DA385" s="33"/>
      <c r="DB385" s="33"/>
      <c r="DC385" s="33"/>
      <c r="DD385" s="33"/>
      <c r="DE385" s="33"/>
      <c r="DF385" s="33"/>
      <c r="DG385" s="33"/>
      <c r="DH385" s="33"/>
      <c r="DI385" s="33"/>
      <c r="DJ385" s="33"/>
      <c r="DK385" s="33"/>
      <c r="DL385" s="33"/>
      <c r="DM385" s="33"/>
      <c r="DN385" s="33"/>
      <c r="DO385" s="33"/>
      <c r="DP385" s="33"/>
      <c r="DQ385" s="33"/>
      <c r="DR385" s="33"/>
      <c r="DS385" s="33"/>
      <c r="DT385" s="33"/>
      <c r="DU385" s="33"/>
      <c r="DV385" s="33"/>
      <c r="DW385" s="33"/>
      <c r="DX385" s="33"/>
      <c r="DY385" s="33"/>
      <c r="DZ385" s="33"/>
      <c r="EA385" s="33"/>
      <c r="EB385" s="33"/>
      <c r="EC385" s="33"/>
      <c r="ED385" s="33"/>
      <c r="EE385" s="33"/>
      <c r="EF385" s="33"/>
      <c r="EG385" s="33"/>
      <c r="EH385" s="33"/>
      <c r="EI385" s="33"/>
      <c r="EJ385" s="33"/>
      <c r="EK385" s="33"/>
      <c r="EL385" s="33"/>
      <c r="EM385" s="33"/>
      <c r="EN385" s="33"/>
      <c r="EO385" s="33"/>
      <c r="EP385" s="33"/>
      <c r="EQ385" s="33"/>
      <c r="ER385" s="33"/>
      <c r="ES385" s="33"/>
      <c r="ET385" s="33"/>
      <c r="EU385" s="33"/>
      <c r="EV385" s="33"/>
      <c r="EW385" s="33"/>
      <c r="EX385" s="33"/>
      <c r="EY385" s="33"/>
      <c r="EZ385" s="33"/>
      <c r="FA385" s="33"/>
      <c r="FB385" s="33"/>
      <c r="FC385" s="33"/>
      <c r="FD385" s="33"/>
      <c r="FE385" s="33"/>
      <c r="FF385" s="33"/>
      <c r="FG385" s="33"/>
      <c r="FH385" s="33"/>
      <c r="FI385" s="33"/>
      <c r="FJ385" s="33"/>
      <c r="FK385" s="33"/>
      <c r="FL385" s="33"/>
      <c r="FM385" s="33"/>
      <c r="FN385" s="33"/>
      <c r="FO385" s="33"/>
      <c r="FP385" s="33"/>
      <c r="FQ385" s="33"/>
      <c r="FR385" s="33"/>
      <c r="FS385" s="33"/>
      <c r="FT385" s="33"/>
      <c r="FU385" s="33"/>
      <c r="FV385" s="33"/>
    </row>
    <row r="386" spans="1:178" ht="12.75" x14ac:dyDescent="0.15">
      <c r="A386" s="90">
        <f t="shared" si="97"/>
        <v>42724</v>
      </c>
      <c r="B386" s="95">
        <f t="shared" ca="1" si="104"/>
        <v>100374.88299999</v>
      </c>
      <c r="C386" s="3">
        <f t="shared" si="98"/>
        <v>100000</v>
      </c>
      <c r="D386" s="4">
        <f ca="1">IF(A386&lt;$B$1,VLOOKUP(A386,[1]DI!$A$4:$B$15000,2),0)</f>
        <v>0.1363</v>
      </c>
      <c r="E386" s="5">
        <f t="shared" ca="1" si="105"/>
        <v>5.0717999999999998E-4</v>
      </c>
      <c r="F386" s="20">
        <f t="shared" si="99"/>
        <v>1.23</v>
      </c>
      <c r="G386" s="6">
        <f t="shared" ca="1" si="93"/>
        <v>1.0006238314</v>
      </c>
      <c r="H386" s="5">
        <f ca="1">TRUNC(PRODUCT(G$10:G385),15)</f>
        <v>1.1750869118679499</v>
      </c>
      <c r="I386" s="5">
        <f t="shared" ca="1" si="100"/>
        <v>1.1706981626063999</v>
      </c>
      <c r="J386" s="5">
        <f t="shared" ca="1" si="94"/>
        <v>1.0037488299999999</v>
      </c>
      <c r="K386" s="5">
        <f t="shared" ca="1" si="95"/>
        <v>374.88299998999997</v>
      </c>
      <c r="L386" s="21">
        <f>IF(VLOOKUP(A386,$U$12:$AD$125,8)=VLOOKUP(A385,$U$12:$AD$125,8),0,VLOOKUP(A386,U$12:$AD$125,8))</f>
        <v>0</v>
      </c>
      <c r="M386" s="8">
        <f>IF(L386&gt;0,VLOOKUP(L386,T$12:$AC$125,7),0)</f>
        <v>0</v>
      </c>
      <c r="N386" s="3">
        <f t="shared" si="101"/>
        <v>0</v>
      </c>
      <c r="O386" s="3">
        <f t="shared" ca="1" si="96"/>
        <v>374.88299998999997</v>
      </c>
      <c r="P386" s="22" t="str">
        <f t="shared" si="102"/>
        <v>J=</v>
      </c>
      <c r="Q386" s="2">
        <f t="shared" si="103"/>
        <v>42989</v>
      </c>
      <c r="R386" s="10"/>
      <c r="S386" s="10"/>
      <c r="T386" s="42">
        <v>44081</v>
      </c>
      <c r="U386" s="43" t="s">
        <v>83</v>
      </c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  <c r="ES386" s="18"/>
      <c r="ET386" s="18"/>
      <c r="EU386" s="18"/>
      <c r="EV386" s="18"/>
      <c r="EW386" s="18"/>
      <c r="EX386" s="18"/>
      <c r="EY386" s="18"/>
      <c r="EZ386" s="18"/>
      <c r="FA386" s="18"/>
      <c r="FB386" s="18"/>
      <c r="FC386" s="18"/>
      <c r="FD386" s="18"/>
      <c r="FE386" s="18"/>
      <c r="FF386" s="18"/>
      <c r="FG386" s="18"/>
      <c r="FH386" s="18"/>
      <c r="FI386" s="18"/>
      <c r="FJ386" s="18"/>
      <c r="FK386" s="18"/>
      <c r="FL386" s="18"/>
      <c r="FM386" s="18"/>
      <c r="FN386" s="18"/>
      <c r="FO386" s="18"/>
      <c r="FP386" s="18"/>
      <c r="FQ386" s="18"/>
      <c r="FR386" s="18"/>
      <c r="FS386" s="18"/>
      <c r="FT386" s="18"/>
      <c r="FU386" s="18"/>
      <c r="FV386" s="18"/>
    </row>
    <row r="387" spans="1:178" ht="12.75" x14ac:dyDescent="0.15">
      <c r="A387" s="90">
        <f t="shared" si="97"/>
        <v>42725</v>
      </c>
      <c r="B387" s="95">
        <f t="shared" ca="1" si="104"/>
        <v>100437.5</v>
      </c>
      <c r="C387" s="3">
        <f t="shared" si="98"/>
        <v>100000</v>
      </c>
      <c r="D387" s="4">
        <f ca="1">IF(A387&lt;$B$1,VLOOKUP(A387,[1]DI!$A$4:$B$15000,2),0)</f>
        <v>0.1363</v>
      </c>
      <c r="E387" s="5">
        <f t="shared" ca="1" si="105"/>
        <v>5.0717999999999998E-4</v>
      </c>
      <c r="F387" s="20">
        <f t="shared" si="99"/>
        <v>1.23</v>
      </c>
      <c r="G387" s="6">
        <f t="shared" ca="1" si="93"/>
        <v>1.0006238314</v>
      </c>
      <c r="H387" s="5">
        <f ca="1">TRUNC(PRODUCT(G$10:G386),15)</f>
        <v>1.1758199679813099</v>
      </c>
      <c r="I387" s="5">
        <f t="shared" ca="1" si="100"/>
        <v>1.1706981626063999</v>
      </c>
      <c r="J387" s="5">
        <f t="shared" ca="1" si="94"/>
        <v>1.004375</v>
      </c>
      <c r="K387" s="5">
        <f t="shared" ca="1" si="95"/>
        <v>437.5</v>
      </c>
      <c r="L387" s="21">
        <f>IF(VLOOKUP(A387,$U$12:$AD$125,8)=VLOOKUP(A386,$U$12:$AD$125,8),0,VLOOKUP(A387,U$12:$AD$125,8))</f>
        <v>0</v>
      </c>
      <c r="M387" s="8">
        <f>IF(L387&gt;0,VLOOKUP(L387,T$12:$AC$125,7),0)</f>
        <v>0</v>
      </c>
      <c r="N387" s="3">
        <f t="shared" si="101"/>
        <v>0</v>
      </c>
      <c r="O387" s="3">
        <f t="shared" ca="1" si="96"/>
        <v>437.5</v>
      </c>
      <c r="P387" s="22" t="str">
        <f t="shared" si="102"/>
        <v>J=</v>
      </c>
      <c r="Q387" s="2">
        <f t="shared" si="103"/>
        <v>42989</v>
      </c>
      <c r="R387" s="10"/>
      <c r="S387" s="10"/>
      <c r="T387" s="42">
        <v>44116</v>
      </c>
      <c r="U387" s="24" t="s">
        <v>69</v>
      </c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  <c r="ES387" s="18"/>
      <c r="ET387" s="18"/>
      <c r="EU387" s="18"/>
      <c r="EV387" s="18"/>
      <c r="EW387" s="18"/>
      <c r="EX387" s="18"/>
      <c r="EY387" s="18"/>
      <c r="EZ387" s="18"/>
      <c r="FA387" s="18"/>
      <c r="FB387" s="18"/>
      <c r="FC387" s="18"/>
      <c r="FD387" s="18"/>
      <c r="FE387" s="18"/>
      <c r="FF387" s="18"/>
      <c r="FG387" s="18"/>
      <c r="FH387" s="18"/>
      <c r="FI387" s="18"/>
      <c r="FJ387" s="18"/>
      <c r="FK387" s="18"/>
      <c r="FL387" s="18"/>
      <c r="FM387" s="18"/>
      <c r="FN387" s="18"/>
      <c r="FO387" s="18"/>
      <c r="FP387" s="18"/>
      <c r="FQ387" s="18"/>
      <c r="FR387" s="18"/>
      <c r="FS387" s="18"/>
      <c r="FT387" s="18"/>
      <c r="FU387" s="18"/>
      <c r="FV387" s="18"/>
    </row>
    <row r="388" spans="1:178" ht="12.75" x14ac:dyDescent="0.15">
      <c r="A388" s="90">
        <f t="shared" si="97"/>
        <v>42726</v>
      </c>
      <c r="B388" s="95">
        <f t="shared" ca="1" si="104"/>
        <v>100500.15599999001</v>
      </c>
      <c r="C388" s="3">
        <f t="shared" si="98"/>
        <v>100000</v>
      </c>
      <c r="D388" s="4">
        <f ca="1">IF(A388&lt;$B$1,VLOOKUP(A388,[1]DI!$A$4:$B$15000,2),0)</f>
        <v>0.1363</v>
      </c>
      <c r="E388" s="5">
        <f t="shared" ca="1" si="105"/>
        <v>5.0717999999999998E-4</v>
      </c>
      <c r="F388" s="20">
        <f t="shared" si="99"/>
        <v>1.23</v>
      </c>
      <c r="G388" s="6">
        <f t="shared" ca="1" si="93"/>
        <v>1.0006238314</v>
      </c>
      <c r="H388" s="5">
        <f ca="1">TRUNC(PRODUCT(G$10:G387),15)</f>
        <v>1.17655348139808</v>
      </c>
      <c r="I388" s="5">
        <f t="shared" ca="1" si="100"/>
        <v>1.1706981626063999</v>
      </c>
      <c r="J388" s="5">
        <f t="shared" ca="1" si="94"/>
        <v>1.00500156</v>
      </c>
      <c r="K388" s="5">
        <f t="shared" ca="1" si="95"/>
        <v>500.15599999</v>
      </c>
      <c r="L388" s="21">
        <f>IF(VLOOKUP(A388,$U$12:$AD$125,8)=VLOOKUP(A387,$U$12:$AD$125,8),0,VLOOKUP(A388,U$12:$AD$125,8))</f>
        <v>0</v>
      </c>
      <c r="M388" s="8">
        <f>IF(L388&gt;0,VLOOKUP(L388,T$12:$AC$125,7),0)</f>
        <v>0</v>
      </c>
      <c r="N388" s="3">
        <f t="shared" si="101"/>
        <v>0</v>
      </c>
      <c r="O388" s="3">
        <f t="shared" ca="1" si="96"/>
        <v>500.15599999</v>
      </c>
      <c r="P388" s="22" t="str">
        <f t="shared" si="102"/>
        <v>J=</v>
      </c>
      <c r="Q388" s="2">
        <f t="shared" si="103"/>
        <v>42989</v>
      </c>
      <c r="R388" s="10"/>
      <c r="S388" s="10"/>
      <c r="T388" s="42">
        <v>44137</v>
      </c>
      <c r="U388" s="43" t="s">
        <v>75</v>
      </c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  <c r="EW388" s="18"/>
      <c r="EX388" s="18"/>
      <c r="EY388" s="18"/>
      <c r="EZ388" s="18"/>
      <c r="FA388" s="18"/>
      <c r="FB388" s="18"/>
      <c r="FC388" s="18"/>
      <c r="FD388" s="18"/>
      <c r="FE388" s="18"/>
      <c r="FF388" s="18"/>
      <c r="FG388" s="18"/>
      <c r="FH388" s="18"/>
      <c r="FI388" s="18"/>
      <c r="FJ388" s="18"/>
      <c r="FK388" s="18"/>
      <c r="FL388" s="18"/>
      <c r="FM388" s="18"/>
      <c r="FN388" s="18"/>
      <c r="FO388" s="18"/>
      <c r="FP388" s="18"/>
      <c r="FQ388" s="18"/>
      <c r="FR388" s="18"/>
      <c r="FS388" s="18"/>
      <c r="FT388" s="18"/>
      <c r="FU388" s="18"/>
      <c r="FV388" s="18"/>
    </row>
    <row r="389" spans="1:178" ht="12.75" x14ac:dyDescent="0.15">
      <c r="A389" s="90">
        <f t="shared" si="97"/>
        <v>42727</v>
      </c>
      <c r="B389" s="95">
        <f t="shared" ca="1" si="104"/>
        <v>100562.85099999</v>
      </c>
      <c r="C389" s="3">
        <f t="shared" si="98"/>
        <v>100000</v>
      </c>
      <c r="D389" s="4">
        <f ca="1">IF(A389&lt;$B$1,VLOOKUP(A389,[1]DI!$A$4:$B$15000,2),0)</f>
        <v>0.1363</v>
      </c>
      <c r="E389" s="5">
        <f t="shared" ca="1" si="105"/>
        <v>5.0717999999999998E-4</v>
      </c>
      <c r="F389" s="20">
        <f t="shared" si="99"/>
        <v>1.23</v>
      </c>
      <c r="G389" s="6">
        <f t="shared" ca="1" si="93"/>
        <v>1.0006238314</v>
      </c>
      <c r="H389" s="5">
        <f ca="1">TRUNC(PRODUCT(G$10:G388),15)</f>
        <v>1.1772874524035599</v>
      </c>
      <c r="I389" s="5">
        <f t="shared" ca="1" si="100"/>
        <v>1.1706981626063999</v>
      </c>
      <c r="J389" s="5">
        <f t="shared" ca="1" si="94"/>
        <v>1.00562851</v>
      </c>
      <c r="K389" s="5">
        <f t="shared" ca="1" si="95"/>
        <v>562.85099998999999</v>
      </c>
      <c r="L389" s="21">
        <f>IF(VLOOKUP(A389,$U$12:$AD$125,8)=VLOOKUP(A388,$U$12:$AD$125,8),0,VLOOKUP(A389,U$12:$AD$125,8))</f>
        <v>0</v>
      </c>
      <c r="M389" s="8">
        <f>IF(L389&gt;0,VLOOKUP(L389,T$12:$AC$125,7),0)</f>
        <v>0</v>
      </c>
      <c r="N389" s="3">
        <f t="shared" si="101"/>
        <v>0</v>
      </c>
      <c r="O389" s="3">
        <f t="shared" ca="1" si="96"/>
        <v>562.85099998999999</v>
      </c>
      <c r="P389" s="22" t="str">
        <f t="shared" si="102"/>
        <v>J=</v>
      </c>
      <c r="Q389" s="2">
        <f t="shared" si="103"/>
        <v>42989</v>
      </c>
      <c r="R389" s="10"/>
      <c r="S389" s="10"/>
      <c r="T389" s="42">
        <v>44190</v>
      </c>
      <c r="U389" s="43" t="s">
        <v>77</v>
      </c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  <c r="ES389" s="18"/>
      <c r="ET389" s="18"/>
      <c r="EU389" s="18"/>
      <c r="EV389" s="18"/>
      <c r="EW389" s="18"/>
      <c r="EX389" s="18"/>
      <c r="EY389" s="18"/>
      <c r="EZ389" s="18"/>
      <c r="FA389" s="18"/>
      <c r="FB389" s="18"/>
      <c r="FC389" s="18"/>
      <c r="FD389" s="18"/>
      <c r="FE389" s="18"/>
      <c r="FF389" s="18"/>
      <c r="FG389" s="18"/>
      <c r="FH389" s="18"/>
      <c r="FI389" s="18"/>
      <c r="FJ389" s="18"/>
      <c r="FK389" s="18"/>
      <c r="FL389" s="18"/>
      <c r="FM389" s="18"/>
      <c r="FN389" s="18"/>
      <c r="FO389" s="18"/>
      <c r="FP389" s="18"/>
      <c r="FQ389" s="18"/>
      <c r="FR389" s="18"/>
      <c r="FS389" s="18"/>
      <c r="FT389" s="18"/>
      <c r="FU389" s="18"/>
      <c r="FV389" s="18"/>
    </row>
    <row r="390" spans="1:178" ht="12.75" x14ac:dyDescent="0.15">
      <c r="A390" s="90">
        <f t="shared" si="97"/>
        <v>42728</v>
      </c>
      <c r="B390" s="95">
        <f t="shared" ca="1" si="104"/>
        <v>100625.586</v>
      </c>
      <c r="C390" s="3">
        <f t="shared" si="98"/>
        <v>100000</v>
      </c>
      <c r="D390" s="4">
        <f ca="1">IF(A390&lt;$B$1,VLOOKUP(A390,[1]DI!$A$4:$B$15000,2),0)</f>
        <v>0</v>
      </c>
      <c r="E390" s="5">
        <f t="shared" ca="1" si="105"/>
        <v>0</v>
      </c>
      <c r="F390" s="20">
        <f t="shared" si="99"/>
        <v>1.23</v>
      </c>
      <c r="G390" s="6">
        <f t="shared" ca="1" si="93"/>
        <v>1</v>
      </c>
      <c r="H390" s="5">
        <f ca="1">TRUNC(PRODUCT(G$10:G389),15)</f>
        <v>1.17802188128319</v>
      </c>
      <c r="I390" s="5">
        <f t="shared" ca="1" si="100"/>
        <v>1.1706981626063999</v>
      </c>
      <c r="J390" s="5">
        <f t="shared" ca="1" si="94"/>
        <v>1.00625586</v>
      </c>
      <c r="K390" s="5">
        <f t="shared" ca="1" si="95"/>
        <v>625.58600000000001</v>
      </c>
      <c r="L390" s="21">
        <f>IF(VLOOKUP(A390,$U$12:$AD$125,8)=VLOOKUP(A389,$U$12:$AD$125,8),0,VLOOKUP(A390,U$12:$AD$125,8))</f>
        <v>0</v>
      </c>
      <c r="M390" s="8">
        <f>IF(L390&gt;0,VLOOKUP(L390,T$12:$AC$125,7),0)</f>
        <v>0</v>
      </c>
      <c r="N390" s="3">
        <f t="shared" si="101"/>
        <v>0</v>
      </c>
      <c r="O390" s="3">
        <f t="shared" ca="1" si="96"/>
        <v>625.58600000000001</v>
      </c>
      <c r="P390" s="22" t="str">
        <f t="shared" si="102"/>
        <v>J=</v>
      </c>
      <c r="Q390" s="2">
        <f t="shared" si="103"/>
        <v>42989</v>
      </c>
      <c r="R390" s="10"/>
      <c r="S390" s="10"/>
      <c r="T390" s="42">
        <v>44197</v>
      </c>
      <c r="U390" s="43" t="s">
        <v>79</v>
      </c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  <c r="ES390" s="18"/>
      <c r="ET390" s="18"/>
      <c r="EU390" s="18"/>
      <c r="EV390" s="18"/>
      <c r="EW390" s="18"/>
      <c r="EX390" s="18"/>
      <c r="EY390" s="18"/>
      <c r="EZ390" s="18"/>
      <c r="FA390" s="18"/>
      <c r="FB390" s="18"/>
      <c r="FC390" s="18"/>
      <c r="FD390" s="18"/>
      <c r="FE390" s="18"/>
      <c r="FF390" s="18"/>
      <c r="FG390" s="18"/>
      <c r="FH390" s="18"/>
      <c r="FI390" s="18"/>
      <c r="FJ390" s="18"/>
      <c r="FK390" s="18"/>
      <c r="FL390" s="18"/>
      <c r="FM390" s="18"/>
      <c r="FN390" s="18"/>
      <c r="FO390" s="18"/>
      <c r="FP390" s="18"/>
      <c r="FQ390" s="18"/>
      <c r="FR390" s="18"/>
      <c r="FS390" s="18"/>
      <c r="FT390" s="18"/>
      <c r="FU390" s="18"/>
      <c r="FV390" s="18"/>
    </row>
    <row r="391" spans="1:178" ht="12.75" x14ac:dyDescent="0.15">
      <c r="A391" s="90">
        <f t="shared" si="97"/>
        <v>42729</v>
      </c>
      <c r="B391" s="95">
        <f t="shared" ca="1" si="104"/>
        <v>100625.586</v>
      </c>
      <c r="C391" s="3">
        <f t="shared" si="98"/>
        <v>100000</v>
      </c>
      <c r="D391" s="4">
        <f ca="1">IF(A391&lt;$B$1,VLOOKUP(A391,[1]DI!$A$4:$B$15000,2),0)</f>
        <v>0</v>
      </c>
      <c r="E391" s="5">
        <f t="shared" ca="1" si="105"/>
        <v>0</v>
      </c>
      <c r="F391" s="20">
        <f t="shared" si="99"/>
        <v>1.23</v>
      </c>
      <c r="G391" s="6">
        <f t="shared" ca="1" si="93"/>
        <v>1</v>
      </c>
      <c r="H391" s="5">
        <f ca="1">TRUNC(PRODUCT(G$10:G390),15)</f>
        <v>1.17802188128319</v>
      </c>
      <c r="I391" s="5">
        <f t="shared" ca="1" si="100"/>
        <v>1.1706981626063999</v>
      </c>
      <c r="J391" s="5">
        <f t="shared" ca="1" si="94"/>
        <v>1.00625586</v>
      </c>
      <c r="K391" s="5">
        <f t="shared" ca="1" si="95"/>
        <v>625.58600000000001</v>
      </c>
      <c r="L391" s="21">
        <f>IF(VLOOKUP(A391,$U$12:$AD$125,8)=VLOOKUP(A390,$U$12:$AD$125,8),0,VLOOKUP(A391,U$12:$AD$125,8))</f>
        <v>0</v>
      </c>
      <c r="M391" s="8">
        <f>IF(L391&gt;0,VLOOKUP(L391,T$12:$AC$125,7),0)</f>
        <v>0</v>
      </c>
      <c r="N391" s="3">
        <f t="shared" si="101"/>
        <v>0</v>
      </c>
      <c r="O391" s="3">
        <f t="shared" ca="1" si="96"/>
        <v>625.58600000000001</v>
      </c>
      <c r="P391" s="22" t="str">
        <f t="shared" si="102"/>
        <v>J=</v>
      </c>
      <c r="Q391" s="2">
        <f t="shared" si="103"/>
        <v>42989</v>
      </c>
      <c r="R391" s="10"/>
      <c r="S391" s="10"/>
      <c r="T391" s="42">
        <v>44242</v>
      </c>
      <c r="U391" s="43" t="s">
        <v>63</v>
      </c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  <c r="ES391" s="18"/>
      <c r="ET391" s="18"/>
      <c r="EU391" s="18"/>
      <c r="EV391" s="18"/>
      <c r="EW391" s="18"/>
      <c r="EX391" s="18"/>
      <c r="EY391" s="18"/>
      <c r="EZ391" s="18"/>
      <c r="FA391" s="18"/>
      <c r="FB391" s="18"/>
      <c r="FC391" s="18"/>
      <c r="FD391" s="18"/>
      <c r="FE391" s="18"/>
      <c r="FF391" s="18"/>
      <c r="FG391" s="18"/>
      <c r="FH391" s="18"/>
      <c r="FI391" s="18"/>
      <c r="FJ391" s="18"/>
      <c r="FK391" s="18"/>
      <c r="FL391" s="18"/>
      <c r="FM391" s="18"/>
      <c r="FN391" s="18"/>
      <c r="FO391" s="18"/>
      <c r="FP391" s="18"/>
      <c r="FQ391" s="18"/>
      <c r="FR391" s="18"/>
      <c r="FS391" s="18"/>
      <c r="FT391" s="18"/>
      <c r="FU391" s="18"/>
      <c r="FV391" s="18"/>
    </row>
    <row r="392" spans="1:178" ht="12.75" x14ac:dyDescent="0.15">
      <c r="A392" s="90">
        <f t="shared" si="97"/>
        <v>42730</v>
      </c>
      <c r="B392" s="95">
        <f t="shared" ca="1" si="104"/>
        <v>100625.586</v>
      </c>
      <c r="C392" s="3">
        <f t="shared" si="98"/>
        <v>100000</v>
      </c>
      <c r="D392" s="4">
        <f ca="1">IF(A392&lt;$B$1,VLOOKUP(A392,[1]DI!$A$4:$B$15000,2),0)</f>
        <v>0.1363</v>
      </c>
      <c r="E392" s="5">
        <f t="shared" ca="1" si="105"/>
        <v>5.0717999999999998E-4</v>
      </c>
      <c r="F392" s="20">
        <f t="shared" si="99"/>
        <v>1.23</v>
      </c>
      <c r="G392" s="6">
        <f t="shared" ca="1" si="93"/>
        <v>1.0006238314</v>
      </c>
      <c r="H392" s="5">
        <f ca="1">TRUNC(PRODUCT(G$10:G391),15)</f>
        <v>1.17802188128319</v>
      </c>
      <c r="I392" s="5">
        <f t="shared" ca="1" si="100"/>
        <v>1.1706981626063999</v>
      </c>
      <c r="J392" s="5">
        <f t="shared" ca="1" si="94"/>
        <v>1.00625586</v>
      </c>
      <c r="K392" s="5">
        <f t="shared" ca="1" si="95"/>
        <v>625.58600000000001</v>
      </c>
      <c r="L392" s="21">
        <f>IF(VLOOKUP(A392,$U$12:$AD$125,8)=VLOOKUP(A391,$U$12:$AD$125,8),0,VLOOKUP(A392,U$12:$AD$125,8))</f>
        <v>0</v>
      </c>
      <c r="M392" s="8">
        <f>IF(L392&gt;0,VLOOKUP(L392,T$12:$AC$125,7),0)</f>
        <v>0</v>
      </c>
      <c r="N392" s="3">
        <f t="shared" si="101"/>
        <v>0</v>
      </c>
      <c r="O392" s="3">
        <f t="shared" ca="1" si="96"/>
        <v>625.58600000000001</v>
      </c>
      <c r="P392" s="22" t="str">
        <f t="shared" si="102"/>
        <v>J=</v>
      </c>
      <c r="Q392" s="2">
        <f t="shared" si="103"/>
        <v>42989</v>
      </c>
      <c r="R392" s="10"/>
      <c r="S392" s="10"/>
      <c r="T392" s="42">
        <v>44243</v>
      </c>
      <c r="U392" s="43" t="s">
        <v>63</v>
      </c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  <c r="ES392" s="18"/>
      <c r="ET392" s="18"/>
      <c r="EU392" s="18"/>
      <c r="EV392" s="18"/>
      <c r="EW392" s="18"/>
      <c r="EX392" s="18"/>
      <c r="EY392" s="18"/>
      <c r="EZ392" s="18"/>
      <c r="FA392" s="18"/>
      <c r="FB392" s="18"/>
      <c r="FC392" s="18"/>
      <c r="FD392" s="18"/>
      <c r="FE392" s="18"/>
      <c r="FF392" s="18"/>
      <c r="FG392" s="18"/>
      <c r="FH392" s="18"/>
      <c r="FI392" s="18"/>
      <c r="FJ392" s="18"/>
      <c r="FK392" s="18"/>
      <c r="FL392" s="18"/>
      <c r="FM392" s="18"/>
      <c r="FN392" s="18"/>
      <c r="FO392" s="18"/>
      <c r="FP392" s="18"/>
      <c r="FQ392" s="18"/>
      <c r="FR392" s="18"/>
      <c r="FS392" s="18"/>
      <c r="FT392" s="18"/>
      <c r="FU392" s="18"/>
      <c r="FV392" s="18"/>
    </row>
    <row r="393" spans="1:178" ht="12.75" x14ac:dyDescent="0.15">
      <c r="A393" s="90">
        <f t="shared" si="97"/>
        <v>42731</v>
      </c>
      <c r="B393" s="95">
        <f t="shared" ca="1" si="104"/>
        <v>100688.35899999</v>
      </c>
      <c r="C393" s="3">
        <f t="shared" si="98"/>
        <v>100000</v>
      </c>
      <c r="D393" s="4">
        <f ca="1">IF(A393&lt;$B$1,VLOOKUP(A393,[1]DI!$A$4:$B$15000,2),0)</f>
        <v>0.1363</v>
      </c>
      <c r="E393" s="5">
        <f t="shared" ca="1" si="105"/>
        <v>5.0717999999999998E-4</v>
      </c>
      <c r="F393" s="20">
        <f t="shared" si="99"/>
        <v>1.23</v>
      </c>
      <c r="G393" s="6">
        <f t="shared" ca="1" si="93"/>
        <v>1.0006238314</v>
      </c>
      <c r="H393" s="5">
        <f ca="1">TRUNC(PRODUCT(G$10:G392),15)</f>
        <v>1.1787567683226201</v>
      </c>
      <c r="I393" s="5">
        <f t="shared" ca="1" si="100"/>
        <v>1.1706981626063999</v>
      </c>
      <c r="J393" s="5">
        <f t="shared" ca="1" si="94"/>
        <v>1.0068835899999999</v>
      </c>
      <c r="K393" s="5">
        <f t="shared" ca="1" si="95"/>
        <v>688.35899999000003</v>
      </c>
      <c r="L393" s="21">
        <f>IF(VLOOKUP(A393,$U$12:$AD$125,8)=VLOOKUP(A392,$U$12:$AD$125,8),0,VLOOKUP(A393,U$12:$AD$125,8))</f>
        <v>0</v>
      </c>
      <c r="M393" s="8">
        <f>IF(L393&gt;0,VLOOKUP(L393,T$12:$AC$125,7),0)</f>
        <v>0</v>
      </c>
      <c r="N393" s="3">
        <f t="shared" si="101"/>
        <v>0</v>
      </c>
      <c r="O393" s="3">
        <f t="shared" ca="1" si="96"/>
        <v>688.35899999000003</v>
      </c>
      <c r="P393" s="22" t="str">
        <f t="shared" si="102"/>
        <v>J=</v>
      </c>
      <c r="Q393" s="2">
        <f t="shared" si="103"/>
        <v>42989</v>
      </c>
      <c r="R393" s="10"/>
      <c r="S393" s="10"/>
      <c r="T393" s="42">
        <v>44288</v>
      </c>
      <c r="U393" s="43" t="s">
        <v>80</v>
      </c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  <c r="ES393" s="18"/>
      <c r="ET393" s="18"/>
      <c r="EU393" s="18"/>
      <c r="EV393" s="18"/>
      <c r="EW393" s="18"/>
      <c r="EX393" s="18"/>
      <c r="EY393" s="18"/>
      <c r="EZ393" s="18"/>
      <c r="FA393" s="18"/>
      <c r="FB393" s="18"/>
      <c r="FC393" s="18"/>
      <c r="FD393" s="18"/>
      <c r="FE393" s="18"/>
      <c r="FF393" s="18"/>
      <c r="FG393" s="18"/>
      <c r="FH393" s="18"/>
      <c r="FI393" s="18"/>
      <c r="FJ393" s="18"/>
      <c r="FK393" s="18"/>
      <c r="FL393" s="18"/>
      <c r="FM393" s="18"/>
      <c r="FN393" s="18"/>
      <c r="FO393" s="18"/>
      <c r="FP393" s="18"/>
      <c r="FQ393" s="18"/>
      <c r="FR393" s="18"/>
      <c r="FS393" s="18"/>
      <c r="FT393" s="18"/>
      <c r="FU393" s="18"/>
      <c r="FV393" s="18"/>
    </row>
    <row r="394" spans="1:178" ht="12.75" x14ac:dyDescent="0.15">
      <c r="A394" s="90">
        <f t="shared" si="97"/>
        <v>42732</v>
      </c>
      <c r="B394" s="95">
        <f t="shared" ca="1" si="104"/>
        <v>100751.17200000001</v>
      </c>
      <c r="C394" s="3">
        <f t="shared" si="98"/>
        <v>100000</v>
      </c>
      <c r="D394" s="4">
        <f ca="1">IF(A394&lt;$B$1,VLOOKUP(A394,[1]DI!$A$4:$B$15000,2),0)</f>
        <v>0.1363</v>
      </c>
      <c r="E394" s="5">
        <f t="shared" ca="1" si="105"/>
        <v>5.0717999999999998E-4</v>
      </c>
      <c r="F394" s="20">
        <f t="shared" si="99"/>
        <v>1.23</v>
      </c>
      <c r="G394" s="6">
        <f t="shared" ref="G394:G457" ca="1" si="106">TRUNC((1+(E394*F394)),15)</f>
        <v>1.0006238314</v>
      </c>
      <c r="H394" s="5">
        <f ca="1">TRUNC(PRODUCT(G$10:G393),15)</f>
        <v>1.1794921138076699</v>
      </c>
      <c r="I394" s="5">
        <f t="shared" ca="1" si="100"/>
        <v>1.1706981626063999</v>
      </c>
      <c r="J394" s="5">
        <f t="shared" ref="J394:J457" ca="1" si="107">ROUND(TRUNC(H394/I394,15),8)</f>
        <v>1.0075117200000001</v>
      </c>
      <c r="K394" s="5">
        <f t="shared" ref="K394:K457" ca="1" si="108">TRUNC((C394*(J394-1)),8)</f>
        <v>751.17200000000003</v>
      </c>
      <c r="L394" s="21">
        <f>IF(VLOOKUP(A394,$U$12:$AD$125,8)=VLOOKUP(A393,$U$12:$AD$125,8),0,VLOOKUP(A394,U$12:$AD$125,8))</f>
        <v>0</v>
      </c>
      <c r="M394" s="8">
        <f>IF(L394&gt;0,VLOOKUP(L394,T$12:$AC$125,7),0)</f>
        <v>0</v>
      </c>
      <c r="N394" s="3">
        <f t="shared" si="101"/>
        <v>0</v>
      </c>
      <c r="O394" s="3">
        <f t="shared" ref="O394:O457" ca="1" si="109">(K394+N394)</f>
        <v>751.17200000000003</v>
      </c>
      <c r="P394" s="22" t="str">
        <f t="shared" si="102"/>
        <v>J=</v>
      </c>
      <c r="Q394" s="2">
        <f t="shared" si="103"/>
        <v>42989</v>
      </c>
      <c r="R394" s="10"/>
      <c r="S394" s="10"/>
      <c r="T394" s="42">
        <v>44307</v>
      </c>
      <c r="U394" s="43" t="s">
        <v>65</v>
      </c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  <c r="EZ394" s="18"/>
      <c r="FA394" s="18"/>
      <c r="FB394" s="18"/>
      <c r="FC394" s="18"/>
      <c r="FD394" s="18"/>
      <c r="FE394" s="18"/>
      <c r="FF394" s="18"/>
      <c r="FG394" s="18"/>
      <c r="FH394" s="18"/>
      <c r="FI394" s="18"/>
      <c r="FJ394" s="18"/>
      <c r="FK394" s="18"/>
      <c r="FL394" s="18"/>
      <c r="FM394" s="18"/>
      <c r="FN394" s="18"/>
      <c r="FO394" s="18"/>
      <c r="FP394" s="18"/>
      <c r="FQ394" s="18"/>
      <c r="FR394" s="18"/>
      <c r="FS394" s="18"/>
      <c r="FT394" s="18"/>
      <c r="FU394" s="18"/>
      <c r="FV394" s="18"/>
    </row>
    <row r="395" spans="1:178" ht="12.75" x14ac:dyDescent="0.15">
      <c r="A395" s="90">
        <f t="shared" ref="A395:A458" si="110">(A394+1)</f>
        <v>42733</v>
      </c>
      <c r="B395" s="95">
        <f t="shared" ca="1" si="104"/>
        <v>100814.02299999</v>
      </c>
      <c r="C395" s="3">
        <f t="shared" ref="C395:C458" si="111">TRUNC(C394-N394,6)</f>
        <v>100000</v>
      </c>
      <c r="D395" s="4">
        <f ca="1">IF(A395&lt;$B$1,VLOOKUP(A395,[1]DI!$A$4:$B$15000,2),0)</f>
        <v>0.1363</v>
      </c>
      <c r="E395" s="5">
        <f t="shared" ca="1" si="105"/>
        <v>5.0717999999999998E-4</v>
      </c>
      <c r="F395" s="20">
        <f t="shared" ref="F395:F458" si="112">F394</f>
        <v>1.23</v>
      </c>
      <c r="G395" s="6">
        <f t="shared" ca="1" si="106"/>
        <v>1.0006238314</v>
      </c>
      <c r="H395" s="5">
        <f ca="1">TRUNC(PRODUCT(G$10:G394),15)</f>
        <v>1.18022791802431</v>
      </c>
      <c r="I395" s="5">
        <f t="shared" ref="I395:I458" ca="1" si="113">IF(OR(L394&gt;0,L394="E"),H394,I394)</f>
        <v>1.1706981626063999</v>
      </c>
      <c r="J395" s="5">
        <f t="shared" ca="1" si="107"/>
        <v>1.00814023</v>
      </c>
      <c r="K395" s="5">
        <f t="shared" ca="1" si="108"/>
        <v>814.02299999000002</v>
      </c>
      <c r="L395" s="21">
        <f>IF(VLOOKUP(A395,$U$12:$AD$125,8)=VLOOKUP(A394,$U$12:$AD$125,8),0,VLOOKUP(A395,U$12:$AD$125,8))</f>
        <v>0</v>
      </c>
      <c r="M395" s="8">
        <f>IF(L395&gt;0,VLOOKUP(L395,T$12:$AC$125,7),0)</f>
        <v>0</v>
      </c>
      <c r="N395" s="3">
        <f t="shared" ref="N395:N458" si="114">IF(M395&gt;0,(C$10*M395),0)</f>
        <v>0</v>
      </c>
      <c r="O395" s="3">
        <f t="shared" ca="1" si="109"/>
        <v>814.02299999000002</v>
      </c>
      <c r="P395" s="22" t="str">
        <f t="shared" ref="P395:P458" si="115">IF(L394&gt;0,VLOOKUP(A394,$U$12:$AD$125,9),P394)</f>
        <v>J=</v>
      </c>
      <c r="Q395" s="2">
        <f t="shared" ref="Q395:Q458" si="116">IF(L394&gt;0,VLOOKUP(A394,$U$12:$AD$125,10),Q394)</f>
        <v>42989</v>
      </c>
      <c r="R395" s="10"/>
      <c r="S395" s="10"/>
      <c r="T395" s="42">
        <v>44350</v>
      </c>
      <c r="U395" s="43" t="s">
        <v>81</v>
      </c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  <c r="ES395" s="18"/>
      <c r="ET395" s="18"/>
      <c r="EU395" s="18"/>
      <c r="EV395" s="18"/>
      <c r="EW395" s="18"/>
      <c r="EX395" s="18"/>
      <c r="EY395" s="18"/>
      <c r="EZ395" s="18"/>
      <c r="FA395" s="18"/>
      <c r="FB395" s="18"/>
      <c r="FC395" s="18"/>
      <c r="FD395" s="18"/>
      <c r="FE395" s="18"/>
      <c r="FF395" s="18"/>
      <c r="FG395" s="18"/>
      <c r="FH395" s="18"/>
      <c r="FI395" s="18"/>
      <c r="FJ395" s="18"/>
      <c r="FK395" s="18"/>
      <c r="FL395" s="18"/>
      <c r="FM395" s="18"/>
      <c r="FN395" s="18"/>
      <c r="FO395" s="18"/>
      <c r="FP395" s="18"/>
      <c r="FQ395" s="18"/>
      <c r="FR395" s="18"/>
      <c r="FS395" s="18"/>
      <c r="FT395" s="18"/>
      <c r="FU395" s="18"/>
      <c r="FV395" s="18"/>
    </row>
    <row r="396" spans="1:178" ht="12.75" x14ac:dyDescent="0.15">
      <c r="A396" s="90">
        <f t="shared" si="110"/>
        <v>42734</v>
      </c>
      <c r="B396" s="95">
        <f t="shared" ref="B396:B459" ca="1" si="117">IF(A396&lt;=TODAY(),C396+K396,IF(AND(A396&gt;TODAY(),A396&lt;=$B$1),IF(VLOOKUP(TODAY(),$A$10:$D$10000,4,FALSE)=0,"n.d",C396+K396),"n.d"))</f>
        <v>100876.914</v>
      </c>
      <c r="C396" s="3">
        <f t="shared" si="111"/>
        <v>100000</v>
      </c>
      <c r="D396" s="4">
        <f ca="1">IF(A396&lt;$B$1,VLOOKUP(A396,[1]DI!$A$4:$B$15000,2),0)</f>
        <v>0.1363</v>
      </c>
      <c r="E396" s="5">
        <f t="shared" ca="1" si="105"/>
        <v>5.0717999999999998E-4</v>
      </c>
      <c r="F396" s="20">
        <f t="shared" si="112"/>
        <v>1.23</v>
      </c>
      <c r="G396" s="6">
        <f t="shared" ca="1" si="106"/>
        <v>1.0006238314</v>
      </c>
      <c r="H396" s="5">
        <f ca="1">TRUNC(PRODUCT(G$10:G395),15)</f>
        <v>1.1809641812587299</v>
      </c>
      <c r="I396" s="5">
        <f t="shared" ca="1" si="113"/>
        <v>1.1706981626063999</v>
      </c>
      <c r="J396" s="5">
        <f t="shared" ca="1" si="107"/>
        <v>1.0087691400000001</v>
      </c>
      <c r="K396" s="5">
        <f t="shared" ca="1" si="108"/>
        <v>876.91399999999999</v>
      </c>
      <c r="L396" s="21">
        <f>IF(VLOOKUP(A396,$U$12:$AD$125,8)=VLOOKUP(A395,$U$12:$AD$125,8),0,VLOOKUP(A396,U$12:$AD$125,8))</f>
        <v>0</v>
      </c>
      <c r="M396" s="8">
        <f>IF(L396&gt;0,VLOOKUP(L396,T$12:$AC$125,7),0)</f>
        <v>0</v>
      </c>
      <c r="N396" s="3">
        <f t="shared" si="114"/>
        <v>0</v>
      </c>
      <c r="O396" s="3">
        <f t="shared" ca="1" si="109"/>
        <v>876.91399999999999</v>
      </c>
      <c r="P396" s="22" t="str">
        <f t="shared" si="115"/>
        <v>J=</v>
      </c>
      <c r="Q396" s="2">
        <f t="shared" si="116"/>
        <v>42989</v>
      </c>
      <c r="R396" s="10"/>
      <c r="S396" s="10"/>
      <c r="T396" s="42">
        <v>44446</v>
      </c>
      <c r="U396" s="43" t="s">
        <v>83</v>
      </c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  <c r="EW396" s="18"/>
      <c r="EX396" s="18"/>
      <c r="EY396" s="18"/>
      <c r="EZ396" s="18"/>
      <c r="FA396" s="18"/>
      <c r="FB396" s="18"/>
      <c r="FC396" s="18"/>
      <c r="FD396" s="18"/>
      <c r="FE396" s="18"/>
      <c r="FF396" s="18"/>
      <c r="FG396" s="18"/>
      <c r="FH396" s="18"/>
      <c r="FI396" s="18"/>
      <c r="FJ396" s="18"/>
      <c r="FK396" s="18"/>
      <c r="FL396" s="18"/>
      <c r="FM396" s="18"/>
      <c r="FN396" s="18"/>
      <c r="FO396" s="18"/>
      <c r="FP396" s="18"/>
      <c r="FQ396" s="18"/>
      <c r="FR396" s="18"/>
      <c r="FS396" s="18"/>
      <c r="FT396" s="18"/>
      <c r="FU396" s="18"/>
      <c r="FV396" s="18"/>
    </row>
    <row r="397" spans="1:178" ht="12.75" x14ac:dyDescent="0.15">
      <c r="A397" s="90">
        <f t="shared" si="110"/>
        <v>42735</v>
      </c>
      <c r="B397" s="95">
        <f t="shared" ca="1" si="117"/>
        <v>100939.844</v>
      </c>
      <c r="C397" s="3">
        <f t="shared" si="111"/>
        <v>100000</v>
      </c>
      <c r="D397" s="4">
        <f ca="1">IF(A397&lt;$B$1,VLOOKUP(A397,[1]DI!$A$4:$B$15000,2),0)</f>
        <v>0</v>
      </c>
      <c r="E397" s="5">
        <f t="shared" ca="1" si="105"/>
        <v>0</v>
      </c>
      <c r="F397" s="20">
        <f t="shared" si="112"/>
        <v>1.23</v>
      </c>
      <c r="G397" s="6">
        <f t="shared" ca="1" si="106"/>
        <v>1</v>
      </c>
      <c r="H397" s="5">
        <f ca="1">TRUNC(PRODUCT(G$10:G396),15)</f>
        <v>1.1817009037972801</v>
      </c>
      <c r="I397" s="5">
        <f t="shared" ca="1" si="113"/>
        <v>1.1706981626063999</v>
      </c>
      <c r="J397" s="5">
        <f t="shared" ca="1" si="107"/>
        <v>1.00939844</v>
      </c>
      <c r="K397" s="5">
        <f t="shared" ca="1" si="108"/>
        <v>939.84400000000005</v>
      </c>
      <c r="L397" s="21">
        <f>IF(VLOOKUP(A397,$U$12:$AD$125,8)=VLOOKUP(A396,$U$12:$AD$125,8),0,VLOOKUP(A397,U$12:$AD$125,8))</f>
        <v>0</v>
      </c>
      <c r="M397" s="8">
        <f>IF(L397&gt;0,VLOOKUP(L397,T$12:$AC$125,7),0)</f>
        <v>0</v>
      </c>
      <c r="N397" s="3">
        <f t="shared" si="114"/>
        <v>0</v>
      </c>
      <c r="O397" s="3">
        <f t="shared" ca="1" si="109"/>
        <v>939.84400000000005</v>
      </c>
      <c r="P397" s="22" t="str">
        <f t="shared" si="115"/>
        <v>J=</v>
      </c>
      <c r="Q397" s="2">
        <f t="shared" si="116"/>
        <v>42989</v>
      </c>
      <c r="R397" s="10"/>
      <c r="S397" s="10"/>
      <c r="T397" s="42">
        <v>44481</v>
      </c>
      <c r="U397" s="24" t="s">
        <v>69</v>
      </c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  <c r="EW397" s="18"/>
      <c r="EX397" s="18"/>
      <c r="EY397" s="18"/>
      <c r="EZ397" s="18"/>
      <c r="FA397" s="18"/>
      <c r="FB397" s="18"/>
      <c r="FC397" s="18"/>
      <c r="FD397" s="18"/>
      <c r="FE397" s="18"/>
      <c r="FF397" s="18"/>
      <c r="FG397" s="18"/>
      <c r="FH397" s="18"/>
      <c r="FI397" s="18"/>
      <c r="FJ397" s="18"/>
      <c r="FK397" s="18"/>
      <c r="FL397" s="18"/>
      <c r="FM397" s="18"/>
      <c r="FN397" s="18"/>
      <c r="FO397" s="18"/>
      <c r="FP397" s="18"/>
      <c r="FQ397" s="18"/>
      <c r="FR397" s="18"/>
      <c r="FS397" s="18"/>
      <c r="FT397" s="18"/>
      <c r="FU397" s="18"/>
      <c r="FV397" s="18"/>
    </row>
    <row r="398" spans="1:178" ht="12.75" x14ac:dyDescent="0.15">
      <c r="A398" s="90">
        <f t="shared" si="110"/>
        <v>42736</v>
      </c>
      <c r="B398" s="95">
        <f t="shared" ca="1" si="117"/>
        <v>100939.844</v>
      </c>
      <c r="C398" s="3">
        <f t="shared" si="111"/>
        <v>100000</v>
      </c>
      <c r="D398" s="4">
        <f ca="1">IF(A398&lt;$B$1,VLOOKUP(A398,[1]DI!$A$4:$B$15000,2),0)</f>
        <v>0</v>
      </c>
      <c r="E398" s="5">
        <f t="shared" ca="1" si="105"/>
        <v>0</v>
      </c>
      <c r="F398" s="20">
        <f t="shared" si="112"/>
        <v>1.23</v>
      </c>
      <c r="G398" s="6">
        <f t="shared" ca="1" si="106"/>
        <v>1</v>
      </c>
      <c r="H398" s="5">
        <f ca="1">TRUNC(PRODUCT(G$10:G397),15)</f>
        <v>1.1817009037972801</v>
      </c>
      <c r="I398" s="5">
        <f t="shared" ca="1" si="113"/>
        <v>1.1706981626063999</v>
      </c>
      <c r="J398" s="5">
        <f t="shared" ca="1" si="107"/>
        <v>1.00939844</v>
      </c>
      <c r="K398" s="5">
        <f t="shared" ca="1" si="108"/>
        <v>939.84400000000005</v>
      </c>
      <c r="L398" s="21">
        <f>IF(VLOOKUP(A398,$U$12:$AD$125,8)=VLOOKUP(A397,$U$12:$AD$125,8),0,VLOOKUP(A398,U$12:$AD$125,8))</f>
        <v>0</v>
      </c>
      <c r="M398" s="8">
        <f>IF(L398&gt;0,VLOOKUP(L398,T$12:$AC$125,7),0)</f>
        <v>0</v>
      </c>
      <c r="N398" s="3">
        <f t="shared" si="114"/>
        <v>0</v>
      </c>
      <c r="O398" s="3">
        <f t="shared" ca="1" si="109"/>
        <v>939.84400000000005</v>
      </c>
      <c r="P398" s="22" t="str">
        <f t="shared" si="115"/>
        <v>J=</v>
      </c>
      <c r="Q398" s="2">
        <f t="shared" si="116"/>
        <v>42989</v>
      </c>
      <c r="R398" s="10"/>
      <c r="S398" s="10"/>
      <c r="T398" s="42">
        <v>44502</v>
      </c>
      <c r="U398" s="43" t="s">
        <v>75</v>
      </c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  <c r="ES398" s="18"/>
      <c r="ET398" s="18"/>
      <c r="EU398" s="18"/>
      <c r="EV398" s="18"/>
      <c r="EW398" s="18"/>
      <c r="EX398" s="18"/>
      <c r="EY398" s="18"/>
      <c r="EZ398" s="18"/>
      <c r="FA398" s="18"/>
      <c r="FB398" s="18"/>
      <c r="FC398" s="18"/>
      <c r="FD398" s="18"/>
      <c r="FE398" s="18"/>
      <c r="FF398" s="18"/>
      <c r="FG398" s="18"/>
      <c r="FH398" s="18"/>
      <c r="FI398" s="18"/>
      <c r="FJ398" s="18"/>
      <c r="FK398" s="18"/>
      <c r="FL398" s="18"/>
      <c r="FM398" s="18"/>
      <c r="FN398" s="18"/>
      <c r="FO398" s="18"/>
      <c r="FP398" s="18"/>
      <c r="FQ398" s="18"/>
      <c r="FR398" s="18"/>
      <c r="FS398" s="18"/>
      <c r="FT398" s="18"/>
      <c r="FU398" s="18"/>
      <c r="FV398" s="18"/>
    </row>
    <row r="399" spans="1:178" ht="12.75" x14ac:dyDescent="0.15">
      <c r="A399" s="90">
        <f t="shared" si="110"/>
        <v>42737</v>
      </c>
      <c r="B399" s="95">
        <f t="shared" ca="1" si="117"/>
        <v>100939.844</v>
      </c>
      <c r="C399" s="3">
        <f t="shared" si="111"/>
        <v>100000</v>
      </c>
      <c r="D399" s="4">
        <f ca="1">IF(A399&lt;$B$1,VLOOKUP(A399,[1]DI!$A$4:$B$15000,2),0)</f>
        <v>0.1363</v>
      </c>
      <c r="E399" s="5">
        <f t="shared" ca="1" si="105"/>
        <v>5.0717999999999998E-4</v>
      </c>
      <c r="F399" s="20">
        <f t="shared" si="112"/>
        <v>1.23</v>
      </c>
      <c r="G399" s="6">
        <f t="shared" ca="1" si="106"/>
        <v>1.0006238314</v>
      </c>
      <c r="H399" s="5">
        <f ca="1">TRUNC(PRODUCT(G$10:G398),15)</f>
        <v>1.1817009037972801</v>
      </c>
      <c r="I399" s="5">
        <f t="shared" ca="1" si="113"/>
        <v>1.1706981626063999</v>
      </c>
      <c r="J399" s="5">
        <f t="shared" ca="1" si="107"/>
        <v>1.00939844</v>
      </c>
      <c r="K399" s="5">
        <f t="shared" ca="1" si="108"/>
        <v>939.84400000000005</v>
      </c>
      <c r="L399" s="21">
        <f>IF(VLOOKUP(A399,$U$12:$AD$125,8)=VLOOKUP(A398,$U$12:$AD$125,8),0,VLOOKUP(A399,U$12:$AD$125,8))</f>
        <v>0</v>
      </c>
      <c r="M399" s="8">
        <f>IF(L399&gt;0,VLOOKUP(L399,T$12:$AC$125,7),0)</f>
        <v>0</v>
      </c>
      <c r="N399" s="3">
        <f t="shared" si="114"/>
        <v>0</v>
      </c>
      <c r="O399" s="3">
        <f t="shared" ca="1" si="109"/>
        <v>939.84400000000005</v>
      </c>
      <c r="P399" s="22" t="str">
        <f t="shared" si="115"/>
        <v>J=</v>
      </c>
      <c r="Q399" s="2">
        <f t="shared" si="116"/>
        <v>42989</v>
      </c>
      <c r="R399" s="10"/>
      <c r="S399" s="10"/>
      <c r="T399" s="42">
        <v>44515</v>
      </c>
      <c r="U399" s="43" t="s">
        <v>84</v>
      </c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  <c r="ES399" s="18"/>
      <c r="ET399" s="18"/>
      <c r="EU399" s="18"/>
      <c r="EV399" s="18"/>
      <c r="EW399" s="18"/>
      <c r="EX399" s="18"/>
      <c r="EY399" s="18"/>
      <c r="EZ399" s="18"/>
      <c r="FA399" s="18"/>
      <c r="FB399" s="18"/>
      <c r="FC399" s="18"/>
      <c r="FD399" s="18"/>
      <c r="FE399" s="18"/>
      <c r="FF399" s="18"/>
      <c r="FG399" s="18"/>
      <c r="FH399" s="18"/>
      <c r="FI399" s="18"/>
      <c r="FJ399" s="18"/>
      <c r="FK399" s="18"/>
      <c r="FL399" s="18"/>
      <c r="FM399" s="18"/>
      <c r="FN399" s="18"/>
      <c r="FO399" s="18"/>
      <c r="FP399" s="18"/>
      <c r="FQ399" s="18"/>
      <c r="FR399" s="18"/>
      <c r="FS399" s="18"/>
      <c r="FT399" s="18"/>
      <c r="FU399" s="18"/>
      <c r="FV399" s="18"/>
    </row>
    <row r="400" spans="1:178" ht="12.75" x14ac:dyDescent="0.15">
      <c r="A400" s="90">
        <f t="shared" si="110"/>
        <v>42738</v>
      </c>
      <c r="B400" s="95">
        <f t="shared" ca="1" si="117"/>
        <v>101002.814</v>
      </c>
      <c r="C400" s="3">
        <f t="shared" si="111"/>
        <v>100000</v>
      </c>
      <c r="D400" s="4">
        <f ca="1">IF(A400&lt;$B$1,VLOOKUP(A400,[1]DI!$A$4:$B$15000,2),0)</f>
        <v>0.1363</v>
      </c>
      <c r="E400" s="5">
        <f t="shared" ca="1" si="105"/>
        <v>5.0717999999999998E-4</v>
      </c>
      <c r="F400" s="20">
        <f t="shared" si="112"/>
        <v>1.23</v>
      </c>
      <c r="G400" s="6">
        <f t="shared" ca="1" si="106"/>
        <v>1.0006238314</v>
      </c>
      <c r="H400" s="5">
        <f ca="1">TRUNC(PRODUCT(G$10:G399),15)</f>
        <v>1.18243808592647</v>
      </c>
      <c r="I400" s="5">
        <f t="shared" ca="1" si="113"/>
        <v>1.1706981626063999</v>
      </c>
      <c r="J400" s="5">
        <f t="shared" ca="1" si="107"/>
        <v>1.01002814</v>
      </c>
      <c r="K400" s="5">
        <f t="shared" ca="1" si="108"/>
        <v>1002.814</v>
      </c>
      <c r="L400" s="21">
        <f>IF(VLOOKUP(A400,$U$12:$AD$125,8)=VLOOKUP(A399,$U$12:$AD$125,8),0,VLOOKUP(A400,U$12:$AD$125,8))</f>
        <v>0</v>
      </c>
      <c r="M400" s="8">
        <f>IF(L400&gt;0,VLOOKUP(L400,T$12:$AC$125,7),0)</f>
        <v>0</v>
      </c>
      <c r="N400" s="3">
        <f t="shared" si="114"/>
        <v>0</v>
      </c>
      <c r="O400" s="3">
        <f t="shared" ca="1" si="109"/>
        <v>1002.814</v>
      </c>
      <c r="P400" s="22" t="str">
        <f t="shared" si="115"/>
        <v>J=</v>
      </c>
      <c r="Q400" s="2">
        <f t="shared" si="116"/>
        <v>42989</v>
      </c>
      <c r="R400" s="10"/>
      <c r="S400" s="10"/>
      <c r="T400" s="42">
        <v>44620</v>
      </c>
      <c r="U400" s="43" t="s">
        <v>63</v>
      </c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  <c r="ES400" s="18"/>
      <c r="ET400" s="18"/>
      <c r="EU400" s="18"/>
      <c r="EV400" s="18"/>
      <c r="EW400" s="18"/>
      <c r="EX400" s="18"/>
      <c r="EY400" s="18"/>
      <c r="EZ400" s="18"/>
      <c r="FA400" s="18"/>
      <c r="FB400" s="18"/>
      <c r="FC400" s="18"/>
      <c r="FD400" s="18"/>
      <c r="FE400" s="18"/>
      <c r="FF400" s="18"/>
      <c r="FG400" s="18"/>
      <c r="FH400" s="18"/>
      <c r="FI400" s="18"/>
      <c r="FJ400" s="18"/>
      <c r="FK400" s="18"/>
      <c r="FL400" s="18"/>
      <c r="FM400" s="18"/>
      <c r="FN400" s="18"/>
      <c r="FO400" s="18"/>
      <c r="FP400" s="18"/>
      <c r="FQ400" s="18"/>
      <c r="FR400" s="18"/>
      <c r="FS400" s="18"/>
      <c r="FT400" s="18"/>
      <c r="FU400" s="18"/>
      <c r="FV400" s="18"/>
    </row>
    <row r="401" spans="1:178" ht="12.75" x14ac:dyDescent="0.15">
      <c r="A401" s="90">
        <f t="shared" si="110"/>
        <v>42739</v>
      </c>
      <c r="B401" s="95">
        <f t="shared" ca="1" si="117"/>
        <v>101065.823</v>
      </c>
      <c r="C401" s="3">
        <f t="shared" si="111"/>
        <v>100000</v>
      </c>
      <c r="D401" s="4">
        <f ca="1">IF(A401&lt;$B$1,VLOOKUP(A401,[1]DI!$A$4:$B$15000,2),0)</f>
        <v>0.1363</v>
      </c>
      <c r="E401" s="5">
        <f t="shared" ca="1" si="105"/>
        <v>5.0717999999999998E-4</v>
      </c>
      <c r="F401" s="20">
        <f t="shared" si="112"/>
        <v>1.23</v>
      </c>
      <c r="G401" s="6">
        <f t="shared" ca="1" si="106"/>
        <v>1.0006238314</v>
      </c>
      <c r="H401" s="5">
        <f ca="1">TRUNC(PRODUCT(G$10:G400),15)</f>
        <v>1.1831757279330299</v>
      </c>
      <c r="I401" s="5">
        <f t="shared" ca="1" si="113"/>
        <v>1.1706981626063999</v>
      </c>
      <c r="J401" s="5">
        <f t="shared" ca="1" si="107"/>
        <v>1.01065823</v>
      </c>
      <c r="K401" s="5">
        <f t="shared" ca="1" si="108"/>
        <v>1065.8230000000001</v>
      </c>
      <c r="L401" s="21">
        <f>IF(VLOOKUP(A401,$U$12:$AD$125,8)=VLOOKUP(A400,$U$12:$AD$125,8),0,VLOOKUP(A401,U$12:$AD$125,8))</f>
        <v>0</v>
      </c>
      <c r="M401" s="8">
        <f>IF(L401&gt;0,VLOOKUP(L401,T$12:$AC$125,7),0)</f>
        <v>0</v>
      </c>
      <c r="N401" s="3">
        <f t="shared" si="114"/>
        <v>0</v>
      </c>
      <c r="O401" s="3">
        <f t="shared" ca="1" si="109"/>
        <v>1065.8230000000001</v>
      </c>
      <c r="P401" s="22" t="str">
        <f t="shared" si="115"/>
        <v>J=</v>
      </c>
      <c r="Q401" s="2">
        <f t="shared" si="116"/>
        <v>42989</v>
      </c>
      <c r="R401" s="10"/>
      <c r="S401" s="10"/>
      <c r="T401" s="42">
        <v>44621</v>
      </c>
      <c r="U401" s="43" t="s">
        <v>63</v>
      </c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  <c r="ES401" s="18"/>
      <c r="ET401" s="18"/>
      <c r="EU401" s="18"/>
      <c r="EV401" s="18"/>
      <c r="EW401" s="18"/>
      <c r="EX401" s="18"/>
      <c r="EY401" s="18"/>
      <c r="EZ401" s="18"/>
      <c r="FA401" s="18"/>
      <c r="FB401" s="18"/>
      <c r="FC401" s="18"/>
      <c r="FD401" s="18"/>
      <c r="FE401" s="18"/>
      <c r="FF401" s="18"/>
      <c r="FG401" s="18"/>
      <c r="FH401" s="18"/>
      <c r="FI401" s="18"/>
      <c r="FJ401" s="18"/>
      <c r="FK401" s="18"/>
      <c r="FL401" s="18"/>
      <c r="FM401" s="18"/>
      <c r="FN401" s="18"/>
      <c r="FO401" s="18"/>
      <c r="FP401" s="18"/>
      <c r="FQ401" s="18"/>
      <c r="FR401" s="18"/>
      <c r="FS401" s="18"/>
      <c r="FT401" s="18"/>
      <c r="FU401" s="18"/>
      <c r="FV401" s="18"/>
    </row>
    <row r="402" spans="1:178" ht="12.75" x14ac:dyDescent="0.15">
      <c r="A402" s="90">
        <f t="shared" si="110"/>
        <v>42740</v>
      </c>
      <c r="B402" s="95">
        <f t="shared" ca="1" si="117"/>
        <v>101128.871</v>
      </c>
      <c r="C402" s="3">
        <f t="shared" si="111"/>
        <v>100000</v>
      </c>
      <c r="D402" s="4">
        <f ca="1">IF(A402&lt;$B$1,VLOOKUP(A402,[1]DI!$A$4:$B$15000,2),0)</f>
        <v>0.1363</v>
      </c>
      <c r="E402" s="5">
        <f t="shared" ref="E402:E465" ca="1" si="118">ROUND((((1+D402)^(1/252)-1)),8)</f>
        <v>5.0717999999999998E-4</v>
      </c>
      <c r="F402" s="20">
        <f t="shared" si="112"/>
        <v>1.23</v>
      </c>
      <c r="G402" s="6">
        <f t="shared" ca="1" si="106"/>
        <v>1.0006238314</v>
      </c>
      <c r="H402" s="5">
        <f ca="1">TRUNC(PRODUCT(G$10:G401),15)</f>
        <v>1.1839138301038299</v>
      </c>
      <c r="I402" s="5">
        <f t="shared" ca="1" si="113"/>
        <v>1.1706981626063999</v>
      </c>
      <c r="J402" s="5">
        <f t="shared" ca="1" si="107"/>
        <v>1.0112887100000001</v>
      </c>
      <c r="K402" s="5">
        <f t="shared" ca="1" si="108"/>
        <v>1128.8710000000001</v>
      </c>
      <c r="L402" s="21">
        <f>IF(VLOOKUP(A402,$U$12:$AD$125,8)=VLOOKUP(A401,$U$12:$AD$125,8),0,VLOOKUP(A402,U$12:$AD$125,8))</f>
        <v>0</v>
      </c>
      <c r="M402" s="8">
        <f>IF(L402&gt;0,VLOOKUP(L402,T$12:$AC$125,7),0)</f>
        <v>0</v>
      </c>
      <c r="N402" s="3">
        <f t="shared" si="114"/>
        <v>0</v>
      </c>
      <c r="O402" s="3">
        <f t="shared" ca="1" si="109"/>
        <v>1128.8710000000001</v>
      </c>
      <c r="P402" s="22" t="str">
        <f t="shared" si="115"/>
        <v>J=</v>
      </c>
      <c r="Q402" s="2">
        <f t="shared" si="116"/>
        <v>42989</v>
      </c>
      <c r="R402" s="10"/>
      <c r="S402" s="10"/>
      <c r="T402" s="42">
        <v>44666</v>
      </c>
      <c r="U402" s="43" t="s">
        <v>80</v>
      </c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  <c r="ES402" s="18"/>
      <c r="ET402" s="18"/>
      <c r="EU402" s="18"/>
      <c r="EV402" s="18"/>
      <c r="EW402" s="18"/>
      <c r="EX402" s="18"/>
      <c r="EY402" s="18"/>
      <c r="EZ402" s="18"/>
      <c r="FA402" s="18"/>
      <c r="FB402" s="18"/>
      <c r="FC402" s="18"/>
      <c r="FD402" s="18"/>
      <c r="FE402" s="18"/>
      <c r="FF402" s="18"/>
      <c r="FG402" s="18"/>
      <c r="FH402" s="18"/>
      <c r="FI402" s="18"/>
      <c r="FJ402" s="18"/>
      <c r="FK402" s="18"/>
      <c r="FL402" s="18"/>
      <c r="FM402" s="18"/>
      <c r="FN402" s="18"/>
      <c r="FO402" s="18"/>
      <c r="FP402" s="18"/>
      <c r="FQ402" s="18"/>
      <c r="FR402" s="18"/>
      <c r="FS402" s="18"/>
      <c r="FT402" s="18"/>
      <c r="FU402" s="18"/>
      <c r="FV402" s="18"/>
    </row>
    <row r="403" spans="1:178" ht="12.75" x14ac:dyDescent="0.15">
      <c r="A403" s="90">
        <f t="shared" si="110"/>
        <v>42741</v>
      </c>
      <c r="B403" s="95">
        <f t="shared" ca="1" si="117"/>
        <v>101191.958</v>
      </c>
      <c r="C403" s="3">
        <f t="shared" si="111"/>
        <v>100000</v>
      </c>
      <c r="D403" s="4">
        <f ca="1">IF(A403&lt;$B$1,VLOOKUP(A403,[1]DI!$A$4:$B$15000,2),0)</f>
        <v>0.1363</v>
      </c>
      <c r="E403" s="5">
        <f t="shared" ca="1" si="118"/>
        <v>5.0717999999999998E-4</v>
      </c>
      <c r="F403" s="20">
        <f t="shared" si="112"/>
        <v>1.23</v>
      </c>
      <c r="G403" s="6">
        <f t="shared" ca="1" si="106"/>
        <v>1.0006238314</v>
      </c>
      <c r="H403" s="5">
        <f ca="1">TRUNC(PRODUCT(G$10:G402),15)</f>
        <v>1.18465239272594</v>
      </c>
      <c r="I403" s="5">
        <f t="shared" ca="1" si="113"/>
        <v>1.1706981626063999</v>
      </c>
      <c r="J403" s="5">
        <f t="shared" ca="1" si="107"/>
        <v>1.01191958</v>
      </c>
      <c r="K403" s="5">
        <f t="shared" ca="1" si="108"/>
        <v>1191.9580000000001</v>
      </c>
      <c r="L403" s="21">
        <f>IF(VLOOKUP(A403,$U$12:$AD$125,8)=VLOOKUP(A402,$U$12:$AD$125,8),0,VLOOKUP(A403,U$12:$AD$125,8))</f>
        <v>0</v>
      </c>
      <c r="M403" s="8">
        <f>IF(L403&gt;0,VLOOKUP(L403,T$12:$AC$125,7),0)</f>
        <v>0</v>
      </c>
      <c r="N403" s="3">
        <f t="shared" si="114"/>
        <v>0</v>
      </c>
      <c r="O403" s="3">
        <f t="shared" ca="1" si="109"/>
        <v>1191.9580000000001</v>
      </c>
      <c r="P403" s="22" t="str">
        <f t="shared" si="115"/>
        <v>J=</v>
      </c>
      <c r="Q403" s="2">
        <f t="shared" si="116"/>
        <v>42989</v>
      </c>
      <c r="R403" s="10"/>
      <c r="S403" s="10"/>
      <c r="T403" s="42">
        <v>44672</v>
      </c>
      <c r="U403" s="43" t="s">
        <v>65</v>
      </c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  <c r="ES403" s="18"/>
      <c r="ET403" s="18"/>
      <c r="EU403" s="18"/>
      <c r="EV403" s="18"/>
      <c r="EW403" s="18"/>
      <c r="EX403" s="18"/>
      <c r="EY403" s="18"/>
      <c r="EZ403" s="18"/>
      <c r="FA403" s="18"/>
      <c r="FB403" s="18"/>
      <c r="FC403" s="18"/>
      <c r="FD403" s="18"/>
      <c r="FE403" s="18"/>
      <c r="FF403" s="18"/>
      <c r="FG403" s="18"/>
      <c r="FH403" s="18"/>
      <c r="FI403" s="18"/>
      <c r="FJ403" s="18"/>
      <c r="FK403" s="18"/>
      <c r="FL403" s="18"/>
      <c r="FM403" s="18"/>
      <c r="FN403" s="18"/>
      <c r="FO403" s="18"/>
      <c r="FP403" s="18"/>
      <c r="FQ403" s="18"/>
      <c r="FR403" s="18"/>
      <c r="FS403" s="18"/>
      <c r="FT403" s="18"/>
      <c r="FU403" s="18"/>
      <c r="FV403" s="18"/>
    </row>
    <row r="404" spans="1:178" ht="12.75" x14ac:dyDescent="0.15">
      <c r="A404" s="90">
        <f t="shared" si="110"/>
        <v>42742</v>
      </c>
      <c r="B404" s="95">
        <f t="shared" ca="1" si="117"/>
        <v>101255.08500000001</v>
      </c>
      <c r="C404" s="3">
        <f t="shared" si="111"/>
        <v>100000</v>
      </c>
      <c r="D404" s="4">
        <f ca="1">IF(A404&lt;$B$1,VLOOKUP(A404,[1]DI!$A$4:$B$15000,2),0)</f>
        <v>0</v>
      </c>
      <c r="E404" s="5">
        <f t="shared" ca="1" si="118"/>
        <v>0</v>
      </c>
      <c r="F404" s="20">
        <f t="shared" si="112"/>
        <v>1.23</v>
      </c>
      <c r="G404" s="6">
        <f t="shared" ca="1" si="106"/>
        <v>1</v>
      </c>
      <c r="H404" s="5">
        <f ca="1">TRUNC(PRODUCT(G$10:G403),15)</f>
        <v>1.1853914160866099</v>
      </c>
      <c r="I404" s="5">
        <f t="shared" ca="1" si="113"/>
        <v>1.1706981626063999</v>
      </c>
      <c r="J404" s="5">
        <f t="shared" ca="1" si="107"/>
        <v>1.01255085</v>
      </c>
      <c r="K404" s="5">
        <f t="shared" ca="1" si="108"/>
        <v>1255.085</v>
      </c>
      <c r="L404" s="21">
        <f>IF(VLOOKUP(A404,$U$12:$AD$125,8)=VLOOKUP(A403,$U$12:$AD$125,8),0,VLOOKUP(A404,U$12:$AD$125,8))</f>
        <v>0</v>
      </c>
      <c r="M404" s="8">
        <f>IF(L404&gt;0,VLOOKUP(L404,T$12:$AC$125,7),0)</f>
        <v>0</v>
      </c>
      <c r="N404" s="3">
        <f t="shared" si="114"/>
        <v>0</v>
      </c>
      <c r="O404" s="3">
        <f t="shared" ca="1" si="109"/>
        <v>1255.085</v>
      </c>
      <c r="P404" s="22" t="str">
        <f t="shared" si="115"/>
        <v>J=</v>
      </c>
      <c r="Q404" s="2">
        <f t="shared" si="116"/>
        <v>42989</v>
      </c>
      <c r="R404" s="10"/>
      <c r="S404" s="10"/>
      <c r="T404" s="42">
        <v>44728</v>
      </c>
      <c r="U404" s="43" t="s">
        <v>81</v>
      </c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  <c r="ES404" s="18"/>
      <c r="ET404" s="18"/>
      <c r="EU404" s="18"/>
      <c r="EV404" s="18"/>
      <c r="EW404" s="18"/>
      <c r="EX404" s="18"/>
      <c r="EY404" s="18"/>
      <c r="EZ404" s="18"/>
      <c r="FA404" s="18"/>
      <c r="FB404" s="18"/>
      <c r="FC404" s="18"/>
      <c r="FD404" s="18"/>
      <c r="FE404" s="18"/>
      <c r="FF404" s="18"/>
      <c r="FG404" s="18"/>
      <c r="FH404" s="18"/>
      <c r="FI404" s="18"/>
      <c r="FJ404" s="18"/>
      <c r="FK404" s="18"/>
      <c r="FL404" s="18"/>
      <c r="FM404" s="18"/>
      <c r="FN404" s="18"/>
      <c r="FO404" s="18"/>
      <c r="FP404" s="18"/>
      <c r="FQ404" s="18"/>
      <c r="FR404" s="18"/>
      <c r="FS404" s="18"/>
      <c r="FT404" s="18"/>
      <c r="FU404" s="18"/>
      <c r="FV404" s="18"/>
    </row>
    <row r="405" spans="1:178" ht="12.75" x14ac:dyDescent="0.15">
      <c r="A405" s="90">
        <f t="shared" si="110"/>
        <v>42743</v>
      </c>
      <c r="B405" s="95">
        <f t="shared" ca="1" si="117"/>
        <v>101255.08500000001</v>
      </c>
      <c r="C405" s="3">
        <f t="shared" si="111"/>
        <v>100000</v>
      </c>
      <c r="D405" s="4">
        <f ca="1">IF(A405&lt;$B$1,VLOOKUP(A405,[1]DI!$A$4:$B$15000,2),0)</f>
        <v>0</v>
      </c>
      <c r="E405" s="5">
        <f t="shared" ca="1" si="118"/>
        <v>0</v>
      </c>
      <c r="F405" s="20">
        <f t="shared" si="112"/>
        <v>1.23</v>
      </c>
      <c r="G405" s="6">
        <f t="shared" ca="1" si="106"/>
        <v>1</v>
      </c>
      <c r="H405" s="5">
        <f ca="1">TRUNC(PRODUCT(G$10:G404),15)</f>
        <v>1.1853914160866099</v>
      </c>
      <c r="I405" s="5">
        <f t="shared" ca="1" si="113"/>
        <v>1.1706981626063999</v>
      </c>
      <c r="J405" s="5">
        <f t="shared" ca="1" si="107"/>
        <v>1.01255085</v>
      </c>
      <c r="K405" s="5">
        <f t="shared" ca="1" si="108"/>
        <v>1255.085</v>
      </c>
      <c r="L405" s="21">
        <f>IF(VLOOKUP(A405,$U$12:$AD$125,8)=VLOOKUP(A404,$U$12:$AD$125,8),0,VLOOKUP(A405,U$12:$AD$125,8))</f>
        <v>0</v>
      </c>
      <c r="M405" s="8">
        <f>IF(L405&gt;0,VLOOKUP(L405,T$12:$AC$125,7),0)</f>
        <v>0</v>
      </c>
      <c r="N405" s="3">
        <f t="shared" si="114"/>
        <v>0</v>
      </c>
      <c r="O405" s="3">
        <f t="shared" ca="1" si="109"/>
        <v>1255.085</v>
      </c>
      <c r="P405" s="22" t="str">
        <f t="shared" si="115"/>
        <v>J=</v>
      </c>
      <c r="Q405" s="2">
        <f t="shared" si="116"/>
        <v>42989</v>
      </c>
      <c r="R405" s="10"/>
      <c r="S405" s="10"/>
      <c r="T405" s="42">
        <v>44811</v>
      </c>
      <c r="U405" s="43" t="s">
        <v>83</v>
      </c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  <c r="EZ405" s="18"/>
      <c r="FA405" s="18"/>
      <c r="FB405" s="18"/>
      <c r="FC405" s="18"/>
      <c r="FD405" s="18"/>
      <c r="FE405" s="18"/>
      <c r="FF405" s="18"/>
      <c r="FG405" s="18"/>
      <c r="FH405" s="18"/>
      <c r="FI405" s="18"/>
      <c r="FJ405" s="18"/>
      <c r="FK405" s="18"/>
      <c r="FL405" s="18"/>
      <c r="FM405" s="18"/>
      <c r="FN405" s="18"/>
      <c r="FO405" s="18"/>
      <c r="FP405" s="18"/>
      <c r="FQ405" s="18"/>
      <c r="FR405" s="18"/>
      <c r="FS405" s="18"/>
      <c r="FT405" s="18"/>
      <c r="FU405" s="18"/>
      <c r="FV405" s="18"/>
    </row>
    <row r="406" spans="1:178" ht="12.75" x14ac:dyDescent="0.15">
      <c r="A406" s="90">
        <f t="shared" si="110"/>
        <v>42744</v>
      </c>
      <c r="B406" s="95">
        <f t="shared" ca="1" si="117"/>
        <v>101255.08500000001</v>
      </c>
      <c r="C406" s="3">
        <f t="shared" si="111"/>
        <v>100000</v>
      </c>
      <c r="D406" s="4">
        <f ca="1">IF(A406&lt;$B$1,VLOOKUP(A406,[1]DI!$A$4:$B$15000,2),0)</f>
        <v>0.1363</v>
      </c>
      <c r="E406" s="5">
        <f t="shared" ca="1" si="118"/>
        <v>5.0717999999999998E-4</v>
      </c>
      <c r="F406" s="20">
        <f t="shared" si="112"/>
        <v>1.23</v>
      </c>
      <c r="G406" s="6">
        <f t="shared" ca="1" si="106"/>
        <v>1.0006238314</v>
      </c>
      <c r="H406" s="5">
        <f ca="1">TRUNC(PRODUCT(G$10:G405),15)</f>
        <v>1.1853914160866099</v>
      </c>
      <c r="I406" s="5">
        <f t="shared" ca="1" si="113"/>
        <v>1.1706981626063999</v>
      </c>
      <c r="J406" s="5">
        <f t="shared" ca="1" si="107"/>
        <v>1.01255085</v>
      </c>
      <c r="K406" s="5">
        <f t="shared" ca="1" si="108"/>
        <v>1255.085</v>
      </c>
      <c r="L406" s="21">
        <f>IF(VLOOKUP(A406,$U$12:$AD$125,8)=VLOOKUP(A405,$U$12:$AD$125,8),0,VLOOKUP(A406,U$12:$AD$125,8))</f>
        <v>0</v>
      </c>
      <c r="M406" s="8">
        <f>IF(L406&gt;0,VLOOKUP(L406,T$12:$AC$125,7),0)</f>
        <v>0</v>
      </c>
      <c r="N406" s="3">
        <f t="shared" si="114"/>
        <v>0</v>
      </c>
      <c r="O406" s="3">
        <f t="shared" ca="1" si="109"/>
        <v>1255.085</v>
      </c>
      <c r="P406" s="22" t="str">
        <f t="shared" si="115"/>
        <v>J=</v>
      </c>
      <c r="Q406" s="2">
        <f t="shared" si="116"/>
        <v>42989</v>
      </c>
      <c r="R406" s="10"/>
      <c r="S406" s="10"/>
      <c r="T406" s="42">
        <v>44846</v>
      </c>
      <c r="U406" s="24" t="s">
        <v>69</v>
      </c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  <c r="ES406" s="18"/>
      <c r="ET406" s="18"/>
      <c r="EU406" s="18"/>
      <c r="EV406" s="18"/>
      <c r="EW406" s="18"/>
      <c r="EX406" s="18"/>
      <c r="EY406" s="18"/>
      <c r="EZ406" s="18"/>
      <c r="FA406" s="18"/>
      <c r="FB406" s="18"/>
      <c r="FC406" s="18"/>
      <c r="FD406" s="18"/>
      <c r="FE406" s="18"/>
      <c r="FF406" s="18"/>
      <c r="FG406" s="18"/>
      <c r="FH406" s="18"/>
      <c r="FI406" s="18"/>
      <c r="FJ406" s="18"/>
      <c r="FK406" s="18"/>
      <c r="FL406" s="18"/>
      <c r="FM406" s="18"/>
      <c r="FN406" s="18"/>
      <c r="FO406" s="18"/>
      <c r="FP406" s="18"/>
      <c r="FQ406" s="18"/>
      <c r="FR406" s="18"/>
      <c r="FS406" s="18"/>
      <c r="FT406" s="18"/>
      <c r="FU406" s="18"/>
      <c r="FV406" s="18"/>
    </row>
    <row r="407" spans="1:178" ht="12.75" x14ac:dyDescent="0.15">
      <c r="A407" s="90">
        <f t="shared" si="110"/>
        <v>42745</v>
      </c>
      <c r="B407" s="95">
        <f t="shared" ca="1" si="117"/>
        <v>101318.251</v>
      </c>
      <c r="C407" s="3">
        <f t="shared" si="111"/>
        <v>100000</v>
      </c>
      <c r="D407" s="4">
        <f ca="1">IF(A407&lt;$B$1,VLOOKUP(A407,[1]DI!$A$4:$B$15000,2),0)</f>
        <v>0.1363</v>
      </c>
      <c r="E407" s="5">
        <f t="shared" ca="1" si="118"/>
        <v>5.0717999999999998E-4</v>
      </c>
      <c r="F407" s="20">
        <f t="shared" si="112"/>
        <v>1.23</v>
      </c>
      <c r="G407" s="6">
        <f t="shared" ca="1" si="106"/>
        <v>1.0006238314</v>
      </c>
      <c r="H407" s="5">
        <f ca="1">TRUNC(PRODUCT(G$10:G406),15)</f>
        <v>1.1861309004732601</v>
      </c>
      <c r="I407" s="5">
        <f t="shared" ca="1" si="113"/>
        <v>1.1706981626063999</v>
      </c>
      <c r="J407" s="5">
        <f t="shared" ca="1" si="107"/>
        <v>1.01318251</v>
      </c>
      <c r="K407" s="5">
        <f t="shared" ca="1" si="108"/>
        <v>1318.251</v>
      </c>
      <c r="L407" s="21">
        <f>IF(VLOOKUP(A407,$U$12:$AD$125,8)=VLOOKUP(A406,$U$12:$AD$125,8),0,VLOOKUP(A407,U$12:$AD$125,8))</f>
        <v>0</v>
      </c>
      <c r="M407" s="8">
        <f>IF(L407&gt;0,VLOOKUP(L407,T$12:$AC$125,7),0)</f>
        <v>0</v>
      </c>
      <c r="N407" s="3">
        <f t="shared" si="114"/>
        <v>0</v>
      </c>
      <c r="O407" s="3">
        <f t="shared" ca="1" si="109"/>
        <v>1318.251</v>
      </c>
      <c r="P407" s="22" t="str">
        <f t="shared" si="115"/>
        <v>J=</v>
      </c>
      <c r="Q407" s="2">
        <f t="shared" si="116"/>
        <v>42989</v>
      </c>
      <c r="R407" s="10"/>
      <c r="S407" s="10"/>
      <c r="T407" s="42">
        <v>44867</v>
      </c>
      <c r="U407" s="43" t="s">
        <v>75</v>
      </c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  <c r="EZ407" s="18"/>
      <c r="FA407" s="18"/>
      <c r="FB407" s="18"/>
      <c r="FC407" s="18"/>
      <c r="FD407" s="18"/>
      <c r="FE407" s="18"/>
      <c r="FF407" s="18"/>
      <c r="FG407" s="18"/>
      <c r="FH407" s="18"/>
      <c r="FI407" s="18"/>
      <c r="FJ407" s="18"/>
      <c r="FK407" s="18"/>
      <c r="FL407" s="18"/>
      <c r="FM407" s="18"/>
      <c r="FN407" s="18"/>
      <c r="FO407" s="18"/>
      <c r="FP407" s="18"/>
      <c r="FQ407" s="18"/>
      <c r="FR407" s="18"/>
      <c r="FS407" s="18"/>
      <c r="FT407" s="18"/>
      <c r="FU407" s="18"/>
      <c r="FV407" s="18"/>
    </row>
    <row r="408" spans="1:178" ht="12.75" x14ac:dyDescent="0.15">
      <c r="A408" s="90">
        <f t="shared" si="110"/>
        <v>42746</v>
      </c>
      <c r="B408" s="95">
        <f t="shared" ca="1" si="117"/>
        <v>101381.45599998999</v>
      </c>
      <c r="C408" s="3">
        <f t="shared" si="111"/>
        <v>100000</v>
      </c>
      <c r="D408" s="4">
        <f ca="1">IF(A408&lt;$B$1,VLOOKUP(A408,[1]DI!$A$4:$B$15000,2),0)</f>
        <v>0.1363</v>
      </c>
      <c r="E408" s="5">
        <f t="shared" ca="1" si="118"/>
        <v>5.0717999999999998E-4</v>
      </c>
      <c r="F408" s="20">
        <f t="shared" si="112"/>
        <v>1.23</v>
      </c>
      <c r="G408" s="6">
        <f t="shared" ca="1" si="106"/>
        <v>1.0006238314</v>
      </c>
      <c r="H408" s="5">
        <f ca="1">TRUNC(PRODUCT(G$10:G407),15)</f>
        <v>1.18687084617348</v>
      </c>
      <c r="I408" s="5">
        <f t="shared" ca="1" si="113"/>
        <v>1.1706981626063999</v>
      </c>
      <c r="J408" s="5">
        <f t="shared" ca="1" si="107"/>
        <v>1.0138145599999999</v>
      </c>
      <c r="K408" s="5">
        <f t="shared" ca="1" si="108"/>
        <v>1381.45599999</v>
      </c>
      <c r="L408" s="21">
        <f>IF(VLOOKUP(A408,$U$12:$AD$125,8)=VLOOKUP(A407,$U$12:$AD$125,8),0,VLOOKUP(A408,U$12:$AD$125,8))</f>
        <v>0</v>
      </c>
      <c r="M408" s="8">
        <f>IF(L408&gt;0,VLOOKUP(L408,T$12:$AC$125,7),0)</f>
        <v>0</v>
      </c>
      <c r="N408" s="3">
        <f t="shared" si="114"/>
        <v>0</v>
      </c>
      <c r="O408" s="3">
        <f t="shared" ca="1" si="109"/>
        <v>1381.45599999</v>
      </c>
      <c r="P408" s="22" t="str">
        <f t="shared" si="115"/>
        <v>J=</v>
      </c>
      <c r="Q408" s="2">
        <f t="shared" si="116"/>
        <v>42989</v>
      </c>
      <c r="R408" s="10"/>
      <c r="S408" s="10"/>
      <c r="T408" s="42">
        <v>44880</v>
      </c>
      <c r="U408" s="43" t="s">
        <v>84</v>
      </c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  <c r="ES408" s="18"/>
      <c r="ET408" s="18"/>
      <c r="EU408" s="18"/>
      <c r="EV408" s="18"/>
      <c r="EW408" s="18"/>
      <c r="EX408" s="18"/>
      <c r="EY408" s="18"/>
      <c r="EZ408" s="18"/>
      <c r="FA408" s="18"/>
      <c r="FB408" s="18"/>
      <c r="FC408" s="18"/>
      <c r="FD408" s="18"/>
      <c r="FE408" s="18"/>
      <c r="FF408" s="18"/>
      <c r="FG408" s="18"/>
      <c r="FH408" s="18"/>
      <c r="FI408" s="18"/>
      <c r="FJ408" s="18"/>
      <c r="FK408" s="18"/>
      <c r="FL408" s="18"/>
      <c r="FM408" s="18"/>
      <c r="FN408" s="18"/>
      <c r="FO408" s="18"/>
      <c r="FP408" s="18"/>
      <c r="FQ408" s="18"/>
      <c r="FR408" s="18"/>
      <c r="FS408" s="18"/>
      <c r="FT408" s="18"/>
      <c r="FU408" s="18"/>
      <c r="FV408" s="18"/>
    </row>
    <row r="409" spans="1:178" ht="12.75" x14ac:dyDescent="0.15">
      <c r="A409" s="90">
        <f t="shared" si="110"/>
        <v>42747</v>
      </c>
      <c r="B409" s="95">
        <f t="shared" ca="1" si="117"/>
        <v>101444.701</v>
      </c>
      <c r="C409" s="3">
        <f t="shared" si="111"/>
        <v>100000</v>
      </c>
      <c r="D409" s="4">
        <f ca="1">IF(A409&lt;$B$1,VLOOKUP(A409,[1]DI!$A$4:$B$15000,2),0)</f>
        <v>0.1288</v>
      </c>
      <c r="E409" s="5">
        <f t="shared" ca="1" si="118"/>
        <v>4.8088999999999999E-4</v>
      </c>
      <c r="F409" s="20">
        <f t="shared" si="112"/>
        <v>1.23</v>
      </c>
      <c r="G409" s="6">
        <f t="shared" ca="1" si="106"/>
        <v>1.0005914947000001</v>
      </c>
      <c r="H409" s="5">
        <f ca="1">TRUNC(PRODUCT(G$10:G408),15)</f>
        <v>1.18761125347507</v>
      </c>
      <c r="I409" s="5">
        <f t="shared" ca="1" si="113"/>
        <v>1.1706981626063999</v>
      </c>
      <c r="J409" s="5">
        <f t="shared" ca="1" si="107"/>
        <v>1.01444701</v>
      </c>
      <c r="K409" s="5">
        <f t="shared" ca="1" si="108"/>
        <v>1444.701</v>
      </c>
      <c r="L409" s="21">
        <f>IF(VLOOKUP(A409,$U$12:$AD$125,8)=VLOOKUP(A408,$U$12:$AD$125,8),0,VLOOKUP(A409,U$12:$AD$125,8))</f>
        <v>0</v>
      </c>
      <c r="M409" s="8">
        <f>IF(L409&gt;0,VLOOKUP(L409,T$12:$AC$125,7),0)</f>
        <v>0</v>
      </c>
      <c r="N409" s="3">
        <f t="shared" si="114"/>
        <v>0</v>
      </c>
      <c r="O409" s="3">
        <f t="shared" ca="1" si="109"/>
        <v>1444.701</v>
      </c>
      <c r="P409" s="22" t="str">
        <f t="shared" si="115"/>
        <v>J=</v>
      </c>
      <c r="Q409" s="2">
        <f t="shared" si="116"/>
        <v>42989</v>
      </c>
      <c r="R409" s="10"/>
      <c r="S409" s="10"/>
      <c r="T409" s="42">
        <v>44977</v>
      </c>
      <c r="U409" s="43" t="s">
        <v>63</v>
      </c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  <c r="ES409" s="18"/>
      <c r="ET409" s="18"/>
      <c r="EU409" s="18"/>
      <c r="EV409" s="18"/>
      <c r="EW409" s="18"/>
      <c r="EX409" s="18"/>
      <c r="EY409" s="18"/>
      <c r="EZ409" s="18"/>
      <c r="FA409" s="18"/>
      <c r="FB409" s="18"/>
      <c r="FC409" s="18"/>
      <c r="FD409" s="18"/>
      <c r="FE409" s="18"/>
      <c r="FF409" s="18"/>
      <c r="FG409" s="18"/>
      <c r="FH409" s="18"/>
      <c r="FI409" s="18"/>
      <c r="FJ409" s="18"/>
      <c r="FK409" s="18"/>
      <c r="FL409" s="18"/>
      <c r="FM409" s="18"/>
      <c r="FN409" s="18"/>
      <c r="FO409" s="18"/>
      <c r="FP409" s="18"/>
      <c r="FQ409" s="18"/>
      <c r="FR409" s="18"/>
      <c r="FS409" s="18"/>
      <c r="FT409" s="18"/>
      <c r="FU409" s="18"/>
      <c r="FV409" s="18"/>
    </row>
    <row r="410" spans="1:178" ht="12.75" x14ac:dyDescent="0.15">
      <c r="A410" s="90">
        <f t="shared" si="110"/>
        <v>42748</v>
      </c>
      <c r="B410" s="95">
        <f t="shared" ca="1" si="117"/>
        <v>101504.705</v>
      </c>
      <c r="C410" s="3">
        <f t="shared" si="111"/>
        <v>100000</v>
      </c>
      <c r="D410" s="4">
        <f ca="1">IF(A410&lt;$B$1,VLOOKUP(A410,[1]DI!$A$4:$B$15000,2),0)</f>
        <v>0.1288</v>
      </c>
      <c r="E410" s="5">
        <f t="shared" ca="1" si="118"/>
        <v>4.8088999999999999E-4</v>
      </c>
      <c r="F410" s="20">
        <f t="shared" si="112"/>
        <v>1.23</v>
      </c>
      <c r="G410" s="6">
        <f t="shared" ca="1" si="106"/>
        <v>1.0005914947000001</v>
      </c>
      <c r="H410" s="5">
        <f ca="1">TRUNC(PRODUCT(G$10:G409),15)</f>
        <v>1.18831371923716</v>
      </c>
      <c r="I410" s="5">
        <f t="shared" ca="1" si="113"/>
        <v>1.1706981626063999</v>
      </c>
      <c r="J410" s="5">
        <f t="shared" ca="1" si="107"/>
        <v>1.01504705</v>
      </c>
      <c r="K410" s="5">
        <f t="shared" ca="1" si="108"/>
        <v>1504.7049999999999</v>
      </c>
      <c r="L410" s="21">
        <f>IF(VLOOKUP(A410,$U$12:$AD$125,8)=VLOOKUP(A409,$U$12:$AD$125,8),0,VLOOKUP(A410,U$12:$AD$125,8))</f>
        <v>0</v>
      </c>
      <c r="M410" s="8">
        <f>IF(L410&gt;0,VLOOKUP(L410,T$12:$AC$125,7),0)</f>
        <v>0</v>
      </c>
      <c r="N410" s="3">
        <f t="shared" si="114"/>
        <v>0</v>
      </c>
      <c r="O410" s="3">
        <f t="shared" ca="1" si="109"/>
        <v>1504.7049999999999</v>
      </c>
      <c r="P410" s="22" t="str">
        <f t="shared" si="115"/>
        <v>J=</v>
      </c>
      <c r="Q410" s="2">
        <f t="shared" si="116"/>
        <v>42989</v>
      </c>
      <c r="R410" s="10"/>
      <c r="S410" s="10"/>
      <c r="T410" s="42">
        <v>44978</v>
      </c>
      <c r="U410" s="43" t="s">
        <v>63</v>
      </c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  <c r="ES410" s="18"/>
      <c r="ET410" s="18"/>
      <c r="EU410" s="18"/>
      <c r="EV410" s="18"/>
      <c r="EW410" s="18"/>
      <c r="EX410" s="18"/>
      <c r="EY410" s="18"/>
      <c r="EZ410" s="18"/>
      <c r="FA410" s="18"/>
      <c r="FB410" s="18"/>
      <c r="FC410" s="18"/>
      <c r="FD410" s="18"/>
      <c r="FE410" s="18"/>
      <c r="FF410" s="18"/>
      <c r="FG410" s="18"/>
      <c r="FH410" s="18"/>
      <c r="FI410" s="18"/>
      <c r="FJ410" s="18"/>
      <c r="FK410" s="18"/>
      <c r="FL410" s="18"/>
      <c r="FM410" s="18"/>
      <c r="FN410" s="18"/>
      <c r="FO410" s="18"/>
      <c r="FP410" s="18"/>
      <c r="FQ410" s="18"/>
      <c r="FR410" s="18"/>
      <c r="FS410" s="18"/>
      <c r="FT410" s="18"/>
      <c r="FU410" s="18"/>
      <c r="FV410" s="18"/>
    </row>
    <row r="411" spans="1:178" ht="12.75" x14ac:dyDescent="0.15">
      <c r="A411" s="90">
        <f t="shared" si="110"/>
        <v>42749</v>
      </c>
      <c r="B411" s="95">
        <f t="shared" ca="1" si="117"/>
        <v>101564.74499999</v>
      </c>
      <c r="C411" s="3">
        <f t="shared" si="111"/>
        <v>100000</v>
      </c>
      <c r="D411" s="4">
        <f ca="1">IF(A411&lt;$B$1,VLOOKUP(A411,[1]DI!$A$4:$B$15000,2),0)</f>
        <v>0</v>
      </c>
      <c r="E411" s="5">
        <f t="shared" ca="1" si="118"/>
        <v>0</v>
      </c>
      <c r="F411" s="20">
        <f t="shared" si="112"/>
        <v>1.23</v>
      </c>
      <c r="G411" s="6">
        <f t="shared" ca="1" si="106"/>
        <v>1</v>
      </c>
      <c r="H411" s="5">
        <f ca="1">TRUNC(PRODUCT(G$10:G410),15)</f>
        <v>1.1890166005040299</v>
      </c>
      <c r="I411" s="5">
        <f t="shared" ca="1" si="113"/>
        <v>1.1706981626063999</v>
      </c>
      <c r="J411" s="5">
        <f t="shared" ca="1" si="107"/>
        <v>1.0156474499999999</v>
      </c>
      <c r="K411" s="5">
        <f t="shared" ca="1" si="108"/>
        <v>1564.74499999</v>
      </c>
      <c r="L411" s="21">
        <f>IF(VLOOKUP(A411,$U$12:$AD$125,8)=VLOOKUP(A410,$U$12:$AD$125,8),0,VLOOKUP(A411,U$12:$AD$125,8))</f>
        <v>0</v>
      </c>
      <c r="M411" s="8">
        <f>IF(L411&gt;0,VLOOKUP(L411,T$12:$AC$125,7),0)</f>
        <v>0</v>
      </c>
      <c r="N411" s="3">
        <f t="shared" si="114"/>
        <v>0</v>
      </c>
      <c r="O411" s="3">
        <f t="shared" ca="1" si="109"/>
        <v>1564.74499999</v>
      </c>
      <c r="P411" s="22" t="str">
        <f t="shared" si="115"/>
        <v>J=</v>
      </c>
      <c r="Q411" s="2">
        <f t="shared" si="116"/>
        <v>42989</v>
      </c>
      <c r="R411" s="10"/>
      <c r="S411" s="10"/>
      <c r="T411" s="42">
        <v>45023</v>
      </c>
      <c r="U411" s="43" t="s">
        <v>80</v>
      </c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  <c r="EW411" s="18"/>
      <c r="EX411" s="18"/>
      <c r="EY411" s="18"/>
      <c r="EZ411" s="18"/>
      <c r="FA411" s="18"/>
      <c r="FB411" s="18"/>
      <c r="FC411" s="18"/>
      <c r="FD411" s="18"/>
      <c r="FE411" s="18"/>
      <c r="FF411" s="18"/>
      <c r="FG411" s="18"/>
      <c r="FH411" s="18"/>
      <c r="FI411" s="18"/>
      <c r="FJ411" s="18"/>
      <c r="FK411" s="18"/>
      <c r="FL411" s="18"/>
      <c r="FM411" s="18"/>
      <c r="FN411" s="18"/>
      <c r="FO411" s="18"/>
      <c r="FP411" s="18"/>
      <c r="FQ411" s="18"/>
      <c r="FR411" s="18"/>
      <c r="FS411" s="18"/>
      <c r="FT411" s="18"/>
      <c r="FU411" s="18"/>
      <c r="FV411" s="18"/>
    </row>
    <row r="412" spans="1:178" ht="12.75" x14ac:dyDescent="0.15">
      <c r="A412" s="90">
        <f t="shared" si="110"/>
        <v>42750</v>
      </c>
      <c r="B412" s="95">
        <f t="shared" ca="1" si="117"/>
        <v>101564.74499999</v>
      </c>
      <c r="C412" s="3">
        <f t="shared" si="111"/>
        <v>100000</v>
      </c>
      <c r="D412" s="4">
        <f ca="1">IF(A412&lt;$B$1,VLOOKUP(A412,[1]DI!$A$4:$B$15000,2),0)</f>
        <v>0</v>
      </c>
      <c r="E412" s="5">
        <f t="shared" ca="1" si="118"/>
        <v>0</v>
      </c>
      <c r="F412" s="20">
        <f t="shared" si="112"/>
        <v>1.23</v>
      </c>
      <c r="G412" s="6">
        <f t="shared" ca="1" si="106"/>
        <v>1</v>
      </c>
      <c r="H412" s="5">
        <f ca="1">TRUNC(PRODUCT(G$10:G411),15)</f>
        <v>1.1890166005040299</v>
      </c>
      <c r="I412" s="5">
        <f t="shared" ca="1" si="113"/>
        <v>1.1706981626063999</v>
      </c>
      <c r="J412" s="5">
        <f t="shared" ca="1" si="107"/>
        <v>1.0156474499999999</v>
      </c>
      <c r="K412" s="5">
        <f t="shared" ca="1" si="108"/>
        <v>1564.74499999</v>
      </c>
      <c r="L412" s="21">
        <f>IF(VLOOKUP(A412,$U$12:$AD$125,8)=VLOOKUP(A411,$U$12:$AD$125,8),0,VLOOKUP(A412,U$12:$AD$125,8))</f>
        <v>0</v>
      </c>
      <c r="M412" s="8">
        <f>IF(L412&gt;0,VLOOKUP(L412,T$12:$AC$125,7),0)</f>
        <v>0</v>
      </c>
      <c r="N412" s="3">
        <f t="shared" si="114"/>
        <v>0</v>
      </c>
      <c r="O412" s="3">
        <f t="shared" ca="1" si="109"/>
        <v>1564.74499999</v>
      </c>
      <c r="P412" s="22" t="str">
        <f t="shared" si="115"/>
        <v>J=</v>
      </c>
      <c r="Q412" s="2">
        <f t="shared" si="116"/>
        <v>42989</v>
      </c>
      <c r="R412" s="10"/>
      <c r="S412" s="10"/>
      <c r="T412" s="42">
        <v>45037</v>
      </c>
      <c r="U412" s="43" t="s">
        <v>65</v>
      </c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  <c r="EW412" s="18"/>
      <c r="EX412" s="18"/>
      <c r="EY412" s="18"/>
      <c r="EZ412" s="18"/>
      <c r="FA412" s="18"/>
      <c r="FB412" s="18"/>
      <c r="FC412" s="18"/>
      <c r="FD412" s="18"/>
      <c r="FE412" s="18"/>
      <c r="FF412" s="18"/>
      <c r="FG412" s="18"/>
      <c r="FH412" s="18"/>
      <c r="FI412" s="18"/>
      <c r="FJ412" s="18"/>
      <c r="FK412" s="18"/>
      <c r="FL412" s="18"/>
      <c r="FM412" s="18"/>
      <c r="FN412" s="18"/>
      <c r="FO412" s="18"/>
      <c r="FP412" s="18"/>
      <c r="FQ412" s="18"/>
      <c r="FR412" s="18"/>
      <c r="FS412" s="18"/>
      <c r="FT412" s="18"/>
      <c r="FU412" s="18"/>
      <c r="FV412" s="18"/>
    </row>
    <row r="413" spans="1:178" ht="12.75" x14ac:dyDescent="0.15">
      <c r="A413" s="90">
        <f t="shared" si="110"/>
        <v>42751</v>
      </c>
      <c r="B413" s="95">
        <f t="shared" ca="1" si="117"/>
        <v>101564.74499999</v>
      </c>
      <c r="C413" s="3">
        <f t="shared" si="111"/>
        <v>100000</v>
      </c>
      <c r="D413" s="4">
        <f ca="1">IF(A413&lt;$B$1,VLOOKUP(A413,[1]DI!$A$4:$B$15000,2),0)</f>
        <v>0.1288</v>
      </c>
      <c r="E413" s="5">
        <f t="shared" ca="1" si="118"/>
        <v>4.8088999999999999E-4</v>
      </c>
      <c r="F413" s="20">
        <f t="shared" si="112"/>
        <v>1.23</v>
      </c>
      <c r="G413" s="6">
        <f t="shared" ca="1" si="106"/>
        <v>1.0005914947000001</v>
      </c>
      <c r="H413" s="5">
        <f ca="1">TRUNC(PRODUCT(G$10:G412),15)</f>
        <v>1.1890166005040299</v>
      </c>
      <c r="I413" s="5">
        <f t="shared" ca="1" si="113"/>
        <v>1.1706981626063999</v>
      </c>
      <c r="J413" s="5">
        <f t="shared" ca="1" si="107"/>
        <v>1.0156474499999999</v>
      </c>
      <c r="K413" s="5">
        <f t="shared" ca="1" si="108"/>
        <v>1564.74499999</v>
      </c>
      <c r="L413" s="21">
        <f>IF(VLOOKUP(A413,$U$12:$AD$125,8)=VLOOKUP(A412,$U$12:$AD$125,8),0,VLOOKUP(A413,U$12:$AD$125,8))</f>
        <v>0</v>
      </c>
      <c r="M413" s="8">
        <f>IF(L413&gt;0,VLOOKUP(L413,T$12:$AC$125,7),0)</f>
        <v>0</v>
      </c>
      <c r="N413" s="3">
        <f t="shared" si="114"/>
        <v>0</v>
      </c>
      <c r="O413" s="3">
        <f t="shared" ca="1" si="109"/>
        <v>1564.74499999</v>
      </c>
      <c r="P413" s="22" t="str">
        <f t="shared" si="115"/>
        <v>J=</v>
      </c>
      <c r="Q413" s="2">
        <f t="shared" si="116"/>
        <v>42989</v>
      </c>
      <c r="R413" s="10"/>
      <c r="S413" s="10"/>
      <c r="T413" s="42">
        <v>45047</v>
      </c>
      <c r="U413" s="43" t="s">
        <v>82</v>
      </c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  <c r="ES413" s="18"/>
      <c r="ET413" s="18"/>
      <c r="EU413" s="18"/>
      <c r="EV413" s="18"/>
      <c r="EW413" s="18"/>
      <c r="EX413" s="18"/>
      <c r="EY413" s="18"/>
      <c r="EZ413" s="18"/>
      <c r="FA413" s="18"/>
      <c r="FB413" s="18"/>
      <c r="FC413" s="18"/>
      <c r="FD413" s="18"/>
      <c r="FE413" s="18"/>
      <c r="FF413" s="18"/>
      <c r="FG413" s="18"/>
      <c r="FH413" s="18"/>
      <c r="FI413" s="18"/>
      <c r="FJ413" s="18"/>
      <c r="FK413" s="18"/>
      <c r="FL413" s="18"/>
      <c r="FM413" s="18"/>
      <c r="FN413" s="18"/>
      <c r="FO413" s="18"/>
      <c r="FP413" s="18"/>
      <c r="FQ413" s="18"/>
      <c r="FR413" s="18"/>
      <c r="FS413" s="18"/>
      <c r="FT413" s="18"/>
      <c r="FU413" s="18"/>
      <c r="FV413" s="18"/>
    </row>
    <row r="414" spans="1:178" ht="12.75" x14ac:dyDescent="0.15">
      <c r="A414" s="90">
        <f t="shared" si="110"/>
        <v>42752</v>
      </c>
      <c r="B414" s="95">
        <f t="shared" ca="1" si="117"/>
        <v>101624.81999999</v>
      </c>
      <c r="C414" s="3">
        <f t="shared" si="111"/>
        <v>100000</v>
      </c>
      <c r="D414" s="4">
        <f ca="1">IF(A414&lt;$B$1,VLOOKUP(A414,[1]DI!$A$4:$B$15000,2),0)</f>
        <v>0.1288</v>
      </c>
      <c r="E414" s="5">
        <f t="shared" ca="1" si="118"/>
        <v>4.8088999999999999E-4</v>
      </c>
      <c r="F414" s="20">
        <f t="shared" si="112"/>
        <v>1.23</v>
      </c>
      <c r="G414" s="6">
        <f t="shared" ca="1" si="106"/>
        <v>1.0005914947000001</v>
      </c>
      <c r="H414" s="5">
        <f ca="1">TRUNC(PRODUCT(G$10:G413),15)</f>
        <v>1.18971989752144</v>
      </c>
      <c r="I414" s="5">
        <f t="shared" ca="1" si="113"/>
        <v>1.1706981626063999</v>
      </c>
      <c r="J414" s="5">
        <f t="shared" ca="1" si="107"/>
        <v>1.0162481999999999</v>
      </c>
      <c r="K414" s="5">
        <f t="shared" ca="1" si="108"/>
        <v>1624.81999999</v>
      </c>
      <c r="L414" s="21">
        <f>IF(VLOOKUP(A414,$U$12:$AD$125,8)=VLOOKUP(A413,$U$12:$AD$125,8),0,VLOOKUP(A414,U$12:$AD$125,8))</f>
        <v>0</v>
      </c>
      <c r="M414" s="8">
        <f>IF(L414&gt;0,VLOOKUP(L414,T$12:$AC$125,7),0)</f>
        <v>0</v>
      </c>
      <c r="N414" s="3">
        <f t="shared" si="114"/>
        <v>0</v>
      </c>
      <c r="O414" s="3">
        <f t="shared" ca="1" si="109"/>
        <v>1624.81999999</v>
      </c>
      <c r="P414" s="22" t="str">
        <f t="shared" si="115"/>
        <v>J=</v>
      </c>
      <c r="Q414" s="2">
        <f t="shared" si="116"/>
        <v>42989</v>
      </c>
      <c r="R414" s="10"/>
      <c r="S414" s="10"/>
      <c r="T414" s="42">
        <v>45085</v>
      </c>
      <c r="U414" s="43" t="s">
        <v>81</v>
      </c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  <c r="ES414" s="18"/>
      <c r="ET414" s="18"/>
      <c r="EU414" s="18"/>
      <c r="EV414" s="18"/>
      <c r="EW414" s="18"/>
      <c r="EX414" s="18"/>
      <c r="EY414" s="18"/>
      <c r="EZ414" s="18"/>
      <c r="FA414" s="18"/>
      <c r="FB414" s="18"/>
      <c r="FC414" s="18"/>
      <c r="FD414" s="18"/>
      <c r="FE414" s="18"/>
      <c r="FF414" s="18"/>
      <c r="FG414" s="18"/>
      <c r="FH414" s="18"/>
      <c r="FI414" s="18"/>
      <c r="FJ414" s="18"/>
      <c r="FK414" s="18"/>
      <c r="FL414" s="18"/>
      <c r="FM414" s="18"/>
      <c r="FN414" s="18"/>
      <c r="FO414" s="18"/>
      <c r="FP414" s="18"/>
      <c r="FQ414" s="18"/>
      <c r="FR414" s="18"/>
      <c r="FS414" s="18"/>
      <c r="FT414" s="18"/>
      <c r="FU414" s="18"/>
      <c r="FV414" s="18"/>
    </row>
    <row r="415" spans="1:178" ht="12.75" x14ac:dyDescent="0.15">
      <c r="A415" s="90">
        <f t="shared" si="110"/>
        <v>42753</v>
      </c>
      <c r="B415" s="95">
        <f t="shared" ca="1" si="117"/>
        <v>101684.93</v>
      </c>
      <c r="C415" s="3">
        <f t="shared" si="111"/>
        <v>100000</v>
      </c>
      <c r="D415" s="4">
        <f ca="1">IF(A415&lt;$B$1,VLOOKUP(A415,[1]DI!$A$4:$B$15000,2),0)</f>
        <v>0.1288</v>
      </c>
      <c r="E415" s="5">
        <f t="shared" ca="1" si="118"/>
        <v>4.8088999999999999E-4</v>
      </c>
      <c r="F415" s="20">
        <f t="shared" si="112"/>
        <v>1.23</v>
      </c>
      <c r="G415" s="6">
        <f t="shared" ca="1" si="106"/>
        <v>1.0005914947000001</v>
      </c>
      <c r="H415" s="5">
        <f ca="1">TRUNC(PRODUCT(G$10:G414),15)</f>
        <v>1.1904236105353101</v>
      </c>
      <c r="I415" s="5">
        <f t="shared" ca="1" si="113"/>
        <v>1.1706981626063999</v>
      </c>
      <c r="J415" s="5">
        <f t="shared" ca="1" si="107"/>
        <v>1.0168493000000001</v>
      </c>
      <c r="K415" s="5">
        <f t="shared" ca="1" si="108"/>
        <v>1684.93</v>
      </c>
      <c r="L415" s="21">
        <f>IF(VLOOKUP(A415,$U$12:$AD$125,8)=VLOOKUP(A414,$U$12:$AD$125,8),0,VLOOKUP(A415,U$12:$AD$125,8))</f>
        <v>0</v>
      </c>
      <c r="M415" s="8">
        <f>IF(L415&gt;0,VLOOKUP(L415,T$12:$AC$125,7),0)</f>
        <v>0</v>
      </c>
      <c r="N415" s="3">
        <f t="shared" si="114"/>
        <v>0</v>
      </c>
      <c r="O415" s="3">
        <f t="shared" ca="1" si="109"/>
        <v>1684.93</v>
      </c>
      <c r="P415" s="22" t="str">
        <f t="shared" si="115"/>
        <v>J=</v>
      </c>
      <c r="Q415" s="2">
        <f t="shared" si="116"/>
        <v>42989</v>
      </c>
      <c r="R415" s="10"/>
      <c r="S415" s="10"/>
      <c r="T415" s="42">
        <v>45176</v>
      </c>
      <c r="U415" s="43" t="s">
        <v>83</v>
      </c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  <c r="EW415" s="18"/>
      <c r="EX415" s="18"/>
      <c r="EY415" s="18"/>
      <c r="EZ415" s="18"/>
      <c r="FA415" s="18"/>
      <c r="FB415" s="18"/>
      <c r="FC415" s="18"/>
      <c r="FD415" s="18"/>
      <c r="FE415" s="18"/>
      <c r="FF415" s="18"/>
      <c r="FG415" s="18"/>
      <c r="FH415" s="18"/>
      <c r="FI415" s="18"/>
      <c r="FJ415" s="18"/>
      <c r="FK415" s="18"/>
      <c r="FL415" s="18"/>
      <c r="FM415" s="18"/>
      <c r="FN415" s="18"/>
      <c r="FO415" s="18"/>
      <c r="FP415" s="18"/>
      <c r="FQ415" s="18"/>
      <c r="FR415" s="18"/>
      <c r="FS415" s="18"/>
      <c r="FT415" s="18"/>
      <c r="FU415" s="18"/>
      <c r="FV415" s="18"/>
    </row>
    <row r="416" spans="1:178" ht="12.75" x14ac:dyDescent="0.15">
      <c r="A416" s="90">
        <f t="shared" si="110"/>
        <v>42754</v>
      </c>
      <c r="B416" s="95">
        <f t="shared" ca="1" si="117"/>
        <v>101745.076</v>
      </c>
      <c r="C416" s="3">
        <f t="shared" si="111"/>
        <v>100000</v>
      </c>
      <c r="D416" s="4">
        <f ca="1">IF(A416&lt;$B$1,VLOOKUP(A416,[1]DI!$A$4:$B$15000,2),0)</f>
        <v>0.1288</v>
      </c>
      <c r="E416" s="5">
        <f t="shared" ca="1" si="118"/>
        <v>4.8088999999999999E-4</v>
      </c>
      <c r="F416" s="20">
        <f t="shared" si="112"/>
        <v>1.23</v>
      </c>
      <c r="G416" s="6">
        <f t="shared" ca="1" si="106"/>
        <v>1.0005914947000001</v>
      </c>
      <c r="H416" s="5">
        <f ca="1">TRUNC(PRODUCT(G$10:G415),15)</f>
        <v>1.19112773979169</v>
      </c>
      <c r="I416" s="5">
        <f t="shared" ca="1" si="113"/>
        <v>1.1706981626063999</v>
      </c>
      <c r="J416" s="5">
        <f t="shared" ca="1" si="107"/>
        <v>1.01745076</v>
      </c>
      <c r="K416" s="5">
        <f t="shared" ca="1" si="108"/>
        <v>1745.076</v>
      </c>
      <c r="L416" s="21">
        <f>IF(VLOOKUP(A416,$U$12:$AD$125,8)=VLOOKUP(A415,$U$12:$AD$125,8),0,VLOOKUP(A416,U$12:$AD$125,8))</f>
        <v>0</v>
      </c>
      <c r="M416" s="8">
        <f>IF(L416&gt;0,VLOOKUP(L416,T$12:$AC$125,7),0)</f>
        <v>0</v>
      </c>
      <c r="N416" s="3">
        <f t="shared" si="114"/>
        <v>0</v>
      </c>
      <c r="O416" s="3">
        <f t="shared" ca="1" si="109"/>
        <v>1745.076</v>
      </c>
      <c r="P416" s="22" t="str">
        <f t="shared" si="115"/>
        <v>J=</v>
      </c>
      <c r="Q416" s="2">
        <f t="shared" si="116"/>
        <v>42989</v>
      </c>
      <c r="R416" s="10"/>
      <c r="S416" s="10"/>
      <c r="T416" s="42">
        <v>45211</v>
      </c>
      <c r="U416" s="24" t="s">
        <v>69</v>
      </c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  <c r="EW416" s="18"/>
      <c r="EX416" s="18"/>
      <c r="EY416" s="18"/>
      <c r="EZ416" s="18"/>
      <c r="FA416" s="18"/>
      <c r="FB416" s="18"/>
      <c r="FC416" s="18"/>
      <c r="FD416" s="18"/>
      <c r="FE416" s="18"/>
      <c r="FF416" s="18"/>
      <c r="FG416" s="18"/>
      <c r="FH416" s="18"/>
      <c r="FI416" s="18"/>
      <c r="FJ416" s="18"/>
      <c r="FK416" s="18"/>
      <c r="FL416" s="18"/>
      <c r="FM416" s="18"/>
      <c r="FN416" s="18"/>
      <c r="FO416" s="18"/>
      <c r="FP416" s="18"/>
      <c r="FQ416" s="18"/>
      <c r="FR416" s="18"/>
      <c r="FS416" s="18"/>
      <c r="FT416" s="18"/>
      <c r="FU416" s="18"/>
      <c r="FV416" s="18"/>
    </row>
    <row r="417" spans="1:181" ht="12.75" x14ac:dyDescent="0.15">
      <c r="A417" s="90">
        <f t="shared" si="110"/>
        <v>42755</v>
      </c>
      <c r="B417" s="95">
        <f t="shared" ca="1" si="117"/>
        <v>101805.258</v>
      </c>
      <c r="C417" s="3">
        <f t="shared" si="111"/>
        <v>100000</v>
      </c>
      <c r="D417" s="4">
        <f ca="1">IF(A417&lt;$B$1,VLOOKUP(A417,[1]DI!$A$4:$B$15000,2),0)</f>
        <v>0.1288</v>
      </c>
      <c r="E417" s="5">
        <f t="shared" ca="1" si="118"/>
        <v>4.8088999999999999E-4</v>
      </c>
      <c r="F417" s="20">
        <f t="shared" si="112"/>
        <v>1.23</v>
      </c>
      <c r="G417" s="6">
        <f t="shared" ca="1" si="106"/>
        <v>1.0005914947000001</v>
      </c>
      <c r="H417" s="5">
        <f ca="1">TRUNC(PRODUCT(G$10:G416),15)</f>
        <v>1.1918322855368</v>
      </c>
      <c r="I417" s="5">
        <f t="shared" ca="1" si="113"/>
        <v>1.1706981626063999</v>
      </c>
      <c r="J417" s="5">
        <f t="shared" ca="1" si="107"/>
        <v>1.01805258</v>
      </c>
      <c r="K417" s="5">
        <f t="shared" ca="1" si="108"/>
        <v>1805.258</v>
      </c>
      <c r="L417" s="21">
        <f>IF(VLOOKUP(A417,$U$12:$AD$125,8)=VLOOKUP(A416,$U$12:$AD$125,8),0,VLOOKUP(A417,U$12:$AD$125,8))</f>
        <v>0</v>
      </c>
      <c r="M417" s="8">
        <f>IF(L417&gt;0,VLOOKUP(L417,T$12:$AC$125,7),0)</f>
        <v>0</v>
      </c>
      <c r="N417" s="3">
        <f t="shared" si="114"/>
        <v>0</v>
      </c>
      <c r="O417" s="3">
        <f t="shared" ca="1" si="109"/>
        <v>1805.258</v>
      </c>
      <c r="P417" s="22" t="str">
        <f t="shared" si="115"/>
        <v>J=</v>
      </c>
      <c r="Q417" s="2">
        <f t="shared" si="116"/>
        <v>42989</v>
      </c>
      <c r="R417" s="10"/>
      <c r="S417" s="10"/>
      <c r="T417" s="42">
        <v>45232</v>
      </c>
      <c r="U417" s="43" t="s">
        <v>75</v>
      </c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  <c r="EW417" s="18"/>
      <c r="EX417" s="18"/>
      <c r="EY417" s="18"/>
      <c r="EZ417" s="18"/>
      <c r="FA417" s="18"/>
      <c r="FB417" s="18"/>
      <c r="FC417" s="18"/>
      <c r="FD417" s="18"/>
      <c r="FE417" s="18"/>
      <c r="FF417" s="18"/>
      <c r="FG417" s="18"/>
      <c r="FH417" s="18"/>
      <c r="FI417" s="18"/>
      <c r="FJ417" s="18"/>
      <c r="FK417" s="18"/>
      <c r="FL417" s="18"/>
      <c r="FM417" s="18"/>
      <c r="FN417" s="18"/>
      <c r="FO417" s="18"/>
      <c r="FP417" s="18"/>
      <c r="FQ417" s="18"/>
      <c r="FR417" s="18"/>
      <c r="FS417" s="18"/>
      <c r="FT417" s="18"/>
      <c r="FU417" s="18"/>
      <c r="FV417" s="18"/>
    </row>
    <row r="418" spans="1:181" ht="12.75" x14ac:dyDescent="0.15">
      <c r="A418" s="90">
        <f t="shared" si="110"/>
        <v>42756</v>
      </c>
      <c r="B418" s="95">
        <f t="shared" ca="1" si="117"/>
        <v>101865.47500000001</v>
      </c>
      <c r="C418" s="3">
        <f t="shared" si="111"/>
        <v>100000</v>
      </c>
      <c r="D418" s="4">
        <f ca="1">IF(A418&lt;$B$1,VLOOKUP(A418,[1]DI!$A$4:$B$15000,2),0)</f>
        <v>0</v>
      </c>
      <c r="E418" s="5">
        <f t="shared" ca="1" si="118"/>
        <v>0</v>
      </c>
      <c r="F418" s="20">
        <f t="shared" si="112"/>
        <v>1.23</v>
      </c>
      <c r="G418" s="6">
        <f t="shared" ca="1" si="106"/>
        <v>1</v>
      </c>
      <c r="H418" s="5">
        <f ca="1">TRUNC(PRODUCT(G$10:G417),15)</f>
        <v>1.19253724801699</v>
      </c>
      <c r="I418" s="5">
        <f t="shared" ca="1" si="113"/>
        <v>1.1706981626063999</v>
      </c>
      <c r="J418" s="5">
        <f t="shared" ca="1" si="107"/>
        <v>1.0186547500000001</v>
      </c>
      <c r="K418" s="5">
        <f t="shared" ca="1" si="108"/>
        <v>1865.4749999999999</v>
      </c>
      <c r="L418" s="21">
        <f>IF(VLOOKUP(A418,$U$12:$AD$125,8)=VLOOKUP(A417,$U$12:$AD$125,8),0,VLOOKUP(A418,U$12:$AD$125,8))</f>
        <v>0</v>
      </c>
      <c r="M418" s="8">
        <f>IF(L418&gt;0,VLOOKUP(L418,T$12:$AC$125,7),0)</f>
        <v>0</v>
      </c>
      <c r="N418" s="3">
        <f t="shared" si="114"/>
        <v>0</v>
      </c>
      <c r="O418" s="3">
        <f t="shared" ca="1" si="109"/>
        <v>1865.4749999999999</v>
      </c>
      <c r="P418" s="22" t="str">
        <f t="shared" si="115"/>
        <v>J=</v>
      </c>
      <c r="Q418" s="2">
        <f t="shared" si="116"/>
        <v>42989</v>
      </c>
      <c r="R418" s="10"/>
      <c r="S418" s="10"/>
      <c r="T418" s="42">
        <v>45245</v>
      </c>
      <c r="U418" s="43" t="s">
        <v>84</v>
      </c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  <c r="EW418" s="18"/>
      <c r="EX418" s="18"/>
      <c r="EY418" s="18"/>
      <c r="EZ418" s="18"/>
      <c r="FA418" s="18"/>
      <c r="FB418" s="18"/>
      <c r="FC418" s="18"/>
      <c r="FD418" s="18"/>
      <c r="FE418" s="18"/>
      <c r="FF418" s="18"/>
      <c r="FG418" s="18"/>
      <c r="FH418" s="18"/>
      <c r="FI418" s="18"/>
      <c r="FJ418" s="18"/>
      <c r="FK418" s="18"/>
      <c r="FL418" s="18"/>
      <c r="FM418" s="18"/>
      <c r="FN418" s="18"/>
      <c r="FO418" s="18"/>
      <c r="FP418" s="18"/>
      <c r="FQ418" s="18"/>
      <c r="FR418" s="18"/>
      <c r="FS418" s="18"/>
      <c r="FT418" s="18"/>
      <c r="FU418" s="18"/>
      <c r="FV418" s="18"/>
    </row>
    <row r="419" spans="1:181" ht="12.75" x14ac:dyDescent="0.15">
      <c r="A419" s="90">
        <f t="shared" si="110"/>
        <v>42757</v>
      </c>
      <c r="B419" s="95">
        <f t="shared" ca="1" si="117"/>
        <v>101865.47500000001</v>
      </c>
      <c r="C419" s="3">
        <f t="shared" si="111"/>
        <v>100000</v>
      </c>
      <c r="D419" s="4">
        <f ca="1">IF(A419&lt;$B$1,VLOOKUP(A419,[1]DI!$A$4:$B$15000,2),0)</f>
        <v>0</v>
      </c>
      <c r="E419" s="5">
        <f t="shared" ca="1" si="118"/>
        <v>0</v>
      </c>
      <c r="F419" s="20">
        <f t="shared" si="112"/>
        <v>1.23</v>
      </c>
      <c r="G419" s="6">
        <f t="shared" ca="1" si="106"/>
        <v>1</v>
      </c>
      <c r="H419" s="5">
        <f ca="1">TRUNC(PRODUCT(G$10:G418),15)</f>
        <v>1.19253724801699</v>
      </c>
      <c r="I419" s="5">
        <f t="shared" ca="1" si="113"/>
        <v>1.1706981626063999</v>
      </c>
      <c r="J419" s="5">
        <f t="shared" ca="1" si="107"/>
        <v>1.0186547500000001</v>
      </c>
      <c r="K419" s="5">
        <f t="shared" ca="1" si="108"/>
        <v>1865.4749999999999</v>
      </c>
      <c r="L419" s="21">
        <f>IF(VLOOKUP(A419,$U$12:$AD$125,8)=VLOOKUP(A418,$U$12:$AD$125,8),0,VLOOKUP(A419,U$12:$AD$125,8))</f>
        <v>0</v>
      </c>
      <c r="M419" s="8">
        <f>IF(L419&gt;0,VLOOKUP(L419,T$12:$AC$125,7),0)</f>
        <v>0</v>
      </c>
      <c r="N419" s="3">
        <f t="shared" si="114"/>
        <v>0</v>
      </c>
      <c r="O419" s="3">
        <f t="shared" ca="1" si="109"/>
        <v>1865.4749999999999</v>
      </c>
      <c r="P419" s="22" t="str">
        <f t="shared" si="115"/>
        <v>J=</v>
      </c>
      <c r="Q419" s="2">
        <f t="shared" si="116"/>
        <v>42989</v>
      </c>
      <c r="R419" s="10"/>
      <c r="S419" s="10"/>
      <c r="T419" s="42">
        <v>45285</v>
      </c>
      <c r="U419" s="43" t="s">
        <v>77</v>
      </c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  <c r="ES419" s="18"/>
      <c r="ET419" s="18"/>
      <c r="EU419" s="18"/>
      <c r="EV419" s="18"/>
      <c r="EW419" s="18"/>
      <c r="EX419" s="18"/>
      <c r="EY419" s="18"/>
      <c r="EZ419" s="18"/>
      <c r="FA419" s="18"/>
      <c r="FB419" s="18"/>
      <c r="FC419" s="18"/>
      <c r="FD419" s="18"/>
      <c r="FE419" s="18"/>
      <c r="FF419" s="18"/>
      <c r="FG419" s="18"/>
      <c r="FH419" s="18"/>
      <c r="FI419" s="18"/>
      <c r="FJ419" s="18"/>
      <c r="FK419" s="18"/>
      <c r="FL419" s="18"/>
      <c r="FM419" s="18"/>
      <c r="FN419" s="18"/>
      <c r="FO419" s="18"/>
      <c r="FP419" s="18"/>
      <c r="FQ419" s="18"/>
      <c r="FR419" s="18"/>
      <c r="FS419" s="18"/>
      <c r="FT419" s="18"/>
      <c r="FU419" s="18"/>
      <c r="FV419" s="18"/>
    </row>
    <row r="420" spans="1:181" ht="12.75" x14ac:dyDescent="0.15">
      <c r="A420" s="90">
        <f t="shared" si="110"/>
        <v>42758</v>
      </c>
      <c r="B420" s="95">
        <f t="shared" ca="1" si="117"/>
        <v>101865.47500000001</v>
      </c>
      <c r="C420" s="3">
        <f t="shared" si="111"/>
        <v>100000</v>
      </c>
      <c r="D420" s="4">
        <f ca="1">IF(A420&lt;$B$1,VLOOKUP(A420,[1]DI!$A$4:$B$15000,2),0)</f>
        <v>0.1288</v>
      </c>
      <c r="E420" s="5">
        <f t="shared" ca="1" si="118"/>
        <v>4.8088999999999999E-4</v>
      </c>
      <c r="F420" s="20">
        <f t="shared" si="112"/>
        <v>1.23</v>
      </c>
      <c r="G420" s="6">
        <f t="shared" ca="1" si="106"/>
        <v>1.0005914947000001</v>
      </c>
      <c r="H420" s="5">
        <f ca="1">TRUNC(PRODUCT(G$10:G419),15)</f>
        <v>1.19253724801699</v>
      </c>
      <c r="I420" s="5">
        <f t="shared" ca="1" si="113"/>
        <v>1.1706981626063999</v>
      </c>
      <c r="J420" s="5">
        <f t="shared" ca="1" si="107"/>
        <v>1.0186547500000001</v>
      </c>
      <c r="K420" s="5">
        <f t="shared" ca="1" si="108"/>
        <v>1865.4749999999999</v>
      </c>
      <c r="L420" s="21">
        <f>IF(VLOOKUP(A420,$U$12:$AD$125,8)=VLOOKUP(A419,$U$12:$AD$125,8),0,VLOOKUP(A420,U$12:$AD$125,8))</f>
        <v>0</v>
      </c>
      <c r="M420" s="8">
        <f>IF(L420&gt;0,VLOOKUP(L420,T$12:$AC$125,7),0)</f>
        <v>0</v>
      </c>
      <c r="N420" s="3">
        <f t="shared" si="114"/>
        <v>0</v>
      </c>
      <c r="O420" s="3">
        <f t="shared" ca="1" si="109"/>
        <v>1865.4749999999999</v>
      </c>
      <c r="P420" s="22" t="str">
        <f t="shared" si="115"/>
        <v>J=</v>
      </c>
      <c r="Q420" s="2">
        <f t="shared" si="116"/>
        <v>42989</v>
      </c>
      <c r="R420" s="10"/>
      <c r="S420" s="10"/>
      <c r="T420" s="42">
        <v>45292</v>
      </c>
      <c r="U420" s="43" t="s">
        <v>79</v>
      </c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  <c r="EW420" s="18"/>
      <c r="EX420" s="18"/>
      <c r="EY420" s="18"/>
      <c r="EZ420" s="18"/>
      <c r="FA420" s="18"/>
      <c r="FB420" s="18"/>
      <c r="FC420" s="18"/>
      <c r="FD420" s="18"/>
      <c r="FE420" s="18"/>
      <c r="FF420" s="18"/>
      <c r="FG420" s="18"/>
      <c r="FH420" s="18"/>
      <c r="FI420" s="18"/>
      <c r="FJ420" s="18"/>
      <c r="FK420" s="18"/>
      <c r="FL420" s="18"/>
      <c r="FM420" s="18"/>
      <c r="FN420" s="18"/>
      <c r="FO420" s="18"/>
      <c r="FP420" s="18"/>
      <c r="FQ420" s="18"/>
      <c r="FR420" s="18"/>
      <c r="FS420" s="18"/>
      <c r="FT420" s="18"/>
      <c r="FU420" s="18"/>
      <c r="FV420" s="18"/>
    </row>
    <row r="421" spans="1:181" ht="12.75" x14ac:dyDescent="0.15">
      <c r="A421" s="90">
        <f t="shared" si="110"/>
        <v>42759</v>
      </c>
      <c r="B421" s="95">
        <f t="shared" ca="1" si="117"/>
        <v>101925.72799999001</v>
      </c>
      <c r="C421" s="3">
        <f t="shared" si="111"/>
        <v>100000</v>
      </c>
      <c r="D421" s="4">
        <f ca="1">IF(A421&lt;$B$1,VLOOKUP(A421,[1]DI!$A$4:$B$15000,2),0)</f>
        <v>0.1288</v>
      </c>
      <c r="E421" s="5">
        <f t="shared" ca="1" si="118"/>
        <v>4.8088999999999999E-4</v>
      </c>
      <c r="F421" s="20">
        <f t="shared" si="112"/>
        <v>1.23</v>
      </c>
      <c r="G421" s="6">
        <f t="shared" ca="1" si="106"/>
        <v>1.0005914947000001</v>
      </c>
      <c r="H421" s="5">
        <f ca="1">TRUNC(PRODUCT(G$10:G420),15)</f>
        <v>1.19324262747874</v>
      </c>
      <c r="I421" s="5">
        <f t="shared" ca="1" si="113"/>
        <v>1.1706981626063999</v>
      </c>
      <c r="J421" s="5">
        <f t="shared" ca="1" si="107"/>
        <v>1.0192572799999999</v>
      </c>
      <c r="K421" s="5">
        <f t="shared" ca="1" si="108"/>
        <v>1925.7279999899999</v>
      </c>
      <c r="L421" s="21">
        <f>IF(VLOOKUP(A421,$U$12:$AD$125,8)=VLOOKUP(A420,$U$12:$AD$125,8),0,VLOOKUP(A421,U$12:$AD$125,8))</f>
        <v>0</v>
      </c>
      <c r="M421" s="8">
        <f>IF(L421&gt;0,VLOOKUP(L421,T$12:$AC$125,7),0)</f>
        <v>0</v>
      </c>
      <c r="N421" s="3">
        <f t="shared" si="114"/>
        <v>0</v>
      </c>
      <c r="O421" s="3">
        <f t="shared" ca="1" si="109"/>
        <v>1925.7279999899999</v>
      </c>
      <c r="P421" s="22" t="str">
        <f t="shared" si="115"/>
        <v>J=</v>
      </c>
      <c r="Q421" s="2">
        <f t="shared" si="116"/>
        <v>42989</v>
      </c>
      <c r="R421" s="10"/>
      <c r="S421" s="10"/>
      <c r="T421" s="42">
        <v>45334</v>
      </c>
      <c r="U421" s="43" t="s">
        <v>63</v>
      </c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  <c r="ES421" s="18"/>
      <c r="ET421" s="18"/>
      <c r="EU421" s="18"/>
      <c r="EV421" s="18"/>
      <c r="EW421" s="18"/>
      <c r="EX421" s="18"/>
      <c r="EY421" s="18"/>
      <c r="EZ421" s="18"/>
      <c r="FA421" s="18"/>
      <c r="FB421" s="18"/>
      <c r="FC421" s="18"/>
      <c r="FD421" s="18"/>
      <c r="FE421" s="18"/>
      <c r="FF421" s="18"/>
      <c r="FG421" s="18"/>
      <c r="FH421" s="18"/>
      <c r="FI421" s="18"/>
      <c r="FJ421" s="18"/>
      <c r="FK421" s="18"/>
      <c r="FL421" s="18"/>
      <c r="FM421" s="18"/>
      <c r="FN421" s="18"/>
      <c r="FO421" s="18"/>
      <c r="FP421" s="18"/>
      <c r="FQ421" s="18"/>
      <c r="FR421" s="18"/>
      <c r="FS421" s="18"/>
      <c r="FT421" s="18"/>
      <c r="FU421" s="18"/>
      <c r="FV421" s="18"/>
    </row>
    <row r="422" spans="1:181" ht="12.75" x14ac:dyDescent="0.15">
      <c r="A422" s="90">
        <f t="shared" si="110"/>
        <v>42760</v>
      </c>
      <c r="B422" s="95">
        <f t="shared" ca="1" si="117"/>
        <v>101986.01700000001</v>
      </c>
      <c r="C422" s="3">
        <f t="shared" si="111"/>
        <v>100000</v>
      </c>
      <c r="D422" s="4">
        <f ca="1">IF(A422&lt;$B$1,VLOOKUP(A422,[1]DI!$A$4:$B$15000,2),0)</f>
        <v>0.1288</v>
      </c>
      <c r="E422" s="5">
        <f t="shared" ca="1" si="118"/>
        <v>4.8088999999999999E-4</v>
      </c>
      <c r="F422" s="20">
        <f t="shared" si="112"/>
        <v>1.23</v>
      </c>
      <c r="G422" s="6">
        <f t="shared" ca="1" si="106"/>
        <v>1.0005914947000001</v>
      </c>
      <c r="H422" s="5">
        <f ca="1">TRUNC(PRODUCT(G$10:G421),15)</f>
        <v>1.1939484241687099</v>
      </c>
      <c r="I422" s="5">
        <f t="shared" ca="1" si="113"/>
        <v>1.1706981626063999</v>
      </c>
      <c r="J422" s="5">
        <f t="shared" ca="1" si="107"/>
        <v>1.0198601700000001</v>
      </c>
      <c r="K422" s="5">
        <f t="shared" ca="1" si="108"/>
        <v>1986.0170000000001</v>
      </c>
      <c r="L422" s="21">
        <f>IF(VLOOKUP(A422,$U$12:$AD$125,8)=VLOOKUP(A421,$U$12:$AD$125,8),0,VLOOKUP(A422,U$12:$AD$125,8))</f>
        <v>0</v>
      </c>
      <c r="M422" s="8">
        <f>IF(L422&gt;0,VLOOKUP(L422,T$12:$AC$125,7),0)</f>
        <v>0</v>
      </c>
      <c r="N422" s="3">
        <f t="shared" si="114"/>
        <v>0</v>
      </c>
      <c r="O422" s="3">
        <f t="shared" ca="1" si="109"/>
        <v>1986.0170000000001</v>
      </c>
      <c r="P422" s="22" t="str">
        <f t="shared" si="115"/>
        <v>J=</v>
      </c>
      <c r="Q422" s="2">
        <f t="shared" si="116"/>
        <v>42989</v>
      </c>
      <c r="R422" s="10"/>
      <c r="S422" s="10"/>
      <c r="T422" s="42">
        <v>45335</v>
      </c>
      <c r="U422" s="43" t="s">
        <v>63</v>
      </c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  <c r="ES422" s="18"/>
      <c r="ET422" s="18"/>
      <c r="EU422" s="18"/>
      <c r="EV422" s="18"/>
      <c r="EW422" s="18"/>
      <c r="EX422" s="18"/>
      <c r="EY422" s="18"/>
      <c r="EZ422" s="18"/>
      <c r="FA422" s="18"/>
      <c r="FB422" s="18"/>
      <c r="FC422" s="18"/>
      <c r="FD422" s="18"/>
      <c r="FE422" s="18"/>
      <c r="FF422" s="18"/>
      <c r="FG422" s="18"/>
      <c r="FH422" s="18"/>
      <c r="FI422" s="18"/>
      <c r="FJ422" s="18"/>
      <c r="FK422" s="18"/>
      <c r="FL422" s="18"/>
      <c r="FM422" s="18"/>
      <c r="FN422" s="18"/>
      <c r="FO422" s="18"/>
      <c r="FP422" s="18"/>
      <c r="FQ422" s="18"/>
      <c r="FR422" s="18"/>
      <c r="FS422" s="18"/>
      <c r="FT422" s="18"/>
      <c r="FU422" s="18"/>
      <c r="FV422" s="18"/>
    </row>
    <row r="423" spans="1:181" ht="12.75" x14ac:dyDescent="0.15">
      <c r="A423" s="90">
        <f t="shared" si="110"/>
        <v>42761</v>
      </c>
      <c r="B423" s="95">
        <f t="shared" ca="1" si="117"/>
        <v>102046.341</v>
      </c>
      <c r="C423" s="3">
        <f t="shared" si="111"/>
        <v>100000</v>
      </c>
      <c r="D423" s="4">
        <f ca="1">IF(A423&lt;$B$1,VLOOKUP(A423,[1]DI!$A$4:$B$15000,2),0)</f>
        <v>0.1288</v>
      </c>
      <c r="E423" s="5">
        <f t="shared" ca="1" si="118"/>
        <v>4.8088999999999999E-4</v>
      </c>
      <c r="F423" s="20">
        <f t="shared" si="112"/>
        <v>1.23</v>
      </c>
      <c r="G423" s="6">
        <f t="shared" ca="1" si="106"/>
        <v>1.0005914947000001</v>
      </c>
      <c r="H423" s="5">
        <f ca="1">TRUNC(PRODUCT(G$10:G422),15)</f>
        <v>1.19465463833368</v>
      </c>
      <c r="I423" s="5">
        <f t="shared" ca="1" si="113"/>
        <v>1.1706981626063999</v>
      </c>
      <c r="J423" s="5">
        <f t="shared" ca="1" si="107"/>
        <v>1.0204634100000001</v>
      </c>
      <c r="K423" s="5">
        <f t="shared" ca="1" si="108"/>
        <v>2046.3409999999999</v>
      </c>
      <c r="L423" s="21">
        <f>IF(VLOOKUP(A423,$U$12:$AD$125,8)=VLOOKUP(A422,$U$12:$AD$125,8),0,VLOOKUP(A423,U$12:$AD$125,8))</f>
        <v>0</v>
      </c>
      <c r="M423" s="8">
        <f>IF(L423&gt;0,VLOOKUP(L423,T$12:$AC$125,7),0)</f>
        <v>0</v>
      </c>
      <c r="N423" s="3">
        <f t="shared" si="114"/>
        <v>0</v>
      </c>
      <c r="O423" s="3">
        <f t="shared" ca="1" si="109"/>
        <v>2046.3409999999999</v>
      </c>
      <c r="P423" s="22" t="str">
        <f t="shared" si="115"/>
        <v>J=</v>
      </c>
      <c r="Q423" s="2">
        <f t="shared" si="116"/>
        <v>42989</v>
      </c>
      <c r="R423" s="10"/>
      <c r="S423" s="10"/>
      <c r="T423" s="42">
        <v>45380</v>
      </c>
      <c r="U423" s="43" t="s">
        <v>80</v>
      </c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  <c r="EW423" s="18"/>
      <c r="EX423" s="18"/>
      <c r="EY423" s="18"/>
      <c r="EZ423" s="18"/>
      <c r="FA423" s="18"/>
      <c r="FB423" s="18"/>
      <c r="FC423" s="18"/>
      <c r="FD423" s="18"/>
      <c r="FE423" s="18"/>
      <c r="FF423" s="18"/>
      <c r="FG423" s="18"/>
      <c r="FH423" s="18"/>
      <c r="FI423" s="18"/>
      <c r="FJ423" s="18"/>
      <c r="FK423" s="18"/>
      <c r="FL423" s="18"/>
      <c r="FM423" s="18"/>
      <c r="FN423" s="18"/>
      <c r="FO423" s="18"/>
      <c r="FP423" s="18"/>
      <c r="FQ423" s="18"/>
      <c r="FR423" s="18"/>
      <c r="FS423" s="18"/>
      <c r="FT423" s="18"/>
      <c r="FU423" s="18"/>
      <c r="FV423" s="18"/>
    </row>
    <row r="424" spans="1:181" ht="12.75" x14ac:dyDescent="0.15">
      <c r="A424" s="90">
        <f t="shared" si="110"/>
        <v>42762</v>
      </c>
      <c r="B424" s="95">
        <f t="shared" ca="1" si="117"/>
        <v>102106.701</v>
      </c>
      <c r="C424" s="3">
        <f t="shared" si="111"/>
        <v>100000</v>
      </c>
      <c r="D424" s="4">
        <f ca="1">IF(A424&lt;$B$1,VLOOKUP(A424,[1]DI!$A$4:$B$15000,2),0)</f>
        <v>0.1288</v>
      </c>
      <c r="E424" s="5">
        <f t="shared" ca="1" si="118"/>
        <v>4.8088999999999999E-4</v>
      </c>
      <c r="F424" s="20">
        <f t="shared" si="112"/>
        <v>1.23</v>
      </c>
      <c r="G424" s="6">
        <f t="shared" ca="1" si="106"/>
        <v>1.0005914947000001</v>
      </c>
      <c r="H424" s="5">
        <f ca="1">TRUNC(PRODUCT(G$10:G423),15)</f>
        <v>1.19536127022058</v>
      </c>
      <c r="I424" s="5">
        <f t="shared" ca="1" si="113"/>
        <v>1.1706981626063999</v>
      </c>
      <c r="J424" s="5">
        <f t="shared" ca="1" si="107"/>
        <v>1.0210670100000001</v>
      </c>
      <c r="K424" s="5">
        <f t="shared" ca="1" si="108"/>
        <v>2106.701</v>
      </c>
      <c r="L424" s="21">
        <f>IF(VLOOKUP(A424,$U$12:$AD$125,8)=VLOOKUP(A423,$U$12:$AD$125,8),0,VLOOKUP(A424,U$12:$AD$125,8))</f>
        <v>0</v>
      </c>
      <c r="M424" s="8">
        <f>IF(L424&gt;0,VLOOKUP(L424,T$12:$AC$125,7),0)</f>
        <v>0</v>
      </c>
      <c r="N424" s="3">
        <f t="shared" si="114"/>
        <v>0</v>
      </c>
      <c r="O424" s="3">
        <f t="shared" ca="1" si="109"/>
        <v>2106.701</v>
      </c>
      <c r="P424" s="22" t="str">
        <f t="shared" si="115"/>
        <v>J=</v>
      </c>
      <c r="Q424" s="2">
        <f t="shared" si="116"/>
        <v>42989</v>
      </c>
      <c r="R424" s="10"/>
      <c r="S424" s="10"/>
      <c r="T424" s="42">
        <v>45413</v>
      </c>
      <c r="U424" s="43" t="s">
        <v>82</v>
      </c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  <c r="EW424" s="18"/>
      <c r="EX424" s="18"/>
      <c r="EY424" s="18"/>
      <c r="EZ424" s="18"/>
      <c r="FA424" s="18"/>
      <c r="FB424" s="18"/>
      <c r="FC424" s="18"/>
      <c r="FD424" s="18"/>
      <c r="FE424" s="18"/>
      <c r="FF424" s="18"/>
      <c r="FG424" s="18"/>
      <c r="FH424" s="18"/>
      <c r="FI424" s="18"/>
      <c r="FJ424" s="18"/>
      <c r="FK424" s="18"/>
      <c r="FL424" s="18"/>
      <c r="FM424" s="18"/>
      <c r="FN424" s="18"/>
      <c r="FO424" s="18"/>
      <c r="FP424" s="18"/>
      <c r="FQ424" s="18"/>
      <c r="FR424" s="18"/>
      <c r="FS424" s="18"/>
      <c r="FT424" s="18"/>
      <c r="FU424" s="18"/>
      <c r="FV424" s="18"/>
    </row>
    <row r="425" spans="1:181" ht="12.75" x14ac:dyDescent="0.15">
      <c r="A425" s="90">
        <f t="shared" si="110"/>
        <v>42763</v>
      </c>
      <c r="B425" s="95">
        <f t="shared" ca="1" si="117"/>
        <v>102167.09600000001</v>
      </c>
      <c r="C425" s="3">
        <f t="shared" si="111"/>
        <v>100000</v>
      </c>
      <c r="D425" s="4">
        <f ca="1">IF(A425&lt;$B$1,VLOOKUP(A425,[1]DI!$A$4:$B$15000,2),0)</f>
        <v>0</v>
      </c>
      <c r="E425" s="5">
        <f t="shared" ca="1" si="118"/>
        <v>0</v>
      </c>
      <c r="F425" s="20">
        <f t="shared" si="112"/>
        <v>1.23</v>
      </c>
      <c r="G425" s="6">
        <f t="shared" ca="1" si="106"/>
        <v>1</v>
      </c>
      <c r="H425" s="5">
        <f ca="1">TRUNC(PRODUCT(G$10:G424),15)</f>
        <v>1.1960683200765001</v>
      </c>
      <c r="I425" s="5">
        <f t="shared" ca="1" si="113"/>
        <v>1.1706981626063999</v>
      </c>
      <c r="J425" s="5">
        <f t="shared" ca="1" si="107"/>
        <v>1.02167096</v>
      </c>
      <c r="K425" s="5">
        <f t="shared" ca="1" si="108"/>
        <v>2167.096</v>
      </c>
      <c r="L425" s="21">
        <f>IF(VLOOKUP(A425,$U$12:$AD$125,8)=VLOOKUP(A424,$U$12:$AD$125,8),0,VLOOKUP(A425,U$12:$AD$125,8))</f>
        <v>0</v>
      </c>
      <c r="M425" s="8">
        <f>IF(L425&gt;0,VLOOKUP(L425,T$12:$AC$125,7),0)</f>
        <v>0</v>
      </c>
      <c r="N425" s="3">
        <f t="shared" si="114"/>
        <v>0</v>
      </c>
      <c r="O425" s="3">
        <f t="shared" ca="1" si="109"/>
        <v>2167.096</v>
      </c>
      <c r="P425" s="22" t="str">
        <f t="shared" si="115"/>
        <v>J=</v>
      </c>
      <c r="Q425" s="2">
        <f t="shared" si="116"/>
        <v>42989</v>
      </c>
      <c r="R425" s="10"/>
      <c r="S425" s="10"/>
      <c r="T425" s="42">
        <v>45442</v>
      </c>
      <c r="U425" s="43" t="s">
        <v>81</v>
      </c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  <c r="EW425" s="18"/>
      <c r="EX425" s="18"/>
      <c r="EY425" s="18"/>
      <c r="EZ425" s="18"/>
      <c r="FA425" s="18"/>
      <c r="FB425" s="18"/>
      <c r="FC425" s="18"/>
      <c r="FD425" s="18"/>
      <c r="FE425" s="18"/>
      <c r="FF425" s="18"/>
      <c r="FG425" s="18"/>
      <c r="FH425" s="18"/>
      <c r="FI425" s="18"/>
      <c r="FJ425" s="18"/>
      <c r="FK425" s="18"/>
      <c r="FL425" s="18"/>
      <c r="FM425" s="18"/>
      <c r="FN425" s="18"/>
      <c r="FO425" s="18"/>
      <c r="FP425" s="18"/>
      <c r="FQ425" s="18"/>
      <c r="FR425" s="18"/>
      <c r="FS425" s="18"/>
      <c r="FT425" s="18"/>
      <c r="FU425" s="18"/>
      <c r="FV425" s="18"/>
    </row>
    <row r="426" spans="1:181" ht="12.75" x14ac:dyDescent="0.15">
      <c r="A426" s="90">
        <f t="shared" si="110"/>
        <v>42764</v>
      </c>
      <c r="B426" s="95">
        <f t="shared" ca="1" si="117"/>
        <v>102167.09600000001</v>
      </c>
      <c r="C426" s="3">
        <f t="shared" si="111"/>
        <v>100000</v>
      </c>
      <c r="D426" s="4">
        <f ca="1">IF(A426&lt;$B$1,VLOOKUP(A426,[1]DI!$A$4:$B$15000,2),0)</f>
        <v>0</v>
      </c>
      <c r="E426" s="5">
        <f t="shared" ca="1" si="118"/>
        <v>0</v>
      </c>
      <c r="F426" s="20">
        <f t="shared" si="112"/>
        <v>1.23</v>
      </c>
      <c r="G426" s="6">
        <f t="shared" ca="1" si="106"/>
        <v>1</v>
      </c>
      <c r="H426" s="5">
        <f ca="1">TRUNC(PRODUCT(G$10:G425),15)</f>
        <v>1.1960683200765001</v>
      </c>
      <c r="I426" s="5">
        <f t="shared" ca="1" si="113"/>
        <v>1.1706981626063999</v>
      </c>
      <c r="J426" s="5">
        <f t="shared" ca="1" si="107"/>
        <v>1.02167096</v>
      </c>
      <c r="K426" s="5">
        <f t="shared" ca="1" si="108"/>
        <v>2167.096</v>
      </c>
      <c r="L426" s="21">
        <f>IF(VLOOKUP(A426,$U$12:$AD$125,8)=VLOOKUP(A425,$U$12:$AD$125,8),0,VLOOKUP(A426,U$12:$AD$125,8))</f>
        <v>0</v>
      </c>
      <c r="M426" s="8">
        <f>IF(L426&gt;0,VLOOKUP(L426,T$12:$AC$125,7),0)</f>
        <v>0</v>
      </c>
      <c r="N426" s="3">
        <f t="shared" si="114"/>
        <v>0</v>
      </c>
      <c r="O426" s="3">
        <f t="shared" ca="1" si="109"/>
        <v>2167.096</v>
      </c>
      <c r="P426" s="22" t="str">
        <f t="shared" si="115"/>
        <v>J=</v>
      </c>
      <c r="Q426" s="2">
        <f t="shared" si="116"/>
        <v>42989</v>
      </c>
      <c r="R426" s="10"/>
      <c r="S426" s="10"/>
      <c r="T426" s="42">
        <v>45611</v>
      </c>
      <c r="U426" s="43" t="s">
        <v>84</v>
      </c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  <c r="ES426" s="18"/>
      <c r="ET426" s="18"/>
      <c r="EU426" s="18"/>
      <c r="EV426" s="18"/>
      <c r="EW426" s="18"/>
      <c r="EX426" s="18"/>
      <c r="EY426" s="18"/>
      <c r="EZ426" s="18"/>
      <c r="FA426" s="18"/>
      <c r="FB426" s="18"/>
      <c r="FC426" s="18"/>
      <c r="FD426" s="18"/>
      <c r="FE426" s="18"/>
      <c r="FF426" s="18"/>
      <c r="FG426" s="18"/>
      <c r="FH426" s="18"/>
      <c r="FI426" s="18"/>
      <c r="FJ426" s="18"/>
      <c r="FK426" s="18"/>
      <c r="FL426" s="18"/>
      <c r="FM426" s="18"/>
      <c r="FN426" s="18"/>
      <c r="FO426" s="18"/>
      <c r="FP426" s="18"/>
      <c r="FQ426" s="18"/>
      <c r="FR426" s="18"/>
      <c r="FS426" s="18"/>
      <c r="FT426" s="18"/>
      <c r="FU426" s="18"/>
      <c r="FV426" s="18"/>
    </row>
    <row r="427" spans="1:181" ht="12.75" x14ac:dyDescent="0.15">
      <c r="A427" s="90">
        <f t="shared" si="110"/>
        <v>42765</v>
      </c>
      <c r="B427" s="95">
        <f t="shared" ca="1" si="117"/>
        <v>102167.09600000001</v>
      </c>
      <c r="C427" s="3">
        <f t="shared" si="111"/>
        <v>100000</v>
      </c>
      <c r="D427" s="4">
        <f ca="1">IF(A427&lt;$B$1,VLOOKUP(A427,[1]DI!$A$4:$B$15000,2),0)</f>
        <v>0.1288</v>
      </c>
      <c r="E427" s="5">
        <f t="shared" ca="1" si="118"/>
        <v>4.8088999999999999E-4</v>
      </c>
      <c r="F427" s="20">
        <f t="shared" si="112"/>
        <v>1.23</v>
      </c>
      <c r="G427" s="6">
        <f t="shared" ca="1" si="106"/>
        <v>1.0005914947000001</v>
      </c>
      <c r="H427" s="5">
        <f ca="1">TRUNC(PRODUCT(G$10:G426),15)</f>
        <v>1.1960683200765001</v>
      </c>
      <c r="I427" s="5">
        <f t="shared" ca="1" si="113"/>
        <v>1.1706981626063999</v>
      </c>
      <c r="J427" s="5">
        <f t="shared" ca="1" si="107"/>
        <v>1.02167096</v>
      </c>
      <c r="K427" s="5">
        <f t="shared" ca="1" si="108"/>
        <v>2167.096</v>
      </c>
      <c r="L427" s="21">
        <f>IF(VLOOKUP(A427,$U$12:$AD$125,8)=VLOOKUP(A426,$U$12:$AD$125,8),0,VLOOKUP(A427,U$12:$AD$125,8))</f>
        <v>0</v>
      </c>
      <c r="M427" s="8">
        <f>IF(L427&gt;0,VLOOKUP(L427,T$12:$AC$125,7),0)</f>
        <v>0</v>
      </c>
      <c r="N427" s="3">
        <f t="shared" si="114"/>
        <v>0</v>
      </c>
      <c r="O427" s="3">
        <f t="shared" ca="1" si="109"/>
        <v>2167.096</v>
      </c>
      <c r="P427" s="22" t="str">
        <f t="shared" si="115"/>
        <v>J=</v>
      </c>
      <c r="Q427" s="2">
        <f t="shared" si="116"/>
        <v>42989</v>
      </c>
      <c r="R427" s="10"/>
      <c r="S427" s="10"/>
      <c r="T427" s="42">
        <v>45651</v>
      </c>
      <c r="U427" s="43" t="s">
        <v>77</v>
      </c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  <c r="ES427" s="18"/>
      <c r="ET427" s="18"/>
      <c r="EU427" s="18"/>
      <c r="EV427" s="18"/>
      <c r="EW427" s="18"/>
      <c r="EX427" s="18"/>
      <c r="EY427" s="18"/>
      <c r="EZ427" s="18"/>
      <c r="FA427" s="18"/>
      <c r="FB427" s="18"/>
      <c r="FC427" s="18"/>
      <c r="FD427" s="18"/>
      <c r="FE427" s="18"/>
      <c r="FF427" s="18"/>
      <c r="FG427" s="18"/>
      <c r="FH427" s="18"/>
      <c r="FI427" s="18"/>
      <c r="FJ427" s="18"/>
      <c r="FK427" s="18"/>
      <c r="FL427" s="18"/>
      <c r="FM427" s="18"/>
      <c r="FN427" s="18"/>
      <c r="FO427" s="18"/>
      <c r="FP427" s="18"/>
      <c r="FQ427" s="18"/>
      <c r="FR427" s="18"/>
      <c r="FS427" s="18"/>
      <c r="FT427" s="18"/>
      <c r="FU427" s="18"/>
      <c r="FV427" s="18"/>
    </row>
    <row r="428" spans="1:181" ht="12.75" x14ac:dyDescent="0.15">
      <c r="A428" s="90">
        <f t="shared" si="110"/>
        <v>42766</v>
      </c>
      <c r="B428" s="95">
        <f t="shared" ca="1" si="117"/>
        <v>102227.52799998999</v>
      </c>
      <c r="C428" s="3">
        <f t="shared" si="111"/>
        <v>100000</v>
      </c>
      <c r="D428" s="4">
        <f ca="1">IF(A428&lt;$B$1,VLOOKUP(A428,[1]DI!$A$4:$B$15000,2),0)</f>
        <v>0.1288</v>
      </c>
      <c r="E428" s="5">
        <f t="shared" ca="1" si="118"/>
        <v>4.8088999999999999E-4</v>
      </c>
      <c r="F428" s="20">
        <f t="shared" si="112"/>
        <v>1.23</v>
      </c>
      <c r="G428" s="6">
        <f t="shared" ca="1" si="106"/>
        <v>1.0005914947000001</v>
      </c>
      <c r="H428" s="5">
        <f ca="1">TRUNC(PRODUCT(G$10:G427),15)</f>
        <v>1.19677578814867</v>
      </c>
      <c r="I428" s="5">
        <f t="shared" ca="1" si="113"/>
        <v>1.1706981626063999</v>
      </c>
      <c r="J428" s="5">
        <f t="shared" ca="1" si="107"/>
        <v>1.0222752799999999</v>
      </c>
      <c r="K428" s="5">
        <f t="shared" ca="1" si="108"/>
        <v>2227.5279999899999</v>
      </c>
      <c r="L428" s="21">
        <f>IF(VLOOKUP(A428,$U$12:$AD$125,8)=VLOOKUP(A427,$U$12:$AD$125,8),0,VLOOKUP(A428,U$12:$AD$125,8))</f>
        <v>0</v>
      </c>
      <c r="M428" s="8">
        <f>IF(L428&gt;0,VLOOKUP(L428,T$12:$AC$125,7),0)</f>
        <v>0</v>
      </c>
      <c r="N428" s="3">
        <f t="shared" si="114"/>
        <v>0</v>
      </c>
      <c r="O428" s="3">
        <f t="shared" ca="1" si="109"/>
        <v>2227.5279999899999</v>
      </c>
      <c r="P428" s="22" t="str">
        <f t="shared" si="115"/>
        <v>J=</v>
      </c>
      <c r="Q428" s="2">
        <f t="shared" si="116"/>
        <v>42989</v>
      </c>
      <c r="R428" s="10"/>
      <c r="S428" s="10"/>
      <c r="T428" s="42">
        <v>45658</v>
      </c>
      <c r="U428" s="43" t="s">
        <v>79</v>
      </c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  <c r="ES428" s="18"/>
      <c r="ET428" s="18"/>
      <c r="EU428" s="18"/>
      <c r="EV428" s="18"/>
      <c r="EW428" s="18"/>
      <c r="EX428" s="18"/>
      <c r="EY428" s="18"/>
      <c r="EZ428" s="18"/>
      <c r="FA428" s="18"/>
      <c r="FB428" s="18"/>
      <c r="FC428" s="18"/>
      <c r="FD428" s="18"/>
      <c r="FE428" s="18"/>
      <c r="FF428" s="18"/>
      <c r="FG428" s="18"/>
      <c r="FH428" s="18"/>
      <c r="FI428" s="18"/>
      <c r="FJ428" s="18"/>
      <c r="FK428" s="18"/>
      <c r="FL428" s="18"/>
      <c r="FM428" s="18"/>
      <c r="FN428" s="18"/>
      <c r="FO428" s="18"/>
      <c r="FP428" s="18"/>
      <c r="FQ428" s="18"/>
      <c r="FR428" s="18"/>
      <c r="FS428" s="18"/>
      <c r="FT428" s="18"/>
      <c r="FU428" s="18"/>
      <c r="FV428" s="18"/>
    </row>
    <row r="429" spans="1:181" ht="12.75" x14ac:dyDescent="0.15">
      <c r="A429" s="90">
        <f t="shared" si="110"/>
        <v>42767</v>
      </c>
      <c r="B429" s="95">
        <f t="shared" ca="1" si="117"/>
        <v>102287.995</v>
      </c>
      <c r="C429" s="3">
        <f t="shared" si="111"/>
        <v>100000</v>
      </c>
      <c r="D429" s="4">
        <f ca="1">IF(A429&lt;$B$1,VLOOKUP(A429,[1]DI!$A$4:$B$15000,2),0)</f>
        <v>0.1288</v>
      </c>
      <c r="E429" s="5">
        <f t="shared" ca="1" si="118"/>
        <v>4.8088999999999999E-4</v>
      </c>
      <c r="F429" s="20">
        <f t="shared" si="112"/>
        <v>1.23</v>
      </c>
      <c r="G429" s="6">
        <f t="shared" ca="1" si="106"/>
        <v>1.0005914947000001</v>
      </c>
      <c r="H429" s="5">
        <f ca="1">TRUNC(PRODUCT(G$10:G428),15)</f>
        <v>1.1974836746844499</v>
      </c>
      <c r="I429" s="5">
        <f t="shared" ca="1" si="113"/>
        <v>1.1706981626063999</v>
      </c>
      <c r="J429" s="5">
        <f t="shared" ca="1" si="107"/>
        <v>1.0228799500000001</v>
      </c>
      <c r="K429" s="5">
        <f t="shared" ca="1" si="108"/>
        <v>2287.9949999999999</v>
      </c>
      <c r="L429" s="21">
        <f>IF(VLOOKUP(A429,$U$12:$AD$125,8)=VLOOKUP(A428,$U$12:$AD$125,8),0,VLOOKUP(A429,U$12:$AD$125,8))</f>
        <v>0</v>
      </c>
      <c r="M429" s="8">
        <f>IF(L429&gt;0,VLOOKUP(L429,T$12:$AC$125,7),0)</f>
        <v>0</v>
      </c>
      <c r="N429" s="3">
        <f t="shared" si="114"/>
        <v>0</v>
      </c>
      <c r="O429" s="3">
        <f t="shared" ca="1" si="109"/>
        <v>2287.9949999999999</v>
      </c>
      <c r="P429" s="22" t="str">
        <f t="shared" si="115"/>
        <v>J=</v>
      </c>
      <c r="Q429" s="2">
        <f t="shared" si="116"/>
        <v>42989</v>
      </c>
      <c r="R429" s="10"/>
      <c r="S429" s="32"/>
      <c r="T429" s="42">
        <v>45719</v>
      </c>
      <c r="U429" s="43" t="s">
        <v>63</v>
      </c>
      <c r="V429" s="32"/>
      <c r="W429" s="32"/>
      <c r="X429" s="32"/>
      <c r="Y429" s="32"/>
      <c r="Z429" s="10"/>
      <c r="AA429" s="32"/>
      <c r="AB429" s="32"/>
      <c r="AC429" s="32"/>
      <c r="AD429" s="32"/>
      <c r="AE429" s="32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  <c r="BY429" s="33"/>
      <c r="BZ429" s="33"/>
      <c r="CA429" s="33"/>
      <c r="CB429" s="33"/>
      <c r="CC429" s="33"/>
      <c r="CD429" s="33"/>
      <c r="CE429" s="33"/>
      <c r="CF429" s="33"/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33"/>
      <c r="DT429" s="33"/>
      <c r="DU429" s="33"/>
      <c r="DV429" s="33"/>
      <c r="DW429" s="33"/>
      <c r="DX429" s="33"/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</row>
    <row r="430" spans="1:181" ht="12.75" x14ac:dyDescent="0.15">
      <c r="A430" s="90">
        <f t="shared" si="110"/>
        <v>42768</v>
      </c>
      <c r="B430" s="95">
        <f t="shared" ca="1" si="117"/>
        <v>102348.49800000001</v>
      </c>
      <c r="C430" s="3">
        <f t="shared" si="111"/>
        <v>100000</v>
      </c>
      <c r="D430" s="4">
        <f ca="1">IF(A430&lt;$B$1,VLOOKUP(A430,[1]DI!$A$4:$B$15000,2),0)</f>
        <v>0.1288</v>
      </c>
      <c r="E430" s="5">
        <f t="shared" ca="1" si="118"/>
        <v>4.8088999999999999E-4</v>
      </c>
      <c r="F430" s="20">
        <f t="shared" si="112"/>
        <v>1.23</v>
      </c>
      <c r="G430" s="6">
        <f t="shared" ca="1" si="106"/>
        <v>1.0005914947000001</v>
      </c>
      <c r="H430" s="5">
        <f ca="1">TRUNC(PRODUCT(G$10:G429),15)</f>
        <v>1.1981919799313601</v>
      </c>
      <c r="I430" s="5">
        <f t="shared" ca="1" si="113"/>
        <v>1.1706981626063999</v>
      </c>
      <c r="J430" s="5">
        <f t="shared" ca="1" si="107"/>
        <v>1.0234849800000001</v>
      </c>
      <c r="K430" s="5">
        <f t="shared" ca="1" si="108"/>
        <v>2348.498</v>
      </c>
      <c r="L430" s="21">
        <f>IF(VLOOKUP(A430,$U$12:$AD$125,8)=VLOOKUP(A429,$U$12:$AD$125,8),0,VLOOKUP(A430,U$12:$AD$125,8))</f>
        <v>0</v>
      </c>
      <c r="M430" s="8">
        <f>IF(L430&gt;0,VLOOKUP(L430,T$12:$AC$125,7),0)</f>
        <v>0</v>
      </c>
      <c r="N430" s="3">
        <f t="shared" si="114"/>
        <v>0</v>
      </c>
      <c r="O430" s="3">
        <f t="shared" ca="1" si="109"/>
        <v>2348.498</v>
      </c>
      <c r="P430" s="22" t="str">
        <f t="shared" si="115"/>
        <v>J=</v>
      </c>
      <c r="Q430" s="2">
        <f t="shared" si="116"/>
        <v>42989</v>
      </c>
      <c r="R430" s="10"/>
      <c r="S430" s="10"/>
      <c r="T430" s="42">
        <v>45720</v>
      </c>
      <c r="U430" s="43" t="s">
        <v>63</v>
      </c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  <c r="ES430" s="18"/>
      <c r="ET430" s="18"/>
      <c r="EU430" s="18"/>
      <c r="EV430" s="18"/>
      <c r="EW430" s="18"/>
      <c r="EX430" s="18"/>
      <c r="EY430" s="18"/>
      <c r="EZ430" s="18"/>
      <c r="FA430" s="18"/>
      <c r="FB430" s="18"/>
      <c r="FC430" s="18"/>
      <c r="FD430" s="18"/>
      <c r="FE430" s="18"/>
      <c r="FF430" s="18"/>
      <c r="FG430" s="18"/>
      <c r="FH430" s="18"/>
      <c r="FI430" s="18"/>
      <c r="FJ430" s="18"/>
      <c r="FK430" s="18"/>
      <c r="FL430" s="18"/>
      <c r="FM430" s="18"/>
      <c r="FN430" s="18"/>
      <c r="FO430" s="18"/>
      <c r="FP430" s="18"/>
      <c r="FQ430" s="18"/>
      <c r="FR430" s="18"/>
      <c r="FS430" s="18"/>
      <c r="FT430" s="18"/>
      <c r="FU430" s="18"/>
      <c r="FV430" s="18"/>
    </row>
    <row r="431" spans="1:181" ht="12.75" x14ac:dyDescent="0.15">
      <c r="A431" s="90">
        <f t="shared" si="110"/>
        <v>42769</v>
      </c>
      <c r="B431" s="95">
        <f t="shared" ca="1" si="117"/>
        <v>102409.03599999999</v>
      </c>
      <c r="C431" s="3">
        <f t="shared" si="111"/>
        <v>100000</v>
      </c>
      <c r="D431" s="4">
        <f ca="1">IF(A431&lt;$B$1,VLOOKUP(A431,[1]DI!$A$4:$B$15000,2),0)</f>
        <v>0.1288</v>
      </c>
      <c r="E431" s="5">
        <f t="shared" ca="1" si="118"/>
        <v>4.8088999999999999E-4</v>
      </c>
      <c r="F431" s="20">
        <f t="shared" si="112"/>
        <v>1.23</v>
      </c>
      <c r="G431" s="6">
        <f t="shared" ca="1" si="106"/>
        <v>1.0005914947000001</v>
      </c>
      <c r="H431" s="5">
        <f ca="1">TRUNC(PRODUCT(G$10:G430),15)</f>
        <v>1.1989007041370701</v>
      </c>
      <c r="I431" s="5">
        <f t="shared" ca="1" si="113"/>
        <v>1.1706981626063999</v>
      </c>
      <c r="J431" s="5">
        <f t="shared" ca="1" si="107"/>
        <v>1.02409036</v>
      </c>
      <c r="K431" s="5">
        <f t="shared" ca="1" si="108"/>
        <v>2409.0360000000001</v>
      </c>
      <c r="L431" s="21">
        <f>IF(VLOOKUP(A431,$U$12:$AD$125,8)=VLOOKUP(A430,$U$12:$AD$125,8),0,VLOOKUP(A431,U$12:$AD$125,8))</f>
        <v>0</v>
      </c>
      <c r="M431" s="8">
        <f>IF(L431&gt;0,VLOOKUP(L431,T$12:$AC$125,7),0)</f>
        <v>0</v>
      </c>
      <c r="N431" s="3">
        <f t="shared" si="114"/>
        <v>0</v>
      </c>
      <c r="O431" s="3">
        <f t="shared" ca="1" si="109"/>
        <v>2409.0360000000001</v>
      </c>
      <c r="P431" s="22" t="str">
        <f t="shared" si="115"/>
        <v>J=</v>
      </c>
      <c r="Q431" s="2">
        <f t="shared" si="116"/>
        <v>42989</v>
      </c>
      <c r="R431" s="10"/>
      <c r="S431" s="10"/>
      <c r="T431" s="42">
        <v>45765</v>
      </c>
      <c r="U431" s="43" t="s">
        <v>80</v>
      </c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  <c r="ES431" s="18"/>
      <c r="ET431" s="18"/>
      <c r="EU431" s="18"/>
      <c r="EV431" s="18"/>
      <c r="EW431" s="18"/>
      <c r="EX431" s="18"/>
      <c r="EY431" s="18"/>
      <c r="EZ431" s="18"/>
      <c r="FA431" s="18"/>
      <c r="FB431" s="18"/>
      <c r="FC431" s="18"/>
      <c r="FD431" s="18"/>
      <c r="FE431" s="18"/>
      <c r="FF431" s="18"/>
      <c r="FG431" s="18"/>
      <c r="FH431" s="18"/>
      <c r="FI431" s="18"/>
      <c r="FJ431" s="18"/>
      <c r="FK431" s="18"/>
      <c r="FL431" s="18"/>
      <c r="FM431" s="18"/>
      <c r="FN431" s="18"/>
      <c r="FO431" s="18"/>
      <c r="FP431" s="18"/>
      <c r="FQ431" s="18"/>
      <c r="FR431" s="18"/>
      <c r="FS431" s="18"/>
      <c r="FT431" s="18"/>
      <c r="FU431" s="18"/>
      <c r="FV431" s="18"/>
    </row>
    <row r="432" spans="1:181" ht="12.75" x14ac:dyDescent="0.15">
      <c r="A432" s="90">
        <f t="shared" si="110"/>
        <v>42770</v>
      </c>
      <c r="B432" s="95">
        <f t="shared" ca="1" si="117"/>
        <v>102469.611</v>
      </c>
      <c r="C432" s="3">
        <f t="shared" si="111"/>
        <v>100000</v>
      </c>
      <c r="D432" s="4">
        <f ca="1">IF(A432&lt;$B$1,VLOOKUP(A432,[1]DI!$A$4:$B$15000,2),0)</f>
        <v>0</v>
      </c>
      <c r="E432" s="5">
        <f t="shared" ca="1" si="118"/>
        <v>0</v>
      </c>
      <c r="F432" s="20">
        <f t="shared" si="112"/>
        <v>1.23</v>
      </c>
      <c r="G432" s="6">
        <f t="shared" ca="1" si="106"/>
        <v>1</v>
      </c>
      <c r="H432" s="5">
        <f ca="1">TRUNC(PRODUCT(G$10:G431),15)</f>
        <v>1.1996098475493899</v>
      </c>
      <c r="I432" s="5">
        <f t="shared" ca="1" si="113"/>
        <v>1.1706981626063999</v>
      </c>
      <c r="J432" s="5">
        <f t="shared" ca="1" si="107"/>
        <v>1.02469611</v>
      </c>
      <c r="K432" s="5">
        <f t="shared" ca="1" si="108"/>
        <v>2469.6109999999999</v>
      </c>
      <c r="L432" s="21">
        <f>IF(VLOOKUP(A432,$U$12:$AD$125,8)=VLOOKUP(A431,$U$12:$AD$125,8),0,VLOOKUP(A432,U$12:$AD$125,8))</f>
        <v>0</v>
      </c>
      <c r="M432" s="8">
        <f>IF(L432&gt;0,VLOOKUP(L432,T$12:$AC$125,7),0)</f>
        <v>0</v>
      </c>
      <c r="N432" s="3">
        <f t="shared" si="114"/>
        <v>0</v>
      </c>
      <c r="O432" s="3">
        <f t="shared" ca="1" si="109"/>
        <v>2469.6109999999999</v>
      </c>
      <c r="P432" s="22" t="str">
        <f t="shared" si="115"/>
        <v>J=</v>
      </c>
      <c r="Q432" s="2">
        <f t="shared" si="116"/>
        <v>42989</v>
      </c>
      <c r="R432" s="10"/>
      <c r="S432" s="10"/>
      <c r="T432" s="42">
        <v>45768</v>
      </c>
      <c r="U432" s="43" t="s">
        <v>65</v>
      </c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  <c r="EW432" s="18"/>
      <c r="EX432" s="18"/>
      <c r="EY432" s="18"/>
      <c r="EZ432" s="18"/>
      <c r="FA432" s="18"/>
      <c r="FB432" s="18"/>
      <c r="FC432" s="18"/>
      <c r="FD432" s="18"/>
      <c r="FE432" s="18"/>
      <c r="FF432" s="18"/>
      <c r="FG432" s="18"/>
      <c r="FH432" s="18"/>
      <c r="FI432" s="18"/>
      <c r="FJ432" s="18"/>
      <c r="FK432" s="18"/>
      <c r="FL432" s="18"/>
      <c r="FM432" s="18"/>
      <c r="FN432" s="18"/>
      <c r="FO432" s="18"/>
      <c r="FP432" s="18"/>
      <c r="FQ432" s="18"/>
      <c r="FR432" s="18"/>
      <c r="FS432" s="18"/>
      <c r="FT432" s="18"/>
      <c r="FU432" s="18"/>
      <c r="FV432" s="18"/>
    </row>
    <row r="433" spans="1:178" ht="12.75" x14ac:dyDescent="0.15">
      <c r="A433" s="90">
        <f t="shared" si="110"/>
        <v>42771</v>
      </c>
      <c r="B433" s="95">
        <f t="shared" ca="1" si="117"/>
        <v>102469.611</v>
      </c>
      <c r="C433" s="3">
        <f t="shared" si="111"/>
        <v>100000</v>
      </c>
      <c r="D433" s="4">
        <f ca="1">IF(A433&lt;$B$1,VLOOKUP(A433,[1]DI!$A$4:$B$15000,2),0)</f>
        <v>0</v>
      </c>
      <c r="E433" s="5">
        <f t="shared" ca="1" si="118"/>
        <v>0</v>
      </c>
      <c r="F433" s="20">
        <f t="shared" si="112"/>
        <v>1.23</v>
      </c>
      <c r="G433" s="6">
        <f t="shared" ca="1" si="106"/>
        <v>1</v>
      </c>
      <c r="H433" s="5">
        <f ca="1">TRUNC(PRODUCT(G$10:G432),15)</f>
        <v>1.1996098475493899</v>
      </c>
      <c r="I433" s="5">
        <f t="shared" ca="1" si="113"/>
        <v>1.1706981626063999</v>
      </c>
      <c r="J433" s="5">
        <f t="shared" ca="1" si="107"/>
        <v>1.02469611</v>
      </c>
      <c r="K433" s="5">
        <f t="shared" ca="1" si="108"/>
        <v>2469.6109999999999</v>
      </c>
      <c r="L433" s="21">
        <f>IF(VLOOKUP(A433,$U$12:$AD$125,8)=VLOOKUP(A432,$U$12:$AD$125,8),0,VLOOKUP(A433,U$12:$AD$125,8))</f>
        <v>0</v>
      </c>
      <c r="M433" s="8">
        <f>IF(L433&gt;0,VLOOKUP(L433,T$12:$AC$125,7),0)</f>
        <v>0</v>
      </c>
      <c r="N433" s="3">
        <f t="shared" si="114"/>
        <v>0</v>
      </c>
      <c r="O433" s="3">
        <f t="shared" ca="1" si="109"/>
        <v>2469.6109999999999</v>
      </c>
      <c r="P433" s="22" t="str">
        <f t="shared" si="115"/>
        <v>J=</v>
      </c>
      <c r="Q433" s="2">
        <f t="shared" si="116"/>
        <v>42989</v>
      </c>
      <c r="R433" s="10"/>
      <c r="S433" s="10"/>
      <c r="T433" s="42">
        <v>45778</v>
      </c>
      <c r="U433" s="43" t="s">
        <v>72</v>
      </c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  <c r="EW433" s="18"/>
      <c r="EX433" s="18"/>
      <c r="EY433" s="18"/>
      <c r="EZ433" s="18"/>
      <c r="FA433" s="18"/>
      <c r="FB433" s="18"/>
      <c r="FC433" s="18"/>
      <c r="FD433" s="18"/>
      <c r="FE433" s="18"/>
      <c r="FF433" s="18"/>
      <c r="FG433" s="18"/>
      <c r="FH433" s="18"/>
      <c r="FI433" s="18"/>
      <c r="FJ433" s="18"/>
      <c r="FK433" s="18"/>
      <c r="FL433" s="18"/>
      <c r="FM433" s="18"/>
      <c r="FN433" s="18"/>
      <c r="FO433" s="18"/>
      <c r="FP433" s="18"/>
      <c r="FQ433" s="18"/>
      <c r="FR433" s="18"/>
      <c r="FS433" s="18"/>
      <c r="FT433" s="18"/>
      <c r="FU433" s="18"/>
      <c r="FV433" s="18"/>
    </row>
    <row r="434" spans="1:178" ht="12.75" x14ac:dyDescent="0.15">
      <c r="A434" s="90">
        <f t="shared" si="110"/>
        <v>42772</v>
      </c>
      <c r="B434" s="95">
        <f t="shared" ca="1" si="117"/>
        <v>102469.611</v>
      </c>
      <c r="C434" s="3">
        <f t="shared" si="111"/>
        <v>100000</v>
      </c>
      <c r="D434" s="4">
        <f ca="1">IF(A434&lt;$B$1,VLOOKUP(A434,[1]DI!$A$4:$B$15000,2),0)</f>
        <v>0.1288</v>
      </c>
      <c r="E434" s="5">
        <f t="shared" ca="1" si="118"/>
        <v>4.8088999999999999E-4</v>
      </c>
      <c r="F434" s="20">
        <f t="shared" si="112"/>
        <v>1.23</v>
      </c>
      <c r="G434" s="6">
        <f t="shared" ca="1" si="106"/>
        <v>1.0005914947000001</v>
      </c>
      <c r="H434" s="5">
        <f ca="1">TRUNC(PRODUCT(G$10:G433),15)</f>
        <v>1.1996098475493899</v>
      </c>
      <c r="I434" s="5">
        <f t="shared" ca="1" si="113"/>
        <v>1.1706981626063999</v>
      </c>
      <c r="J434" s="5">
        <f t="shared" ca="1" si="107"/>
        <v>1.02469611</v>
      </c>
      <c r="K434" s="5">
        <f t="shared" ca="1" si="108"/>
        <v>2469.6109999999999</v>
      </c>
      <c r="L434" s="21">
        <f>IF(VLOOKUP(A434,$U$12:$AD$125,8)=VLOOKUP(A433,$U$12:$AD$125,8),0,VLOOKUP(A434,U$12:$AD$125,8))</f>
        <v>0</v>
      </c>
      <c r="M434" s="8">
        <f>IF(L434&gt;0,VLOOKUP(L434,T$12:$AC$125,7),0)</f>
        <v>0</v>
      </c>
      <c r="N434" s="3">
        <f t="shared" si="114"/>
        <v>0</v>
      </c>
      <c r="O434" s="3">
        <f t="shared" ca="1" si="109"/>
        <v>2469.6109999999999</v>
      </c>
      <c r="P434" s="22" t="str">
        <f t="shared" si="115"/>
        <v>J=</v>
      </c>
      <c r="Q434" s="2">
        <f t="shared" si="116"/>
        <v>42989</v>
      </c>
      <c r="R434" s="10"/>
      <c r="S434" s="10"/>
      <c r="T434" s="42">
        <v>45827</v>
      </c>
      <c r="U434" s="43" t="s">
        <v>81</v>
      </c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  <c r="EW434" s="18"/>
      <c r="EX434" s="18"/>
      <c r="EY434" s="18"/>
      <c r="EZ434" s="18"/>
      <c r="FA434" s="18"/>
      <c r="FB434" s="18"/>
      <c r="FC434" s="18"/>
      <c r="FD434" s="18"/>
      <c r="FE434" s="18"/>
      <c r="FF434" s="18"/>
      <c r="FG434" s="18"/>
      <c r="FH434" s="18"/>
      <c r="FI434" s="18"/>
      <c r="FJ434" s="18"/>
      <c r="FK434" s="18"/>
      <c r="FL434" s="18"/>
      <c r="FM434" s="18"/>
      <c r="FN434" s="18"/>
      <c r="FO434" s="18"/>
      <c r="FP434" s="18"/>
      <c r="FQ434" s="18"/>
      <c r="FR434" s="18"/>
      <c r="FS434" s="18"/>
      <c r="FT434" s="18"/>
      <c r="FU434" s="18"/>
      <c r="FV434" s="18"/>
    </row>
    <row r="435" spans="1:178" ht="12.75" x14ac:dyDescent="0.15">
      <c r="A435" s="90">
        <f t="shared" si="110"/>
        <v>42773</v>
      </c>
      <c r="B435" s="95">
        <f t="shared" ca="1" si="117"/>
        <v>102530.22100000001</v>
      </c>
      <c r="C435" s="3">
        <f t="shared" si="111"/>
        <v>100000</v>
      </c>
      <c r="D435" s="4">
        <f ca="1">IF(A435&lt;$B$1,VLOOKUP(A435,[1]DI!$A$4:$B$15000,2),0)</f>
        <v>0.1288</v>
      </c>
      <c r="E435" s="5">
        <f t="shared" ca="1" si="118"/>
        <v>4.8088999999999999E-4</v>
      </c>
      <c r="F435" s="20">
        <f t="shared" si="112"/>
        <v>1.23</v>
      </c>
      <c r="G435" s="6">
        <f t="shared" ca="1" si="106"/>
        <v>1.0005914947000001</v>
      </c>
      <c r="H435" s="5">
        <f ca="1">TRUNC(PRODUCT(G$10:G434),15)</f>
        <v>1.20031941041629</v>
      </c>
      <c r="I435" s="5">
        <f t="shared" ca="1" si="113"/>
        <v>1.1706981626063999</v>
      </c>
      <c r="J435" s="5">
        <f t="shared" ca="1" si="107"/>
        <v>1.02530221</v>
      </c>
      <c r="K435" s="5">
        <f t="shared" ca="1" si="108"/>
        <v>2530.221</v>
      </c>
      <c r="L435" s="21">
        <f>IF(VLOOKUP(A435,$U$12:$AD$125,8)=VLOOKUP(A434,$U$12:$AD$125,8),0,VLOOKUP(A435,U$12:$AD$125,8))</f>
        <v>0</v>
      </c>
      <c r="M435" s="8">
        <f>IF(L435&gt;0,VLOOKUP(L435,T$12:$AC$125,7),0)</f>
        <v>0</v>
      </c>
      <c r="N435" s="3">
        <f t="shared" si="114"/>
        <v>0</v>
      </c>
      <c r="O435" s="3">
        <f t="shared" ca="1" si="109"/>
        <v>2530.221</v>
      </c>
      <c r="P435" s="22" t="str">
        <f t="shared" si="115"/>
        <v>J=</v>
      </c>
      <c r="Q435" s="2">
        <f t="shared" si="116"/>
        <v>42989</v>
      </c>
      <c r="R435" s="10"/>
      <c r="S435" s="10"/>
      <c r="T435" s="42">
        <v>46016</v>
      </c>
      <c r="U435" s="43" t="s">
        <v>77</v>
      </c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  <c r="EW435" s="18"/>
      <c r="EX435" s="18"/>
      <c r="EY435" s="18"/>
      <c r="EZ435" s="18"/>
      <c r="FA435" s="18"/>
      <c r="FB435" s="18"/>
      <c r="FC435" s="18"/>
      <c r="FD435" s="18"/>
      <c r="FE435" s="18"/>
      <c r="FF435" s="18"/>
      <c r="FG435" s="18"/>
      <c r="FH435" s="18"/>
      <c r="FI435" s="18"/>
      <c r="FJ435" s="18"/>
      <c r="FK435" s="18"/>
      <c r="FL435" s="18"/>
      <c r="FM435" s="18"/>
      <c r="FN435" s="18"/>
      <c r="FO435" s="18"/>
      <c r="FP435" s="18"/>
      <c r="FQ435" s="18"/>
      <c r="FR435" s="18"/>
      <c r="FS435" s="18"/>
      <c r="FT435" s="18"/>
      <c r="FU435" s="18"/>
      <c r="FV435" s="18"/>
    </row>
    <row r="436" spans="1:178" ht="12.75" x14ac:dyDescent="0.15">
      <c r="A436" s="90">
        <f t="shared" si="110"/>
        <v>42774</v>
      </c>
      <c r="B436" s="95">
        <f t="shared" ca="1" si="117"/>
        <v>102590.867</v>
      </c>
      <c r="C436" s="3">
        <f t="shared" si="111"/>
        <v>100000</v>
      </c>
      <c r="D436" s="4">
        <f ca="1">IF(A436&lt;$B$1,VLOOKUP(A436,[1]DI!$A$4:$B$15000,2),0)</f>
        <v>0.1288</v>
      </c>
      <c r="E436" s="5">
        <f t="shared" ca="1" si="118"/>
        <v>4.8088999999999999E-4</v>
      </c>
      <c r="F436" s="20">
        <f t="shared" si="112"/>
        <v>1.23</v>
      </c>
      <c r="G436" s="6">
        <f t="shared" ca="1" si="106"/>
        <v>1.0005914947000001</v>
      </c>
      <c r="H436" s="5">
        <f ca="1">TRUNC(PRODUCT(G$10:G435),15)</f>
        <v>1.20102939298586</v>
      </c>
      <c r="I436" s="5">
        <f t="shared" ca="1" si="113"/>
        <v>1.1706981626063999</v>
      </c>
      <c r="J436" s="5">
        <f t="shared" ca="1" si="107"/>
        <v>1.02590867</v>
      </c>
      <c r="K436" s="5">
        <f t="shared" ca="1" si="108"/>
        <v>2590.8670000000002</v>
      </c>
      <c r="L436" s="21">
        <f>IF(VLOOKUP(A436,$U$12:$AD$125,8)=VLOOKUP(A435,$U$12:$AD$125,8),0,VLOOKUP(A436,U$12:$AD$125,8))</f>
        <v>0</v>
      </c>
      <c r="M436" s="8">
        <f>IF(L436&gt;0,VLOOKUP(L436,T$12:$AC$125,7),0)</f>
        <v>0</v>
      </c>
      <c r="N436" s="3">
        <f t="shared" si="114"/>
        <v>0</v>
      </c>
      <c r="O436" s="3">
        <f t="shared" ca="1" si="109"/>
        <v>2590.8670000000002</v>
      </c>
      <c r="P436" s="22" t="str">
        <f t="shared" si="115"/>
        <v>J=</v>
      </c>
      <c r="Q436" s="2">
        <f t="shared" si="116"/>
        <v>42989</v>
      </c>
      <c r="R436" s="10"/>
      <c r="S436" s="10"/>
      <c r="T436" s="42">
        <v>46023</v>
      </c>
      <c r="U436" s="43" t="s">
        <v>79</v>
      </c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  <c r="EW436" s="18"/>
      <c r="EX436" s="18"/>
      <c r="EY436" s="18"/>
      <c r="EZ436" s="18"/>
      <c r="FA436" s="18"/>
      <c r="FB436" s="18"/>
      <c r="FC436" s="18"/>
      <c r="FD436" s="18"/>
      <c r="FE436" s="18"/>
      <c r="FF436" s="18"/>
      <c r="FG436" s="18"/>
      <c r="FH436" s="18"/>
      <c r="FI436" s="18"/>
      <c r="FJ436" s="18"/>
      <c r="FK436" s="18"/>
      <c r="FL436" s="18"/>
      <c r="FM436" s="18"/>
      <c r="FN436" s="18"/>
      <c r="FO436" s="18"/>
      <c r="FP436" s="18"/>
      <c r="FQ436" s="18"/>
      <c r="FR436" s="18"/>
      <c r="FS436" s="18"/>
      <c r="FT436" s="18"/>
      <c r="FU436" s="18"/>
      <c r="FV436" s="18"/>
    </row>
    <row r="437" spans="1:178" ht="12.75" x14ac:dyDescent="0.15">
      <c r="A437" s="90">
        <f t="shared" si="110"/>
        <v>42775</v>
      </c>
      <c r="B437" s="95">
        <f t="shared" ca="1" si="117"/>
        <v>102651.549</v>
      </c>
      <c r="C437" s="3">
        <f t="shared" si="111"/>
        <v>100000</v>
      </c>
      <c r="D437" s="4">
        <f ca="1">IF(A437&lt;$B$1,VLOOKUP(A437,[1]DI!$A$4:$B$15000,2),0)</f>
        <v>0.1288</v>
      </c>
      <c r="E437" s="5">
        <f t="shared" ca="1" si="118"/>
        <v>4.8088999999999999E-4</v>
      </c>
      <c r="F437" s="20">
        <f t="shared" si="112"/>
        <v>1.23</v>
      </c>
      <c r="G437" s="6">
        <f t="shared" ca="1" si="106"/>
        <v>1.0005914947000001</v>
      </c>
      <c r="H437" s="5">
        <f ca="1">TRUNC(PRODUCT(G$10:G436),15)</f>
        <v>1.20173979550635</v>
      </c>
      <c r="I437" s="5">
        <f t="shared" ca="1" si="113"/>
        <v>1.1706981626063999</v>
      </c>
      <c r="J437" s="5">
        <f t="shared" ca="1" si="107"/>
        <v>1.02651549</v>
      </c>
      <c r="K437" s="5">
        <f t="shared" ca="1" si="108"/>
        <v>2651.549</v>
      </c>
      <c r="L437" s="21">
        <f>IF(VLOOKUP(A437,$U$12:$AD$125,8)=VLOOKUP(A436,$U$12:$AD$125,8),0,VLOOKUP(A437,U$12:$AD$125,8))</f>
        <v>0</v>
      </c>
      <c r="M437" s="8">
        <f>IF(L437&gt;0,VLOOKUP(L437,T$12:$AC$125,7),0)</f>
        <v>0</v>
      </c>
      <c r="N437" s="3">
        <f t="shared" si="114"/>
        <v>0</v>
      </c>
      <c r="O437" s="3">
        <f t="shared" ca="1" si="109"/>
        <v>2651.549</v>
      </c>
      <c r="P437" s="22" t="str">
        <f t="shared" si="115"/>
        <v>J=</v>
      </c>
      <c r="Q437" s="2">
        <f t="shared" si="116"/>
        <v>42989</v>
      </c>
      <c r="R437" s="10"/>
      <c r="S437" s="10"/>
      <c r="T437" s="42">
        <v>46069</v>
      </c>
      <c r="U437" s="43" t="s">
        <v>63</v>
      </c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  <c r="EW437" s="18"/>
      <c r="EX437" s="18"/>
      <c r="EY437" s="18"/>
      <c r="EZ437" s="18"/>
      <c r="FA437" s="18"/>
      <c r="FB437" s="18"/>
      <c r="FC437" s="18"/>
      <c r="FD437" s="18"/>
      <c r="FE437" s="18"/>
      <c r="FF437" s="18"/>
      <c r="FG437" s="18"/>
      <c r="FH437" s="18"/>
      <c r="FI437" s="18"/>
      <c r="FJ437" s="18"/>
      <c r="FK437" s="18"/>
      <c r="FL437" s="18"/>
      <c r="FM437" s="18"/>
      <c r="FN437" s="18"/>
      <c r="FO437" s="18"/>
      <c r="FP437" s="18"/>
      <c r="FQ437" s="18"/>
      <c r="FR437" s="18"/>
      <c r="FS437" s="18"/>
      <c r="FT437" s="18"/>
      <c r="FU437" s="18"/>
      <c r="FV437" s="18"/>
    </row>
    <row r="438" spans="1:178" ht="12.75" x14ac:dyDescent="0.15">
      <c r="A438" s="90">
        <f t="shared" si="110"/>
        <v>42776</v>
      </c>
      <c r="B438" s="95">
        <f t="shared" ca="1" si="117"/>
        <v>102712.26699999999</v>
      </c>
      <c r="C438" s="3">
        <f t="shared" si="111"/>
        <v>100000</v>
      </c>
      <c r="D438" s="4">
        <f ca="1">IF(A438&lt;$B$1,VLOOKUP(A438,[1]DI!$A$4:$B$15000,2),0)</f>
        <v>0.1288</v>
      </c>
      <c r="E438" s="5">
        <f t="shared" ca="1" si="118"/>
        <v>4.8088999999999999E-4</v>
      </c>
      <c r="F438" s="20">
        <f t="shared" si="112"/>
        <v>1.23</v>
      </c>
      <c r="G438" s="6">
        <f t="shared" ca="1" si="106"/>
        <v>1.0005914947000001</v>
      </c>
      <c r="H438" s="5">
        <f ca="1">TRUNC(PRODUCT(G$10:G437),15)</f>
        <v>1.2024506182261701</v>
      </c>
      <c r="I438" s="5">
        <f t="shared" ca="1" si="113"/>
        <v>1.1706981626063999</v>
      </c>
      <c r="J438" s="5">
        <f t="shared" ca="1" si="107"/>
        <v>1.02712267</v>
      </c>
      <c r="K438" s="5">
        <f t="shared" ca="1" si="108"/>
        <v>2712.2669999999998</v>
      </c>
      <c r="L438" s="21">
        <f>IF(VLOOKUP(A438,$U$12:$AD$125,8)=VLOOKUP(A437,$U$12:$AD$125,8),0,VLOOKUP(A438,U$12:$AD$125,8))</f>
        <v>0</v>
      </c>
      <c r="M438" s="8">
        <f>IF(L438&gt;0,VLOOKUP(L438,T$12:$AC$125,7),0)</f>
        <v>0</v>
      </c>
      <c r="N438" s="3">
        <f t="shared" si="114"/>
        <v>0</v>
      </c>
      <c r="O438" s="3">
        <f t="shared" ca="1" si="109"/>
        <v>2712.2669999999998</v>
      </c>
      <c r="P438" s="22" t="str">
        <f t="shared" si="115"/>
        <v>J=</v>
      </c>
      <c r="Q438" s="2">
        <f t="shared" si="116"/>
        <v>42989</v>
      </c>
      <c r="R438" s="10"/>
      <c r="S438" s="10"/>
      <c r="T438" s="42">
        <v>46070</v>
      </c>
      <c r="U438" s="43" t="s">
        <v>63</v>
      </c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  <c r="EW438" s="18"/>
      <c r="EX438" s="18"/>
      <c r="EY438" s="18"/>
      <c r="EZ438" s="18"/>
      <c r="FA438" s="18"/>
      <c r="FB438" s="18"/>
      <c r="FC438" s="18"/>
      <c r="FD438" s="18"/>
      <c r="FE438" s="18"/>
      <c r="FF438" s="18"/>
      <c r="FG438" s="18"/>
      <c r="FH438" s="18"/>
      <c r="FI438" s="18"/>
      <c r="FJ438" s="18"/>
      <c r="FK438" s="18"/>
      <c r="FL438" s="18"/>
      <c r="FM438" s="18"/>
      <c r="FN438" s="18"/>
      <c r="FO438" s="18"/>
      <c r="FP438" s="18"/>
      <c r="FQ438" s="18"/>
      <c r="FR438" s="18"/>
      <c r="FS438" s="18"/>
      <c r="FT438" s="18"/>
      <c r="FU438" s="18"/>
      <c r="FV438" s="18"/>
    </row>
    <row r="439" spans="1:178" ht="12.75" x14ac:dyDescent="0.15">
      <c r="A439" s="90">
        <f t="shared" si="110"/>
        <v>42777</v>
      </c>
      <c r="B439" s="95">
        <f t="shared" ca="1" si="117"/>
        <v>102773.01999999001</v>
      </c>
      <c r="C439" s="3">
        <f t="shared" si="111"/>
        <v>100000</v>
      </c>
      <c r="D439" s="4">
        <f ca="1">IF(A439&lt;$B$1,VLOOKUP(A439,[1]DI!$A$4:$B$15000,2),0)</f>
        <v>0</v>
      </c>
      <c r="E439" s="5">
        <f t="shared" ca="1" si="118"/>
        <v>0</v>
      </c>
      <c r="F439" s="20">
        <f t="shared" si="112"/>
        <v>1.23</v>
      </c>
      <c r="G439" s="6">
        <f t="shared" ca="1" si="106"/>
        <v>1</v>
      </c>
      <c r="H439" s="5">
        <f ca="1">TRUNC(PRODUCT(G$10:G438),15)</f>
        <v>1.2031618613938699</v>
      </c>
      <c r="I439" s="5">
        <f t="shared" ca="1" si="113"/>
        <v>1.1706981626063999</v>
      </c>
      <c r="J439" s="5">
        <f t="shared" ca="1" si="107"/>
        <v>1.0277301999999999</v>
      </c>
      <c r="K439" s="5">
        <f t="shared" ca="1" si="108"/>
        <v>2773.0199999900001</v>
      </c>
      <c r="L439" s="21">
        <f>IF(VLOOKUP(A439,$U$12:$AD$125,8)=VLOOKUP(A438,$U$12:$AD$125,8),0,VLOOKUP(A439,U$12:$AD$125,8))</f>
        <v>0</v>
      </c>
      <c r="M439" s="8">
        <f>IF(L439&gt;0,VLOOKUP(L439,T$12:$AC$125,7),0)</f>
        <v>0</v>
      </c>
      <c r="N439" s="3">
        <f t="shared" si="114"/>
        <v>0</v>
      </c>
      <c r="O439" s="3">
        <f t="shared" ca="1" si="109"/>
        <v>2773.0199999900001</v>
      </c>
      <c r="P439" s="22" t="str">
        <f t="shared" si="115"/>
        <v>J=</v>
      </c>
      <c r="Q439" s="2">
        <f t="shared" si="116"/>
        <v>42989</v>
      </c>
      <c r="R439" s="10"/>
      <c r="S439" s="10"/>
      <c r="T439" s="42">
        <v>46115</v>
      </c>
      <c r="U439" s="43" t="s">
        <v>80</v>
      </c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  <c r="ES439" s="18"/>
      <c r="ET439" s="18"/>
      <c r="EU439" s="18"/>
      <c r="EV439" s="18"/>
      <c r="EW439" s="18"/>
      <c r="EX439" s="18"/>
      <c r="EY439" s="18"/>
      <c r="EZ439" s="18"/>
      <c r="FA439" s="18"/>
      <c r="FB439" s="18"/>
      <c r="FC439" s="18"/>
      <c r="FD439" s="18"/>
      <c r="FE439" s="18"/>
      <c r="FF439" s="18"/>
      <c r="FG439" s="18"/>
      <c r="FH439" s="18"/>
      <c r="FI439" s="18"/>
      <c r="FJ439" s="18"/>
      <c r="FK439" s="18"/>
      <c r="FL439" s="18"/>
      <c r="FM439" s="18"/>
      <c r="FN439" s="18"/>
      <c r="FO439" s="18"/>
      <c r="FP439" s="18"/>
      <c r="FQ439" s="18"/>
      <c r="FR439" s="18"/>
      <c r="FS439" s="18"/>
      <c r="FT439" s="18"/>
      <c r="FU439" s="18"/>
      <c r="FV439" s="18"/>
    </row>
    <row r="440" spans="1:178" ht="12.75" x14ac:dyDescent="0.15">
      <c r="A440" s="90">
        <f t="shared" si="110"/>
        <v>42778</v>
      </c>
      <c r="B440" s="95">
        <f t="shared" ca="1" si="117"/>
        <v>102773.01999999001</v>
      </c>
      <c r="C440" s="3">
        <f t="shared" si="111"/>
        <v>100000</v>
      </c>
      <c r="D440" s="4">
        <f ca="1">IF(A440&lt;$B$1,VLOOKUP(A440,[1]DI!$A$4:$B$15000,2),0)</f>
        <v>0</v>
      </c>
      <c r="E440" s="5">
        <f t="shared" ca="1" si="118"/>
        <v>0</v>
      </c>
      <c r="F440" s="20">
        <f t="shared" si="112"/>
        <v>1.23</v>
      </c>
      <c r="G440" s="6">
        <f t="shared" ca="1" si="106"/>
        <v>1</v>
      </c>
      <c r="H440" s="5">
        <f ca="1">TRUNC(PRODUCT(G$10:G439),15)</f>
        <v>1.2031618613938699</v>
      </c>
      <c r="I440" s="5">
        <f t="shared" ca="1" si="113"/>
        <v>1.1706981626063999</v>
      </c>
      <c r="J440" s="5">
        <f t="shared" ca="1" si="107"/>
        <v>1.0277301999999999</v>
      </c>
      <c r="K440" s="5">
        <f t="shared" ca="1" si="108"/>
        <v>2773.0199999900001</v>
      </c>
      <c r="L440" s="21">
        <f>IF(VLOOKUP(A440,$U$12:$AD$125,8)=VLOOKUP(A439,$U$12:$AD$125,8),0,VLOOKUP(A440,U$12:$AD$125,8))</f>
        <v>0</v>
      </c>
      <c r="M440" s="8">
        <f>IF(L440&gt;0,VLOOKUP(L440,T$12:$AC$125,7),0)</f>
        <v>0</v>
      </c>
      <c r="N440" s="3">
        <f t="shared" si="114"/>
        <v>0</v>
      </c>
      <c r="O440" s="3">
        <f t="shared" ca="1" si="109"/>
        <v>2773.0199999900001</v>
      </c>
      <c r="P440" s="22" t="str">
        <f t="shared" si="115"/>
        <v>J=</v>
      </c>
      <c r="Q440" s="2">
        <f t="shared" si="116"/>
        <v>42989</v>
      </c>
      <c r="R440" s="10"/>
      <c r="S440" s="10"/>
      <c r="T440" s="42">
        <v>46133</v>
      </c>
      <c r="U440" s="43" t="s">
        <v>65</v>
      </c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  <c r="ES440" s="18"/>
      <c r="ET440" s="18"/>
      <c r="EU440" s="18"/>
      <c r="EV440" s="18"/>
      <c r="EW440" s="18"/>
      <c r="EX440" s="18"/>
      <c r="EY440" s="18"/>
      <c r="EZ440" s="18"/>
      <c r="FA440" s="18"/>
      <c r="FB440" s="18"/>
      <c r="FC440" s="18"/>
      <c r="FD440" s="18"/>
      <c r="FE440" s="18"/>
      <c r="FF440" s="18"/>
      <c r="FG440" s="18"/>
      <c r="FH440" s="18"/>
      <c r="FI440" s="18"/>
      <c r="FJ440" s="18"/>
      <c r="FK440" s="18"/>
      <c r="FL440" s="18"/>
      <c r="FM440" s="18"/>
      <c r="FN440" s="18"/>
      <c r="FO440" s="18"/>
      <c r="FP440" s="18"/>
      <c r="FQ440" s="18"/>
      <c r="FR440" s="18"/>
      <c r="FS440" s="18"/>
      <c r="FT440" s="18"/>
      <c r="FU440" s="18"/>
      <c r="FV440" s="18"/>
    </row>
    <row r="441" spans="1:178" ht="12.75" x14ac:dyDescent="0.15">
      <c r="A441" s="90">
        <f t="shared" si="110"/>
        <v>42779</v>
      </c>
      <c r="B441" s="95">
        <f t="shared" ca="1" si="117"/>
        <v>102773.01999999001</v>
      </c>
      <c r="C441" s="3">
        <f t="shared" si="111"/>
        <v>100000</v>
      </c>
      <c r="D441" s="4">
        <f ca="1">IF(A441&lt;$B$1,VLOOKUP(A441,[1]DI!$A$4:$B$15000,2),0)</f>
        <v>0.1288</v>
      </c>
      <c r="E441" s="5">
        <f t="shared" ca="1" si="118"/>
        <v>4.8088999999999999E-4</v>
      </c>
      <c r="F441" s="20">
        <f t="shared" si="112"/>
        <v>1.23</v>
      </c>
      <c r="G441" s="6">
        <f t="shared" ca="1" si="106"/>
        <v>1.0005914947000001</v>
      </c>
      <c r="H441" s="5">
        <f ca="1">TRUNC(PRODUCT(G$10:G440),15)</f>
        <v>1.2031618613938699</v>
      </c>
      <c r="I441" s="5">
        <f t="shared" ca="1" si="113"/>
        <v>1.1706981626063999</v>
      </c>
      <c r="J441" s="5">
        <f t="shared" ca="1" si="107"/>
        <v>1.0277301999999999</v>
      </c>
      <c r="K441" s="5">
        <f t="shared" ca="1" si="108"/>
        <v>2773.0199999900001</v>
      </c>
      <c r="L441" s="21">
        <f>IF(VLOOKUP(A441,$U$12:$AD$125,8)=VLOOKUP(A440,$U$12:$AD$125,8),0,VLOOKUP(A441,U$12:$AD$125,8))</f>
        <v>0</v>
      </c>
      <c r="M441" s="8">
        <f>IF(L441&gt;0,VLOOKUP(L441,T$12:$AC$125,7),0)</f>
        <v>0</v>
      </c>
      <c r="N441" s="3">
        <f t="shared" si="114"/>
        <v>0</v>
      </c>
      <c r="O441" s="3">
        <f t="shared" ca="1" si="109"/>
        <v>2773.0199999900001</v>
      </c>
      <c r="P441" s="22" t="str">
        <f t="shared" si="115"/>
        <v>J=</v>
      </c>
      <c r="Q441" s="2">
        <f t="shared" si="116"/>
        <v>42989</v>
      </c>
      <c r="R441" s="10"/>
      <c r="S441" s="10"/>
      <c r="T441" s="42">
        <v>46143</v>
      </c>
      <c r="U441" s="43" t="s">
        <v>82</v>
      </c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  <c r="ES441" s="18"/>
      <c r="ET441" s="18"/>
      <c r="EU441" s="18"/>
      <c r="EV441" s="18"/>
      <c r="EW441" s="18"/>
      <c r="EX441" s="18"/>
      <c r="EY441" s="18"/>
      <c r="EZ441" s="18"/>
      <c r="FA441" s="18"/>
      <c r="FB441" s="18"/>
      <c r="FC441" s="18"/>
      <c r="FD441" s="18"/>
      <c r="FE441" s="18"/>
      <c r="FF441" s="18"/>
      <c r="FG441" s="18"/>
      <c r="FH441" s="18"/>
      <c r="FI441" s="18"/>
      <c r="FJ441" s="18"/>
      <c r="FK441" s="18"/>
      <c r="FL441" s="18"/>
      <c r="FM441" s="18"/>
      <c r="FN441" s="18"/>
      <c r="FO441" s="18"/>
      <c r="FP441" s="18"/>
      <c r="FQ441" s="18"/>
      <c r="FR441" s="18"/>
      <c r="FS441" s="18"/>
      <c r="FT441" s="18"/>
      <c r="FU441" s="18"/>
      <c r="FV441" s="18"/>
    </row>
    <row r="442" spans="1:178" ht="12.75" x14ac:dyDescent="0.15">
      <c r="A442" s="90">
        <f t="shared" si="110"/>
        <v>42780</v>
      </c>
      <c r="B442" s="95">
        <f t="shared" ca="1" si="117"/>
        <v>102833.81</v>
      </c>
      <c r="C442" s="3">
        <f t="shared" si="111"/>
        <v>100000</v>
      </c>
      <c r="D442" s="4">
        <f ca="1">IF(A442&lt;$B$1,VLOOKUP(A442,[1]DI!$A$4:$B$15000,2),0)</f>
        <v>0.1288</v>
      </c>
      <c r="E442" s="5">
        <f t="shared" ca="1" si="118"/>
        <v>4.8088999999999999E-4</v>
      </c>
      <c r="F442" s="20">
        <f t="shared" si="112"/>
        <v>1.23</v>
      </c>
      <c r="G442" s="6">
        <f t="shared" ca="1" si="106"/>
        <v>1.0005914947000001</v>
      </c>
      <c r="H442" s="5">
        <f ca="1">TRUNC(PRODUCT(G$10:G441),15)</f>
        <v>1.2038735252581201</v>
      </c>
      <c r="I442" s="5">
        <f t="shared" ca="1" si="113"/>
        <v>1.1706981626063999</v>
      </c>
      <c r="J442" s="5">
        <f t="shared" ca="1" si="107"/>
        <v>1.0283381</v>
      </c>
      <c r="K442" s="5">
        <f t="shared" ca="1" si="108"/>
        <v>2833.81</v>
      </c>
      <c r="L442" s="21">
        <f>IF(VLOOKUP(A442,$U$12:$AD$125,8)=VLOOKUP(A441,$U$12:$AD$125,8),0,VLOOKUP(A442,U$12:$AD$125,8))</f>
        <v>0</v>
      </c>
      <c r="M442" s="8">
        <f>IF(L442&gt;0,VLOOKUP(L442,T$12:$AC$125,7),0)</f>
        <v>0</v>
      </c>
      <c r="N442" s="3">
        <f t="shared" si="114"/>
        <v>0</v>
      </c>
      <c r="O442" s="3">
        <f t="shared" ca="1" si="109"/>
        <v>2833.81</v>
      </c>
      <c r="P442" s="22" t="str">
        <f t="shared" si="115"/>
        <v>J=</v>
      </c>
      <c r="Q442" s="2">
        <f t="shared" si="116"/>
        <v>42989</v>
      </c>
      <c r="R442" s="10"/>
      <c r="S442" s="10"/>
      <c r="T442" s="42">
        <v>46177</v>
      </c>
      <c r="U442" s="43" t="s">
        <v>81</v>
      </c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  <c r="ES442" s="18"/>
      <c r="ET442" s="18"/>
      <c r="EU442" s="18"/>
      <c r="EV442" s="18"/>
      <c r="EW442" s="18"/>
      <c r="EX442" s="18"/>
      <c r="EY442" s="18"/>
      <c r="EZ442" s="18"/>
      <c r="FA442" s="18"/>
      <c r="FB442" s="18"/>
      <c r="FC442" s="18"/>
      <c r="FD442" s="18"/>
      <c r="FE442" s="18"/>
      <c r="FF442" s="18"/>
      <c r="FG442" s="18"/>
      <c r="FH442" s="18"/>
      <c r="FI442" s="18"/>
      <c r="FJ442" s="18"/>
      <c r="FK442" s="18"/>
      <c r="FL442" s="18"/>
      <c r="FM442" s="18"/>
      <c r="FN442" s="18"/>
      <c r="FO442" s="18"/>
      <c r="FP442" s="18"/>
      <c r="FQ442" s="18"/>
      <c r="FR442" s="18"/>
      <c r="FS442" s="18"/>
      <c r="FT442" s="18"/>
      <c r="FU442" s="18"/>
      <c r="FV442" s="18"/>
    </row>
    <row r="443" spans="1:178" ht="12.75" x14ac:dyDescent="0.15">
      <c r="A443" s="90">
        <f t="shared" si="110"/>
        <v>42781</v>
      </c>
      <c r="B443" s="95">
        <f t="shared" ca="1" si="117"/>
        <v>102894.63599999</v>
      </c>
      <c r="C443" s="3">
        <f t="shared" si="111"/>
        <v>100000</v>
      </c>
      <c r="D443" s="4">
        <f ca="1">IF(A443&lt;$B$1,VLOOKUP(A443,[1]DI!$A$4:$B$15000,2),0)</f>
        <v>0.1288</v>
      </c>
      <c r="E443" s="5">
        <f t="shared" ca="1" si="118"/>
        <v>4.8088999999999999E-4</v>
      </c>
      <c r="F443" s="20">
        <f t="shared" si="112"/>
        <v>1.23</v>
      </c>
      <c r="G443" s="6">
        <f t="shared" ca="1" si="106"/>
        <v>1.0005914947000001</v>
      </c>
      <c r="H443" s="5">
        <f ca="1">TRUNC(PRODUCT(G$10:G442),15)</f>
        <v>1.2045856100677801</v>
      </c>
      <c r="I443" s="5">
        <f t="shared" ca="1" si="113"/>
        <v>1.1706981626063999</v>
      </c>
      <c r="J443" s="5">
        <f t="shared" ca="1" si="107"/>
        <v>1.0289463599999999</v>
      </c>
      <c r="K443" s="5">
        <f t="shared" ca="1" si="108"/>
        <v>2894.6359999900001</v>
      </c>
      <c r="L443" s="21">
        <f>IF(VLOOKUP(A443,$U$12:$AD$125,8)=VLOOKUP(A442,$U$12:$AD$125,8),0,VLOOKUP(A443,U$12:$AD$125,8))</f>
        <v>0</v>
      </c>
      <c r="M443" s="8">
        <f>IF(L443&gt;0,VLOOKUP(L443,T$12:$AC$125,7),0)</f>
        <v>0</v>
      </c>
      <c r="N443" s="3">
        <f t="shared" si="114"/>
        <v>0</v>
      </c>
      <c r="O443" s="3">
        <f t="shared" ca="1" si="109"/>
        <v>2894.6359999900001</v>
      </c>
      <c r="P443" s="22" t="str">
        <f t="shared" si="115"/>
        <v>J=</v>
      </c>
      <c r="Q443" s="2">
        <f t="shared" si="116"/>
        <v>42989</v>
      </c>
      <c r="R443" s="10"/>
      <c r="S443" s="10"/>
      <c r="T443" s="42">
        <v>46272</v>
      </c>
      <c r="U443" s="43" t="s">
        <v>83</v>
      </c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  <c r="EW443" s="18"/>
      <c r="EX443" s="18"/>
      <c r="EY443" s="18"/>
      <c r="EZ443" s="18"/>
      <c r="FA443" s="18"/>
      <c r="FB443" s="18"/>
      <c r="FC443" s="18"/>
      <c r="FD443" s="18"/>
      <c r="FE443" s="18"/>
      <c r="FF443" s="18"/>
      <c r="FG443" s="18"/>
      <c r="FH443" s="18"/>
      <c r="FI443" s="18"/>
      <c r="FJ443" s="18"/>
      <c r="FK443" s="18"/>
      <c r="FL443" s="18"/>
      <c r="FM443" s="18"/>
      <c r="FN443" s="18"/>
      <c r="FO443" s="18"/>
      <c r="FP443" s="18"/>
      <c r="FQ443" s="18"/>
      <c r="FR443" s="18"/>
      <c r="FS443" s="18"/>
      <c r="FT443" s="18"/>
      <c r="FU443" s="18"/>
      <c r="FV443" s="18"/>
    </row>
    <row r="444" spans="1:178" ht="12.75" x14ac:dyDescent="0.15">
      <c r="A444" s="90">
        <f t="shared" si="110"/>
        <v>42782</v>
      </c>
      <c r="B444" s="95">
        <f t="shared" ca="1" si="117"/>
        <v>102955.497</v>
      </c>
      <c r="C444" s="3">
        <f t="shared" si="111"/>
        <v>100000</v>
      </c>
      <c r="D444" s="4">
        <f ca="1">IF(A444&lt;$B$1,VLOOKUP(A444,[1]DI!$A$4:$B$15000,2),0)</f>
        <v>0.1288</v>
      </c>
      <c r="E444" s="5">
        <f t="shared" ca="1" si="118"/>
        <v>4.8088999999999999E-4</v>
      </c>
      <c r="F444" s="20">
        <f t="shared" si="112"/>
        <v>1.23</v>
      </c>
      <c r="G444" s="6">
        <f t="shared" ca="1" si="106"/>
        <v>1.0005914947000001</v>
      </c>
      <c r="H444" s="5">
        <f ca="1">TRUNC(PRODUCT(G$10:G443),15)</f>
        <v>1.2052981160718299</v>
      </c>
      <c r="I444" s="5">
        <f t="shared" ca="1" si="113"/>
        <v>1.1706981626063999</v>
      </c>
      <c r="J444" s="5">
        <f t="shared" ca="1" si="107"/>
        <v>1.02955497</v>
      </c>
      <c r="K444" s="5">
        <f t="shared" ca="1" si="108"/>
        <v>2955.4969999999998</v>
      </c>
      <c r="L444" s="21">
        <f>IF(VLOOKUP(A444,$U$12:$AD$125,8)=VLOOKUP(A443,$U$12:$AD$125,8),0,VLOOKUP(A444,U$12:$AD$125,8))</f>
        <v>0</v>
      </c>
      <c r="M444" s="8">
        <f>IF(L444&gt;0,VLOOKUP(L444,T$12:$AC$125,7),0)</f>
        <v>0</v>
      </c>
      <c r="N444" s="3">
        <f t="shared" si="114"/>
        <v>0</v>
      </c>
      <c r="O444" s="3">
        <f t="shared" ca="1" si="109"/>
        <v>2955.4969999999998</v>
      </c>
      <c r="P444" s="22" t="str">
        <f t="shared" si="115"/>
        <v>J=</v>
      </c>
      <c r="Q444" s="2">
        <f t="shared" si="116"/>
        <v>42989</v>
      </c>
      <c r="R444" s="10"/>
      <c r="S444" s="10"/>
      <c r="T444" s="42">
        <v>46307</v>
      </c>
      <c r="U444" s="24" t="s">
        <v>69</v>
      </c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  <c r="ES444" s="18"/>
      <c r="ET444" s="18"/>
      <c r="EU444" s="18"/>
      <c r="EV444" s="18"/>
      <c r="EW444" s="18"/>
      <c r="EX444" s="18"/>
      <c r="EY444" s="18"/>
      <c r="EZ444" s="18"/>
      <c r="FA444" s="18"/>
      <c r="FB444" s="18"/>
      <c r="FC444" s="18"/>
      <c r="FD444" s="18"/>
      <c r="FE444" s="18"/>
      <c r="FF444" s="18"/>
      <c r="FG444" s="18"/>
      <c r="FH444" s="18"/>
      <c r="FI444" s="18"/>
      <c r="FJ444" s="18"/>
      <c r="FK444" s="18"/>
      <c r="FL444" s="18"/>
      <c r="FM444" s="18"/>
      <c r="FN444" s="18"/>
      <c r="FO444" s="18"/>
      <c r="FP444" s="18"/>
      <c r="FQ444" s="18"/>
      <c r="FR444" s="18"/>
      <c r="FS444" s="18"/>
      <c r="FT444" s="18"/>
      <c r="FU444" s="18"/>
      <c r="FV444" s="18"/>
    </row>
    <row r="445" spans="1:178" ht="12.75" x14ac:dyDescent="0.15">
      <c r="A445" s="90">
        <f t="shared" si="110"/>
        <v>42783</v>
      </c>
      <c r="B445" s="95">
        <f t="shared" ca="1" si="117"/>
        <v>103016.39499999001</v>
      </c>
      <c r="C445" s="3">
        <f t="shared" si="111"/>
        <v>100000</v>
      </c>
      <c r="D445" s="4">
        <f ca="1">IF(A445&lt;$B$1,VLOOKUP(A445,[1]DI!$A$4:$B$15000,2),0)</f>
        <v>0.1288</v>
      </c>
      <c r="E445" s="5">
        <f t="shared" ca="1" si="118"/>
        <v>4.8088999999999999E-4</v>
      </c>
      <c r="F445" s="20">
        <f t="shared" si="112"/>
        <v>1.23</v>
      </c>
      <c r="G445" s="6">
        <f t="shared" ca="1" si="106"/>
        <v>1.0005914947000001</v>
      </c>
      <c r="H445" s="5">
        <f ca="1">TRUNC(PRODUCT(G$10:G444),15)</f>
        <v>1.20601104351941</v>
      </c>
      <c r="I445" s="5">
        <f t="shared" ca="1" si="113"/>
        <v>1.1706981626063999</v>
      </c>
      <c r="J445" s="5">
        <f t="shared" ca="1" si="107"/>
        <v>1.0301639499999999</v>
      </c>
      <c r="K445" s="5">
        <f t="shared" ca="1" si="108"/>
        <v>3016.3949999900001</v>
      </c>
      <c r="L445" s="21">
        <f>IF(VLOOKUP(A445,$U$12:$AD$125,8)=VLOOKUP(A444,$U$12:$AD$125,8),0,VLOOKUP(A445,U$12:$AD$125,8))</f>
        <v>0</v>
      </c>
      <c r="M445" s="8">
        <f>IF(L445&gt;0,VLOOKUP(L445,T$12:$AC$125,7),0)</f>
        <v>0</v>
      </c>
      <c r="N445" s="3">
        <f t="shared" si="114"/>
        <v>0</v>
      </c>
      <c r="O445" s="3">
        <f t="shared" ca="1" si="109"/>
        <v>3016.3949999900001</v>
      </c>
      <c r="P445" s="22" t="str">
        <f t="shared" si="115"/>
        <v>J=</v>
      </c>
      <c r="Q445" s="2">
        <f t="shared" si="116"/>
        <v>42989</v>
      </c>
      <c r="R445" s="10"/>
      <c r="S445" s="10"/>
      <c r="T445" s="42">
        <v>46328</v>
      </c>
      <c r="U445" s="43" t="s">
        <v>75</v>
      </c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  <c r="ES445" s="18"/>
      <c r="ET445" s="18"/>
      <c r="EU445" s="18"/>
      <c r="EV445" s="18"/>
      <c r="EW445" s="18"/>
      <c r="EX445" s="18"/>
      <c r="EY445" s="18"/>
      <c r="EZ445" s="18"/>
      <c r="FA445" s="18"/>
      <c r="FB445" s="18"/>
      <c r="FC445" s="18"/>
      <c r="FD445" s="18"/>
      <c r="FE445" s="18"/>
      <c r="FF445" s="18"/>
      <c r="FG445" s="18"/>
      <c r="FH445" s="18"/>
      <c r="FI445" s="18"/>
      <c r="FJ445" s="18"/>
      <c r="FK445" s="18"/>
      <c r="FL445" s="18"/>
      <c r="FM445" s="18"/>
      <c r="FN445" s="18"/>
      <c r="FO445" s="18"/>
      <c r="FP445" s="18"/>
      <c r="FQ445" s="18"/>
      <c r="FR445" s="18"/>
      <c r="FS445" s="18"/>
      <c r="FT445" s="18"/>
      <c r="FU445" s="18"/>
      <c r="FV445" s="18"/>
    </row>
    <row r="446" spans="1:178" ht="12.75" x14ac:dyDescent="0.15">
      <c r="A446" s="90">
        <f t="shared" si="110"/>
        <v>42784</v>
      </c>
      <c r="B446" s="95">
        <f t="shared" ca="1" si="117"/>
        <v>103077.329</v>
      </c>
      <c r="C446" s="3">
        <f t="shared" si="111"/>
        <v>100000</v>
      </c>
      <c r="D446" s="4">
        <f ca="1">IF(A446&lt;$B$1,VLOOKUP(A446,[1]DI!$A$4:$B$15000,2),0)</f>
        <v>0</v>
      </c>
      <c r="E446" s="5">
        <f t="shared" ca="1" si="118"/>
        <v>0</v>
      </c>
      <c r="F446" s="20">
        <f t="shared" si="112"/>
        <v>1.23</v>
      </c>
      <c r="G446" s="6">
        <f t="shared" ca="1" si="106"/>
        <v>1</v>
      </c>
      <c r="H446" s="5">
        <f ca="1">TRUNC(PRODUCT(G$10:G445),15)</f>
        <v>1.2067243926597899</v>
      </c>
      <c r="I446" s="5">
        <f t="shared" ca="1" si="113"/>
        <v>1.1706981626063999</v>
      </c>
      <c r="J446" s="5">
        <f t="shared" ca="1" si="107"/>
        <v>1.03077329</v>
      </c>
      <c r="K446" s="5">
        <f t="shared" ca="1" si="108"/>
        <v>3077.3290000000002</v>
      </c>
      <c r="L446" s="21">
        <f>IF(VLOOKUP(A446,$U$12:$AD$125,8)=VLOOKUP(A445,$U$12:$AD$125,8),0,VLOOKUP(A446,U$12:$AD$125,8))</f>
        <v>0</v>
      </c>
      <c r="M446" s="8">
        <f>IF(L446&gt;0,VLOOKUP(L446,T$12:$AC$125,7),0)</f>
        <v>0</v>
      </c>
      <c r="N446" s="3">
        <f t="shared" si="114"/>
        <v>0</v>
      </c>
      <c r="O446" s="3">
        <f t="shared" ca="1" si="109"/>
        <v>3077.3290000000002</v>
      </c>
      <c r="P446" s="22" t="str">
        <f t="shared" si="115"/>
        <v>J=</v>
      </c>
      <c r="Q446" s="2">
        <f t="shared" si="116"/>
        <v>42989</v>
      </c>
      <c r="R446" s="10"/>
      <c r="S446" s="10"/>
      <c r="T446" s="42">
        <v>46381</v>
      </c>
      <c r="U446" s="43" t="s">
        <v>77</v>
      </c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  <c r="ES446" s="18"/>
      <c r="ET446" s="18"/>
      <c r="EU446" s="18"/>
      <c r="EV446" s="18"/>
      <c r="EW446" s="18"/>
      <c r="EX446" s="18"/>
      <c r="EY446" s="18"/>
      <c r="EZ446" s="18"/>
      <c r="FA446" s="18"/>
      <c r="FB446" s="18"/>
      <c r="FC446" s="18"/>
      <c r="FD446" s="18"/>
      <c r="FE446" s="18"/>
      <c r="FF446" s="18"/>
      <c r="FG446" s="18"/>
      <c r="FH446" s="18"/>
      <c r="FI446" s="18"/>
      <c r="FJ446" s="18"/>
      <c r="FK446" s="18"/>
      <c r="FL446" s="18"/>
      <c r="FM446" s="18"/>
      <c r="FN446" s="18"/>
      <c r="FO446" s="18"/>
      <c r="FP446" s="18"/>
      <c r="FQ446" s="18"/>
      <c r="FR446" s="18"/>
      <c r="FS446" s="18"/>
      <c r="FT446" s="18"/>
      <c r="FU446" s="18"/>
      <c r="FV446" s="18"/>
    </row>
    <row r="447" spans="1:178" ht="12.75" x14ac:dyDescent="0.15">
      <c r="A447" s="90">
        <f t="shared" si="110"/>
        <v>42785</v>
      </c>
      <c r="B447" s="95">
        <f t="shared" ca="1" si="117"/>
        <v>103077.329</v>
      </c>
      <c r="C447" s="3">
        <f t="shared" si="111"/>
        <v>100000</v>
      </c>
      <c r="D447" s="4">
        <f ca="1">IF(A447&lt;$B$1,VLOOKUP(A447,[1]DI!$A$4:$B$15000,2),0)</f>
        <v>0</v>
      </c>
      <c r="E447" s="5">
        <f t="shared" ca="1" si="118"/>
        <v>0</v>
      </c>
      <c r="F447" s="20">
        <f t="shared" si="112"/>
        <v>1.23</v>
      </c>
      <c r="G447" s="6">
        <f t="shared" ca="1" si="106"/>
        <v>1</v>
      </c>
      <c r="H447" s="5">
        <f ca="1">TRUNC(PRODUCT(G$10:G446),15)</f>
        <v>1.2067243926597899</v>
      </c>
      <c r="I447" s="5">
        <f t="shared" ca="1" si="113"/>
        <v>1.1706981626063999</v>
      </c>
      <c r="J447" s="5">
        <f t="shared" ca="1" si="107"/>
        <v>1.03077329</v>
      </c>
      <c r="K447" s="5">
        <f t="shared" ca="1" si="108"/>
        <v>3077.3290000000002</v>
      </c>
      <c r="L447" s="21">
        <f>IF(VLOOKUP(A447,$U$12:$AD$125,8)=VLOOKUP(A446,$U$12:$AD$125,8),0,VLOOKUP(A447,U$12:$AD$125,8))</f>
        <v>0</v>
      </c>
      <c r="M447" s="8">
        <f>IF(L447&gt;0,VLOOKUP(L447,T$12:$AC$125,7),0)</f>
        <v>0</v>
      </c>
      <c r="N447" s="3">
        <f t="shared" si="114"/>
        <v>0</v>
      </c>
      <c r="O447" s="3">
        <f t="shared" ca="1" si="109"/>
        <v>3077.3290000000002</v>
      </c>
      <c r="P447" s="22" t="str">
        <f t="shared" si="115"/>
        <v>J=</v>
      </c>
      <c r="Q447" s="2">
        <f t="shared" si="116"/>
        <v>42989</v>
      </c>
      <c r="R447" s="10"/>
      <c r="S447" s="10"/>
      <c r="T447" s="42">
        <v>46388</v>
      </c>
      <c r="U447" s="43" t="s">
        <v>79</v>
      </c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  <c r="EW447" s="18"/>
      <c r="EX447" s="18"/>
      <c r="EY447" s="18"/>
      <c r="EZ447" s="18"/>
      <c r="FA447" s="18"/>
      <c r="FB447" s="18"/>
      <c r="FC447" s="18"/>
      <c r="FD447" s="18"/>
      <c r="FE447" s="18"/>
      <c r="FF447" s="18"/>
      <c r="FG447" s="18"/>
      <c r="FH447" s="18"/>
      <c r="FI447" s="18"/>
      <c r="FJ447" s="18"/>
      <c r="FK447" s="18"/>
      <c r="FL447" s="18"/>
      <c r="FM447" s="18"/>
      <c r="FN447" s="18"/>
      <c r="FO447" s="18"/>
      <c r="FP447" s="18"/>
      <c r="FQ447" s="18"/>
      <c r="FR447" s="18"/>
      <c r="FS447" s="18"/>
      <c r="FT447" s="18"/>
      <c r="FU447" s="18"/>
      <c r="FV447" s="18"/>
    </row>
    <row r="448" spans="1:178" ht="12.75" x14ac:dyDescent="0.15">
      <c r="A448" s="90">
        <f t="shared" si="110"/>
        <v>42786</v>
      </c>
      <c r="B448" s="95">
        <f t="shared" ca="1" si="117"/>
        <v>103077.329</v>
      </c>
      <c r="C448" s="3">
        <f t="shared" si="111"/>
        <v>100000</v>
      </c>
      <c r="D448" s="4">
        <f ca="1">IF(A448&lt;$B$1,VLOOKUP(A448,[1]DI!$A$4:$B$15000,2),0)</f>
        <v>0.1288</v>
      </c>
      <c r="E448" s="5">
        <f t="shared" ca="1" si="118"/>
        <v>4.8088999999999999E-4</v>
      </c>
      <c r="F448" s="20">
        <f t="shared" si="112"/>
        <v>1.23</v>
      </c>
      <c r="G448" s="6">
        <f t="shared" ca="1" si="106"/>
        <v>1.0005914947000001</v>
      </c>
      <c r="H448" s="5">
        <f ca="1">TRUNC(PRODUCT(G$10:G447),15)</f>
        <v>1.2067243926597899</v>
      </c>
      <c r="I448" s="5">
        <f t="shared" ca="1" si="113"/>
        <v>1.1706981626063999</v>
      </c>
      <c r="J448" s="5">
        <f t="shared" ca="1" si="107"/>
        <v>1.03077329</v>
      </c>
      <c r="K448" s="5">
        <f t="shared" ca="1" si="108"/>
        <v>3077.3290000000002</v>
      </c>
      <c r="L448" s="21">
        <f>IF(VLOOKUP(A448,$U$12:$AD$125,8)=VLOOKUP(A447,$U$12:$AD$125,8),0,VLOOKUP(A448,U$12:$AD$125,8))</f>
        <v>0</v>
      </c>
      <c r="M448" s="8">
        <f>IF(L448&gt;0,VLOOKUP(L448,T$12:$AC$125,7),0)</f>
        <v>0</v>
      </c>
      <c r="N448" s="3">
        <f t="shared" si="114"/>
        <v>0</v>
      </c>
      <c r="O448" s="3">
        <f t="shared" ca="1" si="109"/>
        <v>3077.3290000000002</v>
      </c>
      <c r="P448" s="22" t="str">
        <f t="shared" si="115"/>
        <v>J=</v>
      </c>
      <c r="Q448" s="2">
        <f t="shared" si="116"/>
        <v>42989</v>
      </c>
      <c r="R448" s="10"/>
      <c r="S448" s="10"/>
      <c r="T448" s="42">
        <v>46426</v>
      </c>
      <c r="U448" s="43" t="s">
        <v>63</v>
      </c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  <c r="ES448" s="18"/>
      <c r="ET448" s="18"/>
      <c r="EU448" s="18"/>
      <c r="EV448" s="18"/>
      <c r="EW448" s="18"/>
      <c r="EX448" s="18"/>
      <c r="EY448" s="18"/>
      <c r="EZ448" s="18"/>
      <c r="FA448" s="18"/>
      <c r="FB448" s="18"/>
      <c r="FC448" s="18"/>
      <c r="FD448" s="18"/>
      <c r="FE448" s="18"/>
      <c r="FF448" s="18"/>
      <c r="FG448" s="18"/>
      <c r="FH448" s="18"/>
      <c r="FI448" s="18"/>
      <c r="FJ448" s="18"/>
      <c r="FK448" s="18"/>
      <c r="FL448" s="18"/>
      <c r="FM448" s="18"/>
      <c r="FN448" s="18"/>
      <c r="FO448" s="18"/>
      <c r="FP448" s="18"/>
      <c r="FQ448" s="18"/>
      <c r="FR448" s="18"/>
      <c r="FS448" s="18"/>
      <c r="FT448" s="18"/>
      <c r="FU448" s="18"/>
      <c r="FV448" s="18"/>
    </row>
    <row r="449" spans="1:178" ht="12.75" x14ac:dyDescent="0.15">
      <c r="A449" s="90">
        <f t="shared" si="110"/>
        <v>42787</v>
      </c>
      <c r="B449" s="95">
        <f t="shared" ca="1" si="117"/>
        <v>103138.298</v>
      </c>
      <c r="C449" s="3">
        <f t="shared" si="111"/>
        <v>100000</v>
      </c>
      <c r="D449" s="4">
        <f ca="1">IF(A449&lt;$B$1,VLOOKUP(A449,[1]DI!$A$4:$B$15000,2),0)</f>
        <v>0.1288</v>
      </c>
      <c r="E449" s="5">
        <f t="shared" ca="1" si="118"/>
        <v>4.8088999999999999E-4</v>
      </c>
      <c r="F449" s="20">
        <f t="shared" si="112"/>
        <v>1.23</v>
      </c>
      <c r="G449" s="6">
        <f t="shared" ca="1" si="106"/>
        <v>1.0005914947000001</v>
      </c>
      <c r="H449" s="5">
        <f ca="1">TRUNC(PRODUCT(G$10:G448),15)</f>
        <v>1.2074381637424101</v>
      </c>
      <c r="I449" s="5">
        <f t="shared" ca="1" si="113"/>
        <v>1.1706981626063999</v>
      </c>
      <c r="J449" s="5">
        <f t="shared" ca="1" si="107"/>
        <v>1.0313829800000001</v>
      </c>
      <c r="K449" s="5">
        <f t="shared" ca="1" si="108"/>
        <v>3138.2979999999998</v>
      </c>
      <c r="L449" s="21">
        <f>IF(VLOOKUP(A449,$U$12:$AD$125,8)=VLOOKUP(A448,$U$12:$AD$125,8),0,VLOOKUP(A449,U$12:$AD$125,8))</f>
        <v>0</v>
      </c>
      <c r="M449" s="8">
        <f>IF(L449&gt;0,VLOOKUP(L449,T$12:$AC$125,7),0)</f>
        <v>0</v>
      </c>
      <c r="N449" s="3">
        <f t="shared" si="114"/>
        <v>0</v>
      </c>
      <c r="O449" s="3">
        <f t="shared" ca="1" si="109"/>
        <v>3138.2979999999998</v>
      </c>
      <c r="P449" s="22" t="str">
        <f t="shared" si="115"/>
        <v>J=</v>
      </c>
      <c r="Q449" s="2">
        <f t="shared" si="116"/>
        <v>42989</v>
      </c>
      <c r="R449" s="10"/>
      <c r="S449" s="10"/>
      <c r="T449" s="42">
        <v>46427</v>
      </c>
      <c r="U449" s="43" t="s">
        <v>63</v>
      </c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  <c r="ES449" s="18"/>
      <c r="ET449" s="18"/>
      <c r="EU449" s="18"/>
      <c r="EV449" s="18"/>
      <c r="EW449" s="18"/>
      <c r="EX449" s="18"/>
      <c r="EY449" s="18"/>
      <c r="EZ449" s="18"/>
      <c r="FA449" s="18"/>
      <c r="FB449" s="18"/>
      <c r="FC449" s="18"/>
      <c r="FD449" s="18"/>
      <c r="FE449" s="18"/>
      <c r="FF449" s="18"/>
      <c r="FG449" s="18"/>
      <c r="FH449" s="18"/>
      <c r="FI449" s="18"/>
      <c r="FJ449" s="18"/>
      <c r="FK449" s="18"/>
      <c r="FL449" s="18"/>
      <c r="FM449" s="18"/>
      <c r="FN449" s="18"/>
      <c r="FO449" s="18"/>
      <c r="FP449" s="18"/>
      <c r="FQ449" s="18"/>
      <c r="FR449" s="18"/>
      <c r="FS449" s="18"/>
      <c r="FT449" s="18"/>
      <c r="FU449" s="18"/>
      <c r="FV449" s="18"/>
    </row>
    <row r="450" spans="1:178" ht="12.75" x14ac:dyDescent="0.15">
      <c r="A450" s="90">
        <f t="shared" si="110"/>
        <v>42788</v>
      </c>
      <c r="B450" s="95">
        <f t="shared" ca="1" si="117"/>
        <v>103199.30399999001</v>
      </c>
      <c r="C450" s="3">
        <f t="shared" si="111"/>
        <v>100000</v>
      </c>
      <c r="D450" s="4">
        <f ca="1">IF(A450&lt;$B$1,VLOOKUP(A450,[1]DI!$A$4:$B$15000,2),0)</f>
        <v>0.1288</v>
      </c>
      <c r="E450" s="5">
        <f t="shared" ca="1" si="118"/>
        <v>4.8088999999999999E-4</v>
      </c>
      <c r="F450" s="20">
        <f t="shared" si="112"/>
        <v>1.23</v>
      </c>
      <c r="G450" s="6">
        <f t="shared" ca="1" si="106"/>
        <v>1.0005914947000001</v>
      </c>
      <c r="H450" s="5">
        <f ca="1">TRUNC(PRODUCT(G$10:G449),15)</f>
        <v>1.20815235701684</v>
      </c>
      <c r="I450" s="5">
        <f t="shared" ca="1" si="113"/>
        <v>1.1706981626063999</v>
      </c>
      <c r="J450" s="5">
        <f t="shared" ca="1" si="107"/>
        <v>1.0319930399999999</v>
      </c>
      <c r="K450" s="5">
        <f t="shared" ca="1" si="108"/>
        <v>3199.3039999900002</v>
      </c>
      <c r="L450" s="21">
        <f>IF(VLOOKUP(A450,$U$12:$AD$125,8)=VLOOKUP(A449,$U$12:$AD$125,8),0,VLOOKUP(A450,U$12:$AD$125,8))</f>
        <v>0</v>
      </c>
      <c r="M450" s="8">
        <f>IF(L450&gt;0,VLOOKUP(L450,T$12:$AC$125,7),0)</f>
        <v>0</v>
      </c>
      <c r="N450" s="3">
        <f t="shared" si="114"/>
        <v>0</v>
      </c>
      <c r="O450" s="3">
        <f t="shared" ca="1" si="109"/>
        <v>3199.3039999900002</v>
      </c>
      <c r="P450" s="22" t="str">
        <f t="shared" si="115"/>
        <v>J=</v>
      </c>
      <c r="Q450" s="2">
        <f t="shared" si="116"/>
        <v>42989</v>
      </c>
      <c r="R450" s="10"/>
      <c r="S450" s="10"/>
      <c r="T450" s="42">
        <v>46472</v>
      </c>
      <c r="U450" s="43" t="s">
        <v>80</v>
      </c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  <c r="ES450" s="18"/>
      <c r="ET450" s="18"/>
      <c r="EU450" s="18"/>
      <c r="EV450" s="18"/>
      <c r="EW450" s="18"/>
      <c r="EX450" s="18"/>
      <c r="EY450" s="18"/>
      <c r="EZ450" s="18"/>
      <c r="FA450" s="18"/>
      <c r="FB450" s="18"/>
      <c r="FC450" s="18"/>
      <c r="FD450" s="18"/>
      <c r="FE450" s="18"/>
      <c r="FF450" s="18"/>
      <c r="FG450" s="18"/>
      <c r="FH450" s="18"/>
      <c r="FI450" s="18"/>
      <c r="FJ450" s="18"/>
      <c r="FK450" s="18"/>
      <c r="FL450" s="18"/>
      <c r="FM450" s="18"/>
      <c r="FN450" s="18"/>
      <c r="FO450" s="18"/>
      <c r="FP450" s="18"/>
      <c r="FQ450" s="18"/>
      <c r="FR450" s="18"/>
      <c r="FS450" s="18"/>
      <c r="FT450" s="18"/>
      <c r="FU450" s="18"/>
      <c r="FV450" s="18"/>
    </row>
    <row r="451" spans="1:178" ht="12.75" x14ac:dyDescent="0.15">
      <c r="A451" s="90">
        <f t="shared" si="110"/>
        <v>42789</v>
      </c>
      <c r="B451" s="95">
        <f t="shared" ca="1" si="117"/>
        <v>103260.34600000001</v>
      </c>
      <c r="C451" s="3">
        <f t="shared" si="111"/>
        <v>100000</v>
      </c>
      <c r="D451" s="4">
        <f ca="1">IF(A451&lt;$B$1,VLOOKUP(A451,[1]DI!$A$4:$B$15000,2),0)</f>
        <v>0.12130000000000001</v>
      </c>
      <c r="E451" s="5">
        <f t="shared" ca="1" si="118"/>
        <v>4.5441999999999998E-4</v>
      </c>
      <c r="F451" s="20">
        <f t="shared" si="112"/>
        <v>1.23</v>
      </c>
      <c r="G451" s="6">
        <f t="shared" ca="1" si="106"/>
        <v>1.0005589366000001</v>
      </c>
      <c r="H451" s="5">
        <f ca="1">TRUNC(PRODUCT(G$10:G450),15)</f>
        <v>1.2088669727328101</v>
      </c>
      <c r="I451" s="5">
        <f t="shared" ca="1" si="113"/>
        <v>1.1706981626063999</v>
      </c>
      <c r="J451" s="5">
        <f t="shared" ca="1" si="107"/>
        <v>1.03260346</v>
      </c>
      <c r="K451" s="5">
        <f t="shared" ca="1" si="108"/>
        <v>3260.346</v>
      </c>
      <c r="L451" s="21">
        <f>IF(VLOOKUP(A451,$U$12:$AD$125,8)=VLOOKUP(A450,$U$12:$AD$125,8),0,VLOOKUP(A451,U$12:$AD$125,8))</f>
        <v>0</v>
      </c>
      <c r="M451" s="8">
        <f>IF(L451&gt;0,VLOOKUP(L451,T$12:$AC$125,7),0)</f>
        <v>0</v>
      </c>
      <c r="N451" s="3">
        <f t="shared" si="114"/>
        <v>0</v>
      </c>
      <c r="O451" s="3">
        <f t="shared" ca="1" si="109"/>
        <v>3260.346</v>
      </c>
      <c r="P451" s="22" t="str">
        <f t="shared" si="115"/>
        <v>J=</v>
      </c>
      <c r="Q451" s="2">
        <f t="shared" si="116"/>
        <v>42989</v>
      </c>
      <c r="R451" s="10"/>
      <c r="S451" s="10"/>
      <c r="T451" s="42">
        <v>46498</v>
      </c>
      <c r="U451" s="43" t="s">
        <v>65</v>
      </c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  <c r="ES451" s="18"/>
      <c r="ET451" s="18"/>
      <c r="EU451" s="18"/>
      <c r="EV451" s="18"/>
      <c r="EW451" s="18"/>
      <c r="EX451" s="18"/>
      <c r="EY451" s="18"/>
      <c r="EZ451" s="18"/>
      <c r="FA451" s="18"/>
      <c r="FB451" s="18"/>
      <c r="FC451" s="18"/>
      <c r="FD451" s="18"/>
      <c r="FE451" s="18"/>
      <c r="FF451" s="18"/>
      <c r="FG451" s="18"/>
      <c r="FH451" s="18"/>
      <c r="FI451" s="18"/>
      <c r="FJ451" s="18"/>
      <c r="FK451" s="18"/>
      <c r="FL451" s="18"/>
      <c r="FM451" s="18"/>
      <c r="FN451" s="18"/>
      <c r="FO451" s="18"/>
      <c r="FP451" s="18"/>
      <c r="FQ451" s="18"/>
      <c r="FR451" s="18"/>
      <c r="FS451" s="18"/>
      <c r="FT451" s="18"/>
      <c r="FU451" s="18"/>
      <c r="FV451" s="18"/>
    </row>
    <row r="452" spans="1:178" ht="12.75" x14ac:dyDescent="0.15">
      <c r="A452" s="90">
        <f t="shared" si="110"/>
        <v>42790</v>
      </c>
      <c r="B452" s="95">
        <f t="shared" ca="1" si="117"/>
        <v>103318.06200000001</v>
      </c>
      <c r="C452" s="3">
        <f t="shared" si="111"/>
        <v>100000</v>
      </c>
      <c r="D452" s="4">
        <f ca="1">IF(A452&lt;$B$1,VLOOKUP(A452,[1]DI!$A$4:$B$15000,2),0)</f>
        <v>0.12130000000000001</v>
      </c>
      <c r="E452" s="5">
        <f t="shared" ca="1" si="118"/>
        <v>4.5441999999999998E-4</v>
      </c>
      <c r="F452" s="20">
        <f t="shared" si="112"/>
        <v>1.23</v>
      </c>
      <c r="G452" s="6">
        <f t="shared" ca="1" si="106"/>
        <v>1.0005589366000001</v>
      </c>
      <c r="H452" s="5">
        <f ca="1">TRUNC(PRODUCT(G$10:G451),15)</f>
        <v>1.2095426527283999</v>
      </c>
      <c r="I452" s="5">
        <f t="shared" ca="1" si="113"/>
        <v>1.1706981626063999</v>
      </c>
      <c r="J452" s="5">
        <f t="shared" ca="1" si="107"/>
        <v>1.03318062</v>
      </c>
      <c r="K452" s="5">
        <f t="shared" ca="1" si="108"/>
        <v>3318.0619999999999</v>
      </c>
      <c r="L452" s="21">
        <f>IF(VLOOKUP(A452,$U$12:$AD$125,8)=VLOOKUP(A451,$U$12:$AD$125,8),0,VLOOKUP(A452,U$12:$AD$125,8))</f>
        <v>0</v>
      </c>
      <c r="M452" s="8">
        <f>IF(L452&gt;0,VLOOKUP(L452,T$12:$AC$125,7),0)</f>
        <v>0</v>
      </c>
      <c r="N452" s="3">
        <f t="shared" si="114"/>
        <v>0</v>
      </c>
      <c r="O452" s="3">
        <f t="shared" ca="1" si="109"/>
        <v>3318.0619999999999</v>
      </c>
      <c r="P452" s="22" t="str">
        <f t="shared" si="115"/>
        <v>J=</v>
      </c>
      <c r="Q452" s="2">
        <f t="shared" si="116"/>
        <v>42989</v>
      </c>
      <c r="R452" s="10"/>
      <c r="S452" s="10"/>
      <c r="T452" s="42">
        <v>46534</v>
      </c>
      <c r="U452" s="43" t="s">
        <v>81</v>
      </c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  <c r="ES452" s="18"/>
      <c r="ET452" s="18"/>
      <c r="EU452" s="18"/>
      <c r="EV452" s="18"/>
      <c r="EW452" s="18"/>
      <c r="EX452" s="18"/>
      <c r="EY452" s="18"/>
      <c r="EZ452" s="18"/>
      <c r="FA452" s="18"/>
      <c r="FB452" s="18"/>
      <c r="FC452" s="18"/>
      <c r="FD452" s="18"/>
      <c r="FE452" s="18"/>
      <c r="FF452" s="18"/>
      <c r="FG452" s="18"/>
      <c r="FH452" s="18"/>
      <c r="FI452" s="18"/>
      <c r="FJ452" s="18"/>
      <c r="FK452" s="18"/>
      <c r="FL452" s="18"/>
      <c r="FM452" s="18"/>
      <c r="FN452" s="18"/>
      <c r="FO452" s="18"/>
      <c r="FP452" s="18"/>
      <c r="FQ452" s="18"/>
      <c r="FR452" s="18"/>
      <c r="FS452" s="18"/>
      <c r="FT452" s="18"/>
      <c r="FU452" s="18"/>
      <c r="FV452" s="18"/>
    </row>
    <row r="453" spans="1:178" ht="12.75" x14ac:dyDescent="0.15">
      <c r="A453" s="90">
        <f t="shared" si="110"/>
        <v>42791</v>
      </c>
      <c r="B453" s="95">
        <f t="shared" ca="1" si="117"/>
        <v>103375.81</v>
      </c>
      <c r="C453" s="3">
        <f t="shared" si="111"/>
        <v>100000</v>
      </c>
      <c r="D453" s="4">
        <f ca="1">IF(A453&lt;$B$1,VLOOKUP(A453,[1]DI!$A$4:$B$15000,2),0)</f>
        <v>0</v>
      </c>
      <c r="E453" s="5">
        <f t="shared" ca="1" si="118"/>
        <v>0</v>
      </c>
      <c r="F453" s="20">
        <f t="shared" si="112"/>
        <v>1.23</v>
      </c>
      <c r="G453" s="6">
        <f t="shared" ca="1" si="106"/>
        <v>1</v>
      </c>
      <c r="H453" s="5">
        <f ca="1">TRUNC(PRODUCT(G$10:G452),15)</f>
        <v>1.21021871038627</v>
      </c>
      <c r="I453" s="5">
        <f t="shared" ca="1" si="113"/>
        <v>1.1706981626063999</v>
      </c>
      <c r="J453" s="5">
        <f t="shared" ca="1" si="107"/>
        <v>1.0337581</v>
      </c>
      <c r="K453" s="5">
        <f t="shared" ca="1" si="108"/>
        <v>3375.81</v>
      </c>
      <c r="L453" s="21">
        <f>IF(VLOOKUP(A453,$U$12:$AD$125,8)=VLOOKUP(A452,$U$12:$AD$125,8),0,VLOOKUP(A453,U$12:$AD$125,8))</f>
        <v>0</v>
      </c>
      <c r="M453" s="8">
        <f>IF(L453&gt;0,VLOOKUP(L453,T$12:$AC$125,7),0)</f>
        <v>0</v>
      </c>
      <c r="N453" s="3">
        <f t="shared" si="114"/>
        <v>0</v>
      </c>
      <c r="O453" s="3">
        <f t="shared" ca="1" si="109"/>
        <v>3375.81</v>
      </c>
      <c r="P453" s="22" t="str">
        <f t="shared" si="115"/>
        <v>J=</v>
      </c>
      <c r="Q453" s="2">
        <f t="shared" si="116"/>
        <v>42989</v>
      </c>
      <c r="R453" s="10"/>
      <c r="S453" s="10"/>
      <c r="T453" s="42">
        <v>46637</v>
      </c>
      <c r="U453" s="43" t="s">
        <v>74</v>
      </c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  <c r="ES453" s="18"/>
      <c r="ET453" s="18"/>
      <c r="EU453" s="18"/>
      <c r="EV453" s="18"/>
      <c r="EW453" s="18"/>
      <c r="EX453" s="18"/>
      <c r="EY453" s="18"/>
      <c r="EZ453" s="18"/>
      <c r="FA453" s="18"/>
      <c r="FB453" s="18"/>
      <c r="FC453" s="18"/>
      <c r="FD453" s="18"/>
      <c r="FE453" s="18"/>
      <c r="FF453" s="18"/>
      <c r="FG453" s="18"/>
      <c r="FH453" s="18"/>
      <c r="FI453" s="18"/>
      <c r="FJ453" s="18"/>
      <c r="FK453" s="18"/>
      <c r="FL453" s="18"/>
      <c r="FM453" s="18"/>
      <c r="FN453" s="18"/>
      <c r="FO453" s="18"/>
      <c r="FP453" s="18"/>
      <c r="FQ453" s="18"/>
      <c r="FR453" s="18"/>
      <c r="FS453" s="18"/>
      <c r="FT453" s="18"/>
      <c r="FU453" s="18"/>
      <c r="FV453" s="18"/>
    </row>
    <row r="454" spans="1:178" ht="12.75" x14ac:dyDescent="0.15">
      <c r="A454" s="90">
        <f t="shared" si="110"/>
        <v>42792</v>
      </c>
      <c r="B454" s="95">
        <f t="shared" ca="1" si="117"/>
        <v>103375.81</v>
      </c>
      <c r="C454" s="3">
        <f t="shared" si="111"/>
        <v>100000</v>
      </c>
      <c r="D454" s="4">
        <f ca="1">IF(A454&lt;$B$1,VLOOKUP(A454,[1]DI!$A$4:$B$15000,2),0)</f>
        <v>0</v>
      </c>
      <c r="E454" s="5">
        <f t="shared" ca="1" si="118"/>
        <v>0</v>
      </c>
      <c r="F454" s="20">
        <f t="shared" si="112"/>
        <v>1.23</v>
      </c>
      <c r="G454" s="6">
        <f t="shared" ca="1" si="106"/>
        <v>1</v>
      </c>
      <c r="H454" s="5">
        <f ca="1">TRUNC(PRODUCT(G$10:G453),15)</f>
        <v>1.21021871038627</v>
      </c>
      <c r="I454" s="5">
        <f t="shared" ca="1" si="113"/>
        <v>1.1706981626063999</v>
      </c>
      <c r="J454" s="5">
        <f t="shared" ca="1" si="107"/>
        <v>1.0337581</v>
      </c>
      <c r="K454" s="5">
        <f t="shared" ca="1" si="108"/>
        <v>3375.81</v>
      </c>
      <c r="L454" s="21">
        <f>IF(VLOOKUP(A454,$U$12:$AD$125,8)=VLOOKUP(A453,$U$12:$AD$125,8),0,VLOOKUP(A454,U$12:$AD$125,8))</f>
        <v>0</v>
      </c>
      <c r="M454" s="8">
        <f>IF(L454&gt;0,VLOOKUP(L454,T$12:$AC$125,7),0)</f>
        <v>0</v>
      </c>
      <c r="N454" s="3">
        <f t="shared" si="114"/>
        <v>0</v>
      </c>
      <c r="O454" s="3">
        <f t="shared" ca="1" si="109"/>
        <v>3375.81</v>
      </c>
      <c r="P454" s="22" t="str">
        <f t="shared" si="115"/>
        <v>J=</v>
      </c>
      <c r="Q454" s="2">
        <f t="shared" si="116"/>
        <v>42989</v>
      </c>
      <c r="R454" s="10"/>
      <c r="S454" s="10"/>
      <c r="T454" s="42">
        <v>46672</v>
      </c>
      <c r="U454" s="24" t="s">
        <v>69</v>
      </c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  <c r="ES454" s="18"/>
      <c r="ET454" s="18"/>
      <c r="EU454" s="18"/>
      <c r="EV454" s="18"/>
      <c r="EW454" s="18"/>
      <c r="EX454" s="18"/>
      <c r="EY454" s="18"/>
      <c r="EZ454" s="18"/>
      <c r="FA454" s="18"/>
      <c r="FB454" s="18"/>
      <c r="FC454" s="18"/>
      <c r="FD454" s="18"/>
      <c r="FE454" s="18"/>
      <c r="FF454" s="18"/>
      <c r="FG454" s="18"/>
      <c r="FH454" s="18"/>
      <c r="FI454" s="18"/>
      <c r="FJ454" s="18"/>
      <c r="FK454" s="18"/>
      <c r="FL454" s="18"/>
      <c r="FM454" s="18"/>
      <c r="FN454" s="18"/>
      <c r="FO454" s="18"/>
      <c r="FP454" s="18"/>
      <c r="FQ454" s="18"/>
      <c r="FR454" s="18"/>
      <c r="FS454" s="18"/>
      <c r="FT454" s="18"/>
      <c r="FU454" s="18"/>
      <c r="FV454" s="18"/>
    </row>
    <row r="455" spans="1:178" ht="12.75" x14ac:dyDescent="0.15">
      <c r="A455" s="90">
        <f t="shared" si="110"/>
        <v>42793</v>
      </c>
      <c r="B455" s="95">
        <f t="shared" ca="1" si="117"/>
        <v>103375.81</v>
      </c>
      <c r="C455" s="3">
        <f t="shared" si="111"/>
        <v>100000</v>
      </c>
      <c r="D455" s="4">
        <f ca="1">IF(A455&lt;$B$1,VLOOKUP(A455,[1]DI!$A$4:$B$15000,2),0)</f>
        <v>0</v>
      </c>
      <c r="E455" s="5">
        <f t="shared" ca="1" si="118"/>
        <v>0</v>
      </c>
      <c r="F455" s="20">
        <f t="shared" si="112"/>
        <v>1.23</v>
      </c>
      <c r="G455" s="6">
        <f t="shared" ca="1" si="106"/>
        <v>1</v>
      </c>
      <c r="H455" s="5">
        <f ca="1">TRUNC(PRODUCT(G$10:G454),15)</f>
        <v>1.21021871038627</v>
      </c>
      <c r="I455" s="5">
        <f t="shared" ca="1" si="113"/>
        <v>1.1706981626063999</v>
      </c>
      <c r="J455" s="5">
        <f t="shared" ca="1" si="107"/>
        <v>1.0337581</v>
      </c>
      <c r="K455" s="5">
        <f t="shared" ca="1" si="108"/>
        <v>3375.81</v>
      </c>
      <c r="L455" s="21">
        <f>IF(VLOOKUP(A455,$U$12:$AD$125,8)=VLOOKUP(A454,$U$12:$AD$125,8),0,VLOOKUP(A455,U$12:$AD$125,8))</f>
        <v>0</v>
      </c>
      <c r="M455" s="8">
        <f>IF(L455&gt;0,VLOOKUP(L455,T$12:$AC$125,7),0)</f>
        <v>0</v>
      </c>
      <c r="N455" s="3">
        <f t="shared" si="114"/>
        <v>0</v>
      </c>
      <c r="O455" s="3">
        <f t="shared" ca="1" si="109"/>
        <v>3375.81</v>
      </c>
      <c r="P455" s="22" t="str">
        <f t="shared" si="115"/>
        <v>J=</v>
      </c>
      <c r="Q455" s="2">
        <f t="shared" si="116"/>
        <v>42989</v>
      </c>
      <c r="R455" s="10"/>
      <c r="S455" s="10"/>
      <c r="T455" s="42">
        <v>46693</v>
      </c>
      <c r="U455" s="43" t="s">
        <v>75</v>
      </c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  <c r="ES455" s="18"/>
      <c r="ET455" s="18"/>
      <c r="EU455" s="18"/>
      <c r="EV455" s="18"/>
      <c r="EW455" s="18"/>
      <c r="EX455" s="18"/>
      <c r="EY455" s="18"/>
      <c r="EZ455" s="18"/>
      <c r="FA455" s="18"/>
      <c r="FB455" s="18"/>
      <c r="FC455" s="18"/>
      <c r="FD455" s="18"/>
      <c r="FE455" s="18"/>
      <c r="FF455" s="18"/>
      <c r="FG455" s="18"/>
      <c r="FH455" s="18"/>
      <c r="FI455" s="18"/>
      <c r="FJ455" s="18"/>
      <c r="FK455" s="18"/>
      <c r="FL455" s="18"/>
      <c r="FM455" s="18"/>
      <c r="FN455" s="18"/>
      <c r="FO455" s="18"/>
      <c r="FP455" s="18"/>
      <c r="FQ455" s="18"/>
      <c r="FR455" s="18"/>
      <c r="FS455" s="18"/>
      <c r="FT455" s="18"/>
      <c r="FU455" s="18"/>
      <c r="FV455" s="18"/>
    </row>
    <row r="456" spans="1:178" ht="12.75" x14ac:dyDescent="0.15">
      <c r="A456" s="90">
        <f t="shared" si="110"/>
        <v>42794</v>
      </c>
      <c r="B456" s="95">
        <f t="shared" ca="1" si="117"/>
        <v>103375.81</v>
      </c>
      <c r="C456" s="3">
        <f t="shared" si="111"/>
        <v>100000</v>
      </c>
      <c r="D456" s="4">
        <f ca="1">IF(A456&lt;$B$1,VLOOKUP(A456,[1]DI!$A$4:$B$15000,2),0)</f>
        <v>0</v>
      </c>
      <c r="E456" s="5">
        <f t="shared" ca="1" si="118"/>
        <v>0</v>
      </c>
      <c r="F456" s="20">
        <f t="shared" si="112"/>
        <v>1.23</v>
      </c>
      <c r="G456" s="6">
        <f t="shared" ca="1" si="106"/>
        <v>1</v>
      </c>
      <c r="H456" s="5">
        <f ca="1">TRUNC(PRODUCT(G$10:G455),15)</f>
        <v>1.21021871038627</v>
      </c>
      <c r="I456" s="5">
        <f t="shared" ca="1" si="113"/>
        <v>1.1706981626063999</v>
      </c>
      <c r="J456" s="5">
        <f t="shared" ca="1" si="107"/>
        <v>1.0337581</v>
      </c>
      <c r="K456" s="5">
        <f t="shared" ca="1" si="108"/>
        <v>3375.81</v>
      </c>
      <c r="L456" s="21">
        <f>IF(VLOOKUP(A456,$U$12:$AD$125,8)=VLOOKUP(A455,$U$12:$AD$125,8),0,VLOOKUP(A456,U$12:$AD$125,8))</f>
        <v>0</v>
      </c>
      <c r="M456" s="8">
        <f>IF(L456&gt;0,VLOOKUP(L456,T$12:$AC$125,7),0)</f>
        <v>0</v>
      </c>
      <c r="N456" s="3">
        <f t="shared" si="114"/>
        <v>0</v>
      </c>
      <c r="O456" s="3">
        <f t="shared" ca="1" si="109"/>
        <v>3375.81</v>
      </c>
      <c r="P456" s="22" t="str">
        <f t="shared" si="115"/>
        <v>J=</v>
      </c>
      <c r="Q456" s="2">
        <f t="shared" si="116"/>
        <v>42989</v>
      </c>
      <c r="R456" s="10"/>
      <c r="S456" s="10"/>
      <c r="T456" s="42">
        <v>46706</v>
      </c>
      <c r="U456" s="43" t="s">
        <v>84</v>
      </c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  <c r="EW456" s="18"/>
      <c r="EX456" s="18"/>
      <c r="EY456" s="18"/>
      <c r="EZ456" s="18"/>
      <c r="FA456" s="18"/>
      <c r="FB456" s="18"/>
      <c r="FC456" s="18"/>
      <c r="FD456" s="18"/>
      <c r="FE456" s="18"/>
      <c r="FF456" s="18"/>
      <c r="FG456" s="18"/>
      <c r="FH456" s="18"/>
      <c r="FI456" s="18"/>
      <c r="FJ456" s="18"/>
      <c r="FK456" s="18"/>
      <c r="FL456" s="18"/>
      <c r="FM456" s="18"/>
      <c r="FN456" s="18"/>
      <c r="FO456" s="18"/>
      <c r="FP456" s="18"/>
      <c r="FQ456" s="18"/>
      <c r="FR456" s="18"/>
      <c r="FS456" s="18"/>
      <c r="FT456" s="18"/>
      <c r="FU456" s="18"/>
      <c r="FV456" s="18"/>
    </row>
    <row r="457" spans="1:178" ht="12.75" x14ac:dyDescent="0.15">
      <c r="A457" s="90">
        <f t="shared" si="110"/>
        <v>42795</v>
      </c>
      <c r="B457" s="95">
        <f t="shared" ca="1" si="117"/>
        <v>103375.81</v>
      </c>
      <c r="C457" s="3">
        <f t="shared" si="111"/>
        <v>100000</v>
      </c>
      <c r="D457" s="4">
        <f ca="1">IF(A457&lt;$B$1,VLOOKUP(A457,[1]DI!$A$4:$B$15000,2),0)</f>
        <v>0.12130000000000001</v>
      </c>
      <c r="E457" s="5">
        <f t="shared" ca="1" si="118"/>
        <v>4.5441999999999998E-4</v>
      </c>
      <c r="F457" s="20">
        <f t="shared" si="112"/>
        <v>1.23</v>
      </c>
      <c r="G457" s="6">
        <f t="shared" ca="1" si="106"/>
        <v>1.0005589366000001</v>
      </c>
      <c r="H457" s="5">
        <f ca="1">TRUNC(PRODUCT(G$10:G456),15)</f>
        <v>1.21021871038627</v>
      </c>
      <c r="I457" s="5">
        <f t="shared" ca="1" si="113"/>
        <v>1.1706981626063999</v>
      </c>
      <c r="J457" s="5">
        <f t="shared" ca="1" si="107"/>
        <v>1.0337581</v>
      </c>
      <c r="K457" s="5">
        <f t="shared" ca="1" si="108"/>
        <v>3375.81</v>
      </c>
      <c r="L457" s="21">
        <f>IF(VLOOKUP(A457,$U$12:$AD$125,8)=VLOOKUP(A456,$U$12:$AD$125,8),0,VLOOKUP(A457,U$12:$AD$125,8))</f>
        <v>0</v>
      </c>
      <c r="M457" s="8">
        <f>IF(L457&gt;0,VLOOKUP(L457,T$12:$AC$125,7),0)</f>
        <v>0</v>
      </c>
      <c r="N457" s="3">
        <f t="shared" si="114"/>
        <v>0</v>
      </c>
      <c r="O457" s="3">
        <f t="shared" ca="1" si="109"/>
        <v>3375.81</v>
      </c>
      <c r="P457" s="22" t="str">
        <f t="shared" si="115"/>
        <v>J=</v>
      </c>
      <c r="Q457" s="2">
        <f t="shared" si="116"/>
        <v>42989</v>
      </c>
      <c r="R457" s="10"/>
      <c r="S457" s="10"/>
      <c r="T457" s="42">
        <v>46811</v>
      </c>
      <c r="U457" s="43" t="s">
        <v>63</v>
      </c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  <c r="ES457" s="18"/>
      <c r="ET457" s="18"/>
      <c r="EU457" s="18"/>
      <c r="EV457" s="18"/>
      <c r="EW457" s="18"/>
      <c r="EX457" s="18"/>
      <c r="EY457" s="18"/>
      <c r="EZ457" s="18"/>
      <c r="FA457" s="18"/>
      <c r="FB457" s="18"/>
      <c r="FC457" s="18"/>
      <c r="FD457" s="18"/>
      <c r="FE457" s="18"/>
      <c r="FF457" s="18"/>
      <c r="FG457" s="18"/>
      <c r="FH457" s="18"/>
      <c r="FI457" s="18"/>
      <c r="FJ457" s="18"/>
      <c r="FK457" s="18"/>
      <c r="FL457" s="18"/>
      <c r="FM457" s="18"/>
      <c r="FN457" s="18"/>
      <c r="FO457" s="18"/>
      <c r="FP457" s="18"/>
      <c r="FQ457" s="18"/>
      <c r="FR457" s="18"/>
      <c r="FS457" s="18"/>
      <c r="FT457" s="18"/>
      <c r="FU457" s="18"/>
      <c r="FV457" s="18"/>
    </row>
    <row r="458" spans="1:178" ht="12.75" x14ac:dyDescent="0.15">
      <c r="A458" s="90">
        <f t="shared" si="110"/>
        <v>42796</v>
      </c>
      <c r="B458" s="95">
        <f t="shared" ca="1" si="117"/>
        <v>103433.591</v>
      </c>
      <c r="C458" s="3">
        <f t="shared" si="111"/>
        <v>100000</v>
      </c>
      <c r="D458" s="4">
        <f ca="1">IF(A458&lt;$B$1,VLOOKUP(A458,[1]DI!$A$4:$B$15000,2),0)</f>
        <v>0.12130000000000001</v>
      </c>
      <c r="E458" s="5">
        <f t="shared" ca="1" si="118"/>
        <v>4.5441999999999998E-4</v>
      </c>
      <c r="F458" s="20">
        <f t="shared" si="112"/>
        <v>1.23</v>
      </c>
      <c r="G458" s="6">
        <f t="shared" ref="G458:G521" ca="1" si="119">TRUNC((1+(E458*F458)),15)</f>
        <v>1.0005589366000001</v>
      </c>
      <c r="H458" s="5">
        <f ca="1">TRUNC(PRODUCT(G$10:G457),15)</f>
        <v>1.2108951459175099</v>
      </c>
      <c r="I458" s="5">
        <f t="shared" ca="1" si="113"/>
        <v>1.1706981626063999</v>
      </c>
      <c r="J458" s="5">
        <f t="shared" ref="J458:J521" ca="1" si="120">ROUND(TRUNC(H458/I458,15),8)</f>
        <v>1.03433591</v>
      </c>
      <c r="K458" s="5">
        <f t="shared" ref="K458:K521" ca="1" si="121">TRUNC((C458*(J458-1)),8)</f>
        <v>3433.5909999999999</v>
      </c>
      <c r="L458" s="21">
        <f>IF(VLOOKUP(A458,$U$12:$AD$125,8)=VLOOKUP(A457,$U$12:$AD$125,8),0,VLOOKUP(A458,U$12:$AD$125,8))</f>
        <v>0</v>
      </c>
      <c r="M458" s="8">
        <f>IF(L458&gt;0,VLOOKUP(L458,T$12:$AC$125,7),0)</f>
        <v>0</v>
      </c>
      <c r="N458" s="3">
        <f t="shared" si="114"/>
        <v>0</v>
      </c>
      <c r="O458" s="3">
        <f t="shared" ref="O458:O521" ca="1" si="122">(K458+N458)</f>
        <v>3433.5909999999999</v>
      </c>
      <c r="P458" s="22" t="str">
        <f t="shared" si="115"/>
        <v>J=</v>
      </c>
      <c r="Q458" s="2">
        <f t="shared" si="116"/>
        <v>42989</v>
      </c>
      <c r="R458" s="10"/>
      <c r="S458" s="10"/>
      <c r="T458" s="42">
        <v>46812</v>
      </c>
      <c r="U458" s="43" t="s">
        <v>63</v>
      </c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  <c r="ES458" s="18"/>
      <c r="ET458" s="18"/>
      <c r="EU458" s="18"/>
      <c r="EV458" s="18"/>
      <c r="EW458" s="18"/>
      <c r="EX458" s="18"/>
      <c r="EY458" s="18"/>
      <c r="EZ458" s="18"/>
      <c r="FA458" s="18"/>
      <c r="FB458" s="18"/>
      <c r="FC458" s="18"/>
      <c r="FD458" s="18"/>
      <c r="FE458" s="18"/>
      <c r="FF458" s="18"/>
      <c r="FG458" s="18"/>
      <c r="FH458" s="18"/>
      <c r="FI458" s="18"/>
      <c r="FJ458" s="18"/>
      <c r="FK458" s="18"/>
      <c r="FL458" s="18"/>
      <c r="FM458" s="18"/>
      <c r="FN458" s="18"/>
      <c r="FO458" s="18"/>
      <c r="FP458" s="18"/>
      <c r="FQ458" s="18"/>
      <c r="FR458" s="18"/>
      <c r="FS458" s="18"/>
      <c r="FT458" s="18"/>
      <c r="FU458" s="18"/>
      <c r="FV458" s="18"/>
    </row>
    <row r="459" spans="1:178" ht="12.75" x14ac:dyDescent="0.15">
      <c r="A459" s="90">
        <f t="shared" ref="A459:A522" si="123">(A458+1)</f>
        <v>42797</v>
      </c>
      <c r="B459" s="95">
        <f t="shared" ca="1" si="117"/>
        <v>103491.40399999999</v>
      </c>
      <c r="C459" s="3">
        <f t="shared" ref="C459:C522" si="124">TRUNC(C458-N458,6)</f>
        <v>100000</v>
      </c>
      <c r="D459" s="4">
        <f ca="1">IF(A459&lt;$B$1,VLOOKUP(A459,[1]DI!$A$4:$B$15000,2),0)</f>
        <v>0.12130000000000001</v>
      </c>
      <c r="E459" s="5">
        <f t="shared" ca="1" si="118"/>
        <v>4.5441999999999998E-4</v>
      </c>
      <c r="F459" s="20">
        <f t="shared" ref="F459:F522" si="125">F458</f>
        <v>1.23</v>
      </c>
      <c r="G459" s="6">
        <f t="shared" ca="1" si="119"/>
        <v>1.0005589366000001</v>
      </c>
      <c r="H459" s="5">
        <f ca="1">TRUNC(PRODUCT(G$10:G458),15)</f>
        <v>1.2115719595333301</v>
      </c>
      <c r="I459" s="5">
        <f t="shared" ref="I459:I522" ca="1" si="126">IF(OR(L458&gt;0,L458="E"),H458,I458)</f>
        <v>1.1706981626063999</v>
      </c>
      <c r="J459" s="5">
        <f t="shared" ca="1" si="120"/>
        <v>1.0349140400000001</v>
      </c>
      <c r="K459" s="5">
        <f t="shared" ca="1" si="121"/>
        <v>3491.404</v>
      </c>
      <c r="L459" s="21">
        <f>IF(VLOOKUP(A459,$U$12:$AD$125,8)=VLOOKUP(A458,$U$12:$AD$125,8),0,VLOOKUP(A459,U$12:$AD$125,8))</f>
        <v>0</v>
      </c>
      <c r="M459" s="8">
        <f>IF(L459&gt;0,VLOOKUP(L459,T$12:$AC$125,7),0)</f>
        <v>0</v>
      </c>
      <c r="N459" s="3">
        <f t="shared" ref="N459:N522" si="127">IF(M459&gt;0,(C$10*M459),0)</f>
        <v>0</v>
      </c>
      <c r="O459" s="3">
        <f t="shared" ca="1" si="122"/>
        <v>3491.404</v>
      </c>
      <c r="P459" s="22" t="str">
        <f t="shared" ref="P459:P522" si="128">IF(L458&gt;0,VLOOKUP(A458,$U$12:$AD$125,9),P458)</f>
        <v>J=</v>
      </c>
      <c r="Q459" s="2">
        <f t="shared" ref="Q459:Q522" si="129">IF(L458&gt;0,VLOOKUP(A458,$U$12:$AD$125,10),Q458)</f>
        <v>42989</v>
      </c>
      <c r="R459" s="10"/>
      <c r="S459" s="10"/>
      <c r="T459" s="42">
        <v>46857</v>
      </c>
      <c r="U459" s="43" t="s">
        <v>80</v>
      </c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  <c r="EW459" s="18"/>
      <c r="EX459" s="18"/>
      <c r="EY459" s="18"/>
      <c r="EZ459" s="18"/>
      <c r="FA459" s="18"/>
      <c r="FB459" s="18"/>
      <c r="FC459" s="18"/>
      <c r="FD459" s="18"/>
      <c r="FE459" s="18"/>
      <c r="FF459" s="18"/>
      <c r="FG459" s="18"/>
      <c r="FH459" s="18"/>
      <c r="FI459" s="18"/>
      <c r="FJ459" s="18"/>
      <c r="FK459" s="18"/>
      <c r="FL459" s="18"/>
      <c r="FM459" s="18"/>
      <c r="FN459" s="18"/>
      <c r="FO459" s="18"/>
      <c r="FP459" s="18"/>
      <c r="FQ459" s="18"/>
      <c r="FR459" s="18"/>
      <c r="FS459" s="18"/>
      <c r="FT459" s="18"/>
      <c r="FU459" s="18"/>
      <c r="FV459" s="18"/>
    </row>
    <row r="460" spans="1:178" ht="12.75" x14ac:dyDescent="0.15">
      <c r="A460" s="90">
        <f t="shared" si="123"/>
        <v>42798</v>
      </c>
      <c r="B460" s="95">
        <f t="shared" ref="B460:B523" ca="1" si="130">IF(A460&lt;=TODAY(),C460+K460,IF(AND(A460&gt;TODAY(),A460&lt;=$B$1),IF(VLOOKUP(TODAY(),$A$10:$D$10000,4,FALSE)=0,"n.d",C460+K460),"n.d"))</f>
        <v>103549.249</v>
      </c>
      <c r="C460" s="3">
        <f t="shared" si="124"/>
        <v>100000</v>
      </c>
      <c r="D460" s="4">
        <f ca="1">IF(A460&lt;$B$1,VLOOKUP(A460,[1]DI!$A$4:$B$15000,2),0)</f>
        <v>0</v>
      </c>
      <c r="E460" s="5">
        <f t="shared" ca="1" si="118"/>
        <v>0</v>
      </c>
      <c r="F460" s="20">
        <f t="shared" si="125"/>
        <v>1.23</v>
      </c>
      <c r="G460" s="6">
        <f t="shared" ca="1" si="119"/>
        <v>1</v>
      </c>
      <c r="H460" s="5">
        <f ca="1">TRUNC(PRODUCT(G$10:G459),15)</f>
        <v>1.21224915144505</v>
      </c>
      <c r="I460" s="5">
        <f t="shared" ca="1" si="126"/>
        <v>1.1706981626063999</v>
      </c>
      <c r="J460" s="5">
        <f t="shared" ca="1" si="120"/>
        <v>1.03549249</v>
      </c>
      <c r="K460" s="5">
        <f t="shared" ca="1" si="121"/>
        <v>3549.2489999999998</v>
      </c>
      <c r="L460" s="21">
        <f>IF(VLOOKUP(A460,$U$12:$AD$125,8)=VLOOKUP(A459,$U$12:$AD$125,8),0,VLOOKUP(A460,U$12:$AD$125,8))</f>
        <v>0</v>
      </c>
      <c r="M460" s="8">
        <f>IF(L460&gt;0,VLOOKUP(L460,T$12:$AC$125,7),0)</f>
        <v>0</v>
      </c>
      <c r="N460" s="3">
        <f t="shared" si="127"/>
        <v>0</v>
      </c>
      <c r="O460" s="3">
        <f t="shared" ca="1" si="122"/>
        <v>3549.2489999999998</v>
      </c>
      <c r="P460" s="22" t="str">
        <f t="shared" si="128"/>
        <v>J=</v>
      </c>
      <c r="Q460" s="2">
        <f t="shared" si="129"/>
        <v>42989</v>
      </c>
      <c r="R460" s="10"/>
      <c r="S460" s="10"/>
      <c r="T460" s="42">
        <v>46864</v>
      </c>
      <c r="U460" s="43" t="s">
        <v>65</v>
      </c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  <c r="ES460" s="18"/>
      <c r="ET460" s="18"/>
      <c r="EU460" s="18"/>
      <c r="EV460" s="18"/>
      <c r="EW460" s="18"/>
      <c r="EX460" s="18"/>
      <c r="EY460" s="18"/>
      <c r="EZ460" s="18"/>
      <c r="FA460" s="18"/>
      <c r="FB460" s="18"/>
      <c r="FC460" s="18"/>
      <c r="FD460" s="18"/>
      <c r="FE460" s="18"/>
      <c r="FF460" s="18"/>
      <c r="FG460" s="18"/>
      <c r="FH460" s="18"/>
      <c r="FI460" s="18"/>
      <c r="FJ460" s="18"/>
      <c r="FK460" s="18"/>
      <c r="FL460" s="18"/>
      <c r="FM460" s="18"/>
      <c r="FN460" s="18"/>
      <c r="FO460" s="18"/>
      <c r="FP460" s="18"/>
      <c r="FQ460" s="18"/>
      <c r="FR460" s="18"/>
      <c r="FS460" s="18"/>
      <c r="FT460" s="18"/>
      <c r="FU460" s="18"/>
      <c r="FV460" s="18"/>
    </row>
    <row r="461" spans="1:178" ht="12.75" x14ac:dyDescent="0.15">
      <c r="A461" s="90">
        <f t="shared" si="123"/>
        <v>42799</v>
      </c>
      <c r="B461" s="95">
        <f t="shared" ca="1" si="130"/>
        <v>103549.249</v>
      </c>
      <c r="C461" s="3">
        <f t="shared" si="124"/>
        <v>100000</v>
      </c>
      <c r="D461" s="4">
        <f ca="1">IF(A461&lt;$B$1,VLOOKUP(A461,[1]DI!$A$4:$B$15000,2),0)</f>
        <v>0</v>
      </c>
      <c r="E461" s="5">
        <f t="shared" ca="1" si="118"/>
        <v>0</v>
      </c>
      <c r="F461" s="20">
        <f t="shared" si="125"/>
        <v>1.23</v>
      </c>
      <c r="G461" s="6">
        <f t="shared" ca="1" si="119"/>
        <v>1</v>
      </c>
      <c r="H461" s="5">
        <f ca="1">TRUNC(PRODUCT(G$10:G460),15)</f>
        <v>1.21224915144505</v>
      </c>
      <c r="I461" s="5">
        <f t="shared" ca="1" si="126"/>
        <v>1.1706981626063999</v>
      </c>
      <c r="J461" s="5">
        <f t="shared" ca="1" si="120"/>
        <v>1.03549249</v>
      </c>
      <c r="K461" s="5">
        <f t="shared" ca="1" si="121"/>
        <v>3549.2489999999998</v>
      </c>
      <c r="L461" s="21">
        <f>IF(VLOOKUP(A461,$U$12:$AD$125,8)=VLOOKUP(A460,$U$12:$AD$125,8),0,VLOOKUP(A461,U$12:$AD$125,8))</f>
        <v>0</v>
      </c>
      <c r="M461" s="8">
        <f>IF(L461&gt;0,VLOOKUP(L461,T$12:$AC$125,7),0)</f>
        <v>0</v>
      </c>
      <c r="N461" s="3">
        <f t="shared" si="127"/>
        <v>0</v>
      </c>
      <c r="O461" s="3">
        <f t="shared" ca="1" si="122"/>
        <v>3549.2489999999998</v>
      </c>
      <c r="P461" s="22" t="str">
        <f t="shared" si="128"/>
        <v>J=</v>
      </c>
      <c r="Q461" s="2">
        <f t="shared" si="129"/>
        <v>42989</v>
      </c>
      <c r="R461" s="10"/>
      <c r="S461" s="10"/>
      <c r="T461" s="42">
        <v>46874</v>
      </c>
      <c r="U461" s="43" t="s">
        <v>82</v>
      </c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  <c r="EW461" s="18"/>
      <c r="EX461" s="18"/>
      <c r="EY461" s="18"/>
      <c r="EZ461" s="18"/>
      <c r="FA461" s="18"/>
      <c r="FB461" s="18"/>
      <c r="FC461" s="18"/>
      <c r="FD461" s="18"/>
      <c r="FE461" s="18"/>
      <c r="FF461" s="18"/>
      <c r="FG461" s="18"/>
      <c r="FH461" s="18"/>
      <c r="FI461" s="18"/>
      <c r="FJ461" s="18"/>
      <c r="FK461" s="18"/>
      <c r="FL461" s="18"/>
      <c r="FM461" s="18"/>
      <c r="FN461" s="18"/>
      <c r="FO461" s="18"/>
      <c r="FP461" s="18"/>
      <c r="FQ461" s="18"/>
      <c r="FR461" s="18"/>
      <c r="FS461" s="18"/>
      <c r="FT461" s="18"/>
      <c r="FU461" s="18"/>
      <c r="FV461" s="18"/>
    </row>
    <row r="462" spans="1:178" ht="12.75" x14ac:dyDescent="0.15">
      <c r="A462" s="90">
        <f t="shared" si="123"/>
        <v>42800</v>
      </c>
      <c r="B462" s="95">
        <f t="shared" ca="1" si="130"/>
        <v>103549.249</v>
      </c>
      <c r="C462" s="3">
        <f t="shared" si="124"/>
        <v>100000</v>
      </c>
      <c r="D462" s="4">
        <f ca="1">IF(A462&lt;$B$1,VLOOKUP(A462,[1]DI!$A$4:$B$15000,2),0)</f>
        <v>0.12130000000000001</v>
      </c>
      <c r="E462" s="5">
        <f t="shared" ca="1" si="118"/>
        <v>4.5441999999999998E-4</v>
      </c>
      <c r="F462" s="20">
        <f t="shared" si="125"/>
        <v>1.23</v>
      </c>
      <c r="G462" s="6">
        <f t="shared" ca="1" si="119"/>
        <v>1.0005589366000001</v>
      </c>
      <c r="H462" s="5">
        <f ca="1">TRUNC(PRODUCT(G$10:G461),15)</f>
        <v>1.21224915144505</v>
      </c>
      <c r="I462" s="5">
        <f t="shared" ca="1" si="126"/>
        <v>1.1706981626063999</v>
      </c>
      <c r="J462" s="5">
        <f t="shared" ca="1" si="120"/>
        <v>1.03549249</v>
      </c>
      <c r="K462" s="5">
        <f t="shared" ca="1" si="121"/>
        <v>3549.2489999999998</v>
      </c>
      <c r="L462" s="21">
        <f>IF(VLOOKUP(A462,$U$12:$AD$125,8)=VLOOKUP(A461,$U$12:$AD$125,8),0,VLOOKUP(A462,U$12:$AD$125,8))</f>
        <v>0</v>
      </c>
      <c r="M462" s="8">
        <f>IF(L462&gt;0,VLOOKUP(L462,T$12:$AC$125,7),0)</f>
        <v>0</v>
      </c>
      <c r="N462" s="3">
        <f t="shared" si="127"/>
        <v>0</v>
      </c>
      <c r="O462" s="3">
        <f t="shared" ca="1" si="122"/>
        <v>3549.2489999999998</v>
      </c>
      <c r="P462" s="22" t="str">
        <f t="shared" si="128"/>
        <v>J=</v>
      </c>
      <c r="Q462" s="2">
        <f t="shared" si="129"/>
        <v>42989</v>
      </c>
      <c r="R462" s="10"/>
      <c r="S462" s="10"/>
      <c r="T462" s="42">
        <v>46919</v>
      </c>
      <c r="U462" s="43" t="s">
        <v>81</v>
      </c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  <c r="ES462" s="18"/>
      <c r="ET462" s="18"/>
      <c r="EU462" s="18"/>
      <c r="EV462" s="18"/>
      <c r="EW462" s="18"/>
      <c r="EX462" s="18"/>
      <c r="EY462" s="18"/>
      <c r="EZ462" s="18"/>
      <c r="FA462" s="18"/>
      <c r="FB462" s="18"/>
      <c r="FC462" s="18"/>
      <c r="FD462" s="18"/>
      <c r="FE462" s="18"/>
      <c r="FF462" s="18"/>
      <c r="FG462" s="18"/>
      <c r="FH462" s="18"/>
      <c r="FI462" s="18"/>
      <c r="FJ462" s="18"/>
      <c r="FK462" s="18"/>
      <c r="FL462" s="18"/>
      <c r="FM462" s="18"/>
      <c r="FN462" s="18"/>
      <c r="FO462" s="18"/>
      <c r="FP462" s="18"/>
      <c r="FQ462" s="18"/>
      <c r="FR462" s="18"/>
      <c r="FS462" s="18"/>
      <c r="FT462" s="18"/>
      <c r="FU462" s="18"/>
      <c r="FV462" s="18"/>
    </row>
    <row r="463" spans="1:178" ht="12.75" x14ac:dyDescent="0.15">
      <c r="A463" s="90">
        <f t="shared" si="123"/>
        <v>42801</v>
      </c>
      <c r="B463" s="95">
        <f t="shared" ca="1" si="130"/>
        <v>103607.12599999001</v>
      </c>
      <c r="C463" s="3">
        <f t="shared" si="124"/>
        <v>100000</v>
      </c>
      <c r="D463" s="4">
        <f ca="1">IF(A463&lt;$B$1,VLOOKUP(A463,[1]DI!$A$4:$B$15000,2),0)</f>
        <v>0.12130000000000001</v>
      </c>
      <c r="E463" s="5">
        <f t="shared" ca="1" si="118"/>
        <v>4.5441999999999998E-4</v>
      </c>
      <c r="F463" s="20">
        <f t="shared" si="125"/>
        <v>1.23</v>
      </c>
      <c r="G463" s="6">
        <f t="shared" ca="1" si="119"/>
        <v>1.0005589366000001</v>
      </c>
      <c r="H463" s="5">
        <f ca="1">TRUNC(PRODUCT(G$10:G462),15)</f>
        <v>1.21292672186411</v>
      </c>
      <c r="I463" s="5">
        <f t="shared" ca="1" si="126"/>
        <v>1.1706981626063999</v>
      </c>
      <c r="J463" s="5">
        <f t="shared" ca="1" si="120"/>
        <v>1.0360712599999999</v>
      </c>
      <c r="K463" s="5">
        <f t="shared" ca="1" si="121"/>
        <v>3607.1259999899999</v>
      </c>
      <c r="L463" s="21">
        <f>IF(VLOOKUP(A463,$U$12:$AD$125,8)=VLOOKUP(A462,$U$12:$AD$125,8),0,VLOOKUP(A463,U$12:$AD$125,8))</f>
        <v>0</v>
      </c>
      <c r="M463" s="8">
        <f>IF(L463&gt;0,VLOOKUP(L463,T$12:$AC$125,7),0)</f>
        <v>0</v>
      </c>
      <c r="N463" s="3">
        <f t="shared" si="127"/>
        <v>0</v>
      </c>
      <c r="O463" s="3">
        <f t="shared" ca="1" si="122"/>
        <v>3607.1259999899999</v>
      </c>
      <c r="P463" s="22" t="str">
        <f t="shared" si="128"/>
        <v>J=</v>
      </c>
      <c r="Q463" s="2">
        <f t="shared" si="129"/>
        <v>42989</v>
      </c>
      <c r="R463" s="10"/>
      <c r="S463" s="10"/>
      <c r="T463" s="42">
        <v>47003</v>
      </c>
      <c r="U463" s="43" t="s">
        <v>83</v>
      </c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  <c r="EW463" s="18"/>
      <c r="EX463" s="18"/>
      <c r="EY463" s="18"/>
      <c r="EZ463" s="18"/>
      <c r="FA463" s="18"/>
      <c r="FB463" s="18"/>
      <c r="FC463" s="18"/>
      <c r="FD463" s="18"/>
      <c r="FE463" s="18"/>
      <c r="FF463" s="18"/>
      <c r="FG463" s="18"/>
      <c r="FH463" s="18"/>
      <c r="FI463" s="18"/>
      <c r="FJ463" s="18"/>
      <c r="FK463" s="18"/>
      <c r="FL463" s="18"/>
      <c r="FM463" s="18"/>
      <c r="FN463" s="18"/>
      <c r="FO463" s="18"/>
      <c r="FP463" s="18"/>
      <c r="FQ463" s="18"/>
      <c r="FR463" s="18"/>
      <c r="FS463" s="18"/>
      <c r="FT463" s="18"/>
      <c r="FU463" s="18"/>
      <c r="FV463" s="18"/>
    </row>
    <row r="464" spans="1:178" ht="12.75" x14ac:dyDescent="0.15">
      <c r="A464" s="90">
        <f t="shared" si="123"/>
        <v>42802</v>
      </c>
      <c r="B464" s="95">
        <f t="shared" ca="1" si="130"/>
        <v>103665.03599999999</v>
      </c>
      <c r="C464" s="3">
        <f t="shared" si="124"/>
        <v>100000</v>
      </c>
      <c r="D464" s="4">
        <f ca="1">IF(A464&lt;$B$1,VLOOKUP(A464,[1]DI!$A$4:$B$15000,2),0)</f>
        <v>0.12130000000000001</v>
      </c>
      <c r="E464" s="5">
        <f t="shared" ca="1" si="118"/>
        <v>4.5441999999999998E-4</v>
      </c>
      <c r="F464" s="20">
        <f t="shared" si="125"/>
        <v>1.23</v>
      </c>
      <c r="G464" s="6">
        <f t="shared" ca="1" si="119"/>
        <v>1.0005589366000001</v>
      </c>
      <c r="H464" s="5">
        <f ca="1">TRUNC(PRODUCT(G$10:G463),15)</f>
        <v>1.21360467100208</v>
      </c>
      <c r="I464" s="5">
        <f t="shared" ca="1" si="126"/>
        <v>1.1706981626063999</v>
      </c>
      <c r="J464" s="5">
        <f t="shared" ca="1" si="120"/>
        <v>1.0366503600000001</v>
      </c>
      <c r="K464" s="5">
        <f t="shared" ca="1" si="121"/>
        <v>3665.0360000000001</v>
      </c>
      <c r="L464" s="21">
        <f>IF(VLOOKUP(A464,$U$12:$AD$125,8)=VLOOKUP(A463,$U$12:$AD$125,8),0,VLOOKUP(A464,U$12:$AD$125,8))</f>
        <v>0</v>
      </c>
      <c r="M464" s="8">
        <f>IF(L464&gt;0,VLOOKUP(L464,T$12:$AC$125,7),0)</f>
        <v>0</v>
      </c>
      <c r="N464" s="3">
        <f t="shared" si="127"/>
        <v>0</v>
      </c>
      <c r="O464" s="3">
        <f t="shared" ca="1" si="122"/>
        <v>3665.0360000000001</v>
      </c>
      <c r="P464" s="22" t="str">
        <f t="shared" si="128"/>
        <v>J=</v>
      </c>
      <c r="Q464" s="2">
        <f t="shared" si="129"/>
        <v>42989</v>
      </c>
      <c r="R464" s="10"/>
      <c r="S464" s="10"/>
      <c r="T464" s="42">
        <v>47038</v>
      </c>
      <c r="U464" s="24" t="s">
        <v>69</v>
      </c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  <c r="ES464" s="18"/>
      <c r="ET464" s="18"/>
      <c r="EU464" s="18"/>
      <c r="EV464" s="18"/>
      <c r="EW464" s="18"/>
      <c r="EX464" s="18"/>
      <c r="EY464" s="18"/>
      <c r="EZ464" s="18"/>
      <c r="FA464" s="18"/>
      <c r="FB464" s="18"/>
      <c r="FC464" s="18"/>
      <c r="FD464" s="18"/>
      <c r="FE464" s="18"/>
      <c r="FF464" s="18"/>
      <c r="FG464" s="18"/>
      <c r="FH464" s="18"/>
      <c r="FI464" s="18"/>
      <c r="FJ464" s="18"/>
      <c r="FK464" s="18"/>
      <c r="FL464" s="18"/>
      <c r="FM464" s="18"/>
      <c r="FN464" s="18"/>
      <c r="FO464" s="18"/>
      <c r="FP464" s="18"/>
      <c r="FQ464" s="18"/>
      <c r="FR464" s="18"/>
      <c r="FS464" s="18"/>
      <c r="FT464" s="18"/>
      <c r="FU464" s="18"/>
      <c r="FV464" s="18"/>
    </row>
    <row r="465" spans="1:181" ht="12.75" x14ac:dyDescent="0.15">
      <c r="A465" s="90">
        <f t="shared" si="123"/>
        <v>42803</v>
      </c>
      <c r="B465" s="95">
        <f t="shared" ca="1" si="130"/>
        <v>103722.978</v>
      </c>
      <c r="C465" s="3">
        <f t="shared" si="124"/>
        <v>100000</v>
      </c>
      <c r="D465" s="4">
        <f ca="1">IF(A465&lt;$B$1,VLOOKUP(A465,[1]DI!$A$4:$B$15000,2),0)</f>
        <v>0.12130000000000001</v>
      </c>
      <c r="E465" s="5">
        <f t="shared" ca="1" si="118"/>
        <v>4.5441999999999998E-4</v>
      </c>
      <c r="F465" s="20">
        <f t="shared" si="125"/>
        <v>1.23</v>
      </c>
      <c r="G465" s="6">
        <f t="shared" ca="1" si="119"/>
        <v>1.0005589366000001</v>
      </c>
      <c r="H465" s="5">
        <f ca="1">TRUNC(PRODUCT(G$10:G464),15)</f>
        <v>1.2142829990706301</v>
      </c>
      <c r="I465" s="5">
        <f t="shared" ca="1" si="126"/>
        <v>1.1706981626063999</v>
      </c>
      <c r="J465" s="5">
        <f t="shared" ca="1" si="120"/>
        <v>1.0372297800000001</v>
      </c>
      <c r="K465" s="5">
        <f t="shared" ca="1" si="121"/>
        <v>3722.9780000000001</v>
      </c>
      <c r="L465" s="21">
        <f>IF(VLOOKUP(A465,$U$12:$AD$125,8)=VLOOKUP(A464,$U$12:$AD$125,8),0,VLOOKUP(A465,U$12:$AD$125,8))</f>
        <v>0</v>
      </c>
      <c r="M465" s="8">
        <f>IF(L465&gt;0,VLOOKUP(L465,T$12:$AC$125,7),0)</f>
        <v>0</v>
      </c>
      <c r="N465" s="3">
        <f t="shared" si="127"/>
        <v>0</v>
      </c>
      <c r="O465" s="3">
        <f t="shared" ca="1" si="122"/>
        <v>3722.9780000000001</v>
      </c>
      <c r="P465" s="22" t="str">
        <f t="shared" si="128"/>
        <v>J=</v>
      </c>
      <c r="Q465" s="2">
        <f t="shared" si="129"/>
        <v>42989</v>
      </c>
      <c r="R465" s="10"/>
      <c r="S465" s="10"/>
      <c r="T465" s="42">
        <v>47059</v>
      </c>
      <c r="U465" s="43" t="s">
        <v>75</v>
      </c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  <c r="EW465" s="18"/>
      <c r="EX465" s="18"/>
      <c r="EY465" s="18"/>
      <c r="EZ465" s="18"/>
      <c r="FA465" s="18"/>
      <c r="FB465" s="18"/>
      <c r="FC465" s="18"/>
      <c r="FD465" s="18"/>
      <c r="FE465" s="18"/>
      <c r="FF465" s="18"/>
      <c r="FG465" s="18"/>
      <c r="FH465" s="18"/>
      <c r="FI465" s="18"/>
      <c r="FJ465" s="18"/>
      <c r="FK465" s="18"/>
      <c r="FL465" s="18"/>
      <c r="FM465" s="18"/>
      <c r="FN465" s="18"/>
      <c r="FO465" s="18"/>
      <c r="FP465" s="18"/>
      <c r="FQ465" s="18"/>
      <c r="FR465" s="18"/>
      <c r="FS465" s="18"/>
      <c r="FT465" s="18"/>
      <c r="FU465" s="18"/>
      <c r="FV465" s="18"/>
    </row>
    <row r="466" spans="1:181" ht="12.75" x14ac:dyDescent="0.15">
      <c r="A466" s="90">
        <f t="shared" si="123"/>
        <v>42804</v>
      </c>
      <c r="B466" s="95">
        <f t="shared" ca="1" si="130"/>
        <v>103780.95299999999</v>
      </c>
      <c r="C466" s="3">
        <f t="shared" si="124"/>
        <v>100000</v>
      </c>
      <c r="D466" s="4">
        <f ca="1">IF(A466&lt;$B$1,VLOOKUP(A466,[1]DI!$A$4:$B$15000,2),0)</f>
        <v>0.12130000000000001</v>
      </c>
      <c r="E466" s="5">
        <f t="shared" ref="E466:E529" ca="1" si="131">ROUND((((1+D466)^(1/252)-1)),8)</f>
        <v>4.5441999999999998E-4</v>
      </c>
      <c r="F466" s="20">
        <f t="shared" si="125"/>
        <v>1.23</v>
      </c>
      <c r="G466" s="6">
        <f t="shared" ca="1" si="119"/>
        <v>1.0005589366000001</v>
      </c>
      <c r="H466" s="5">
        <f ca="1">TRUNC(PRODUCT(G$10:G465),15)</f>
        <v>1.2149617062815701</v>
      </c>
      <c r="I466" s="5">
        <f t="shared" ca="1" si="126"/>
        <v>1.1706981626063999</v>
      </c>
      <c r="J466" s="5">
        <f t="shared" ca="1" si="120"/>
        <v>1.0378095300000001</v>
      </c>
      <c r="K466" s="5">
        <f t="shared" ca="1" si="121"/>
        <v>3780.953</v>
      </c>
      <c r="L466" s="21">
        <f>IF(VLOOKUP(A466,$U$12:$AD$125,8)=VLOOKUP(A465,$U$12:$AD$125,8),0,VLOOKUP(A466,U$12:$AD$125,8))</f>
        <v>0</v>
      </c>
      <c r="M466" s="8">
        <f>IF(L466&gt;0,VLOOKUP(L466,T$12:$AC$125,7),0)</f>
        <v>0</v>
      </c>
      <c r="N466" s="3">
        <f t="shared" si="127"/>
        <v>0</v>
      </c>
      <c r="O466" s="3">
        <f t="shared" ca="1" si="122"/>
        <v>3780.953</v>
      </c>
      <c r="P466" s="22" t="str">
        <f t="shared" si="128"/>
        <v>J=</v>
      </c>
      <c r="Q466" s="2">
        <f t="shared" si="129"/>
        <v>42989</v>
      </c>
      <c r="R466" s="10"/>
      <c r="S466" s="10"/>
      <c r="T466" s="42">
        <v>47072</v>
      </c>
      <c r="U466" s="43" t="s">
        <v>84</v>
      </c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  <c r="EW466" s="18"/>
      <c r="EX466" s="18"/>
      <c r="EY466" s="18"/>
      <c r="EZ466" s="18"/>
      <c r="FA466" s="18"/>
      <c r="FB466" s="18"/>
      <c r="FC466" s="18"/>
      <c r="FD466" s="18"/>
      <c r="FE466" s="18"/>
      <c r="FF466" s="18"/>
      <c r="FG466" s="18"/>
      <c r="FH466" s="18"/>
      <c r="FI466" s="18"/>
      <c r="FJ466" s="18"/>
      <c r="FK466" s="18"/>
      <c r="FL466" s="18"/>
      <c r="FM466" s="18"/>
      <c r="FN466" s="18"/>
      <c r="FO466" s="18"/>
      <c r="FP466" s="18"/>
      <c r="FQ466" s="18"/>
      <c r="FR466" s="18"/>
      <c r="FS466" s="18"/>
      <c r="FT466" s="18"/>
      <c r="FU466" s="18"/>
      <c r="FV466" s="18"/>
    </row>
    <row r="467" spans="1:181" ht="12.75" x14ac:dyDescent="0.15">
      <c r="A467" s="90">
        <f t="shared" si="123"/>
        <v>42805</v>
      </c>
      <c r="B467" s="95">
        <f t="shared" ca="1" si="130"/>
        <v>103838.95999998999</v>
      </c>
      <c r="C467" s="3">
        <f t="shared" si="124"/>
        <v>100000</v>
      </c>
      <c r="D467" s="4">
        <f ca="1">IF(A467&lt;$B$1,VLOOKUP(A467,[1]DI!$A$4:$B$15000,2),0)</f>
        <v>0</v>
      </c>
      <c r="E467" s="5">
        <f t="shared" ca="1" si="131"/>
        <v>0</v>
      </c>
      <c r="F467" s="20">
        <f t="shared" si="125"/>
        <v>1.23</v>
      </c>
      <c r="G467" s="6">
        <f t="shared" ca="1" si="119"/>
        <v>1</v>
      </c>
      <c r="H467" s="5">
        <f ca="1">TRUNC(PRODUCT(G$10:G466),15)</f>
        <v>1.21564079284681</v>
      </c>
      <c r="I467" s="5">
        <f t="shared" ca="1" si="126"/>
        <v>1.1706981626063999</v>
      </c>
      <c r="J467" s="5">
        <f t="shared" ca="1" si="120"/>
        <v>1.0383895999999999</v>
      </c>
      <c r="K467" s="5">
        <f t="shared" ca="1" si="121"/>
        <v>3838.9599999900001</v>
      </c>
      <c r="L467" s="21">
        <f>IF(VLOOKUP(A467,$U$12:$AD$125,8)=VLOOKUP(A466,$U$12:$AD$125,8),0,VLOOKUP(A467,U$12:$AD$125,8))</f>
        <v>0</v>
      </c>
      <c r="M467" s="8">
        <f>IF(L467&gt;0,VLOOKUP(L467,T$12:$AC$125,7),0)</f>
        <v>0</v>
      </c>
      <c r="N467" s="3">
        <f t="shared" si="127"/>
        <v>0</v>
      </c>
      <c r="O467" s="3">
        <f t="shared" ca="1" si="122"/>
        <v>3838.9599999900001</v>
      </c>
      <c r="P467" s="22" t="str">
        <f t="shared" si="128"/>
        <v>J=</v>
      </c>
      <c r="Q467" s="2">
        <f t="shared" si="129"/>
        <v>42989</v>
      </c>
      <c r="R467" s="10"/>
      <c r="S467" s="10"/>
      <c r="T467" s="42">
        <v>47112</v>
      </c>
      <c r="U467" s="43" t="s">
        <v>77</v>
      </c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  <c r="ES467" s="18"/>
      <c r="ET467" s="18"/>
      <c r="EU467" s="18"/>
      <c r="EV467" s="18"/>
      <c r="EW467" s="18"/>
      <c r="EX467" s="18"/>
      <c r="EY467" s="18"/>
      <c r="EZ467" s="18"/>
      <c r="FA467" s="18"/>
      <c r="FB467" s="18"/>
      <c r="FC467" s="18"/>
      <c r="FD467" s="18"/>
      <c r="FE467" s="18"/>
      <c r="FF467" s="18"/>
      <c r="FG467" s="18"/>
      <c r="FH467" s="18"/>
      <c r="FI467" s="18"/>
      <c r="FJ467" s="18"/>
      <c r="FK467" s="18"/>
      <c r="FL467" s="18"/>
      <c r="FM467" s="18"/>
      <c r="FN467" s="18"/>
      <c r="FO467" s="18"/>
      <c r="FP467" s="18"/>
      <c r="FQ467" s="18"/>
      <c r="FR467" s="18"/>
      <c r="FS467" s="18"/>
      <c r="FT467" s="18"/>
      <c r="FU467" s="18"/>
      <c r="FV467" s="18"/>
    </row>
    <row r="468" spans="1:181" ht="12.75" x14ac:dyDescent="0.15">
      <c r="A468" s="90">
        <f t="shared" si="123"/>
        <v>42806</v>
      </c>
      <c r="B468" s="95">
        <f t="shared" ca="1" si="130"/>
        <v>103838.95999998999</v>
      </c>
      <c r="C468" s="3">
        <f t="shared" si="124"/>
        <v>100000</v>
      </c>
      <c r="D468" s="4">
        <f ca="1">IF(A468&lt;$B$1,VLOOKUP(A468,[1]DI!$A$4:$B$15000,2),0)</f>
        <v>0</v>
      </c>
      <c r="E468" s="5">
        <f t="shared" ca="1" si="131"/>
        <v>0</v>
      </c>
      <c r="F468" s="20">
        <f t="shared" si="125"/>
        <v>1.23</v>
      </c>
      <c r="G468" s="6">
        <f t="shared" ca="1" si="119"/>
        <v>1</v>
      </c>
      <c r="H468" s="5">
        <f ca="1">TRUNC(PRODUCT(G$10:G467),15)</f>
        <v>1.21564079284681</v>
      </c>
      <c r="I468" s="5">
        <f t="shared" ca="1" si="126"/>
        <v>1.1706981626063999</v>
      </c>
      <c r="J468" s="5">
        <f t="shared" ca="1" si="120"/>
        <v>1.0383895999999999</v>
      </c>
      <c r="K468" s="5">
        <f t="shared" ca="1" si="121"/>
        <v>3838.9599999900001</v>
      </c>
      <c r="L468" s="21">
        <f>IF(VLOOKUP(A468,$U$12:$AD$125,8)=VLOOKUP(A467,$U$12:$AD$125,8),0,VLOOKUP(A468,U$12:$AD$125,8))</f>
        <v>0</v>
      </c>
      <c r="M468" s="8">
        <f>IF(L468&gt;0,VLOOKUP(L468,T$12:$AC$125,7),0)</f>
        <v>0</v>
      </c>
      <c r="N468" s="3">
        <f t="shared" si="127"/>
        <v>0</v>
      </c>
      <c r="O468" s="3">
        <f t="shared" ca="1" si="122"/>
        <v>3838.9599999900001</v>
      </c>
      <c r="P468" s="22" t="str">
        <f t="shared" si="128"/>
        <v>J=</v>
      </c>
      <c r="Q468" s="2">
        <f t="shared" si="129"/>
        <v>42989</v>
      </c>
      <c r="R468" s="10"/>
      <c r="S468" s="32"/>
      <c r="T468" s="42">
        <v>47119</v>
      </c>
      <c r="U468" s="43" t="s">
        <v>79</v>
      </c>
      <c r="V468" s="32"/>
      <c r="W468" s="32"/>
      <c r="X468" s="32"/>
      <c r="Y468" s="32"/>
      <c r="Z468" s="10"/>
      <c r="AA468" s="32"/>
      <c r="AB468" s="32"/>
      <c r="AC468" s="32"/>
      <c r="AD468" s="32"/>
      <c r="AE468" s="32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  <c r="BY468" s="33"/>
      <c r="BZ468" s="33"/>
      <c r="CA468" s="33"/>
      <c r="CB468" s="33"/>
      <c r="CC468" s="33"/>
      <c r="CD468" s="33"/>
      <c r="CE468" s="33"/>
      <c r="CF468" s="33"/>
      <c r="CG468" s="33"/>
      <c r="CH468" s="33"/>
      <c r="CI468" s="33"/>
      <c r="CJ468" s="33"/>
      <c r="CK468" s="33"/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33"/>
      <c r="CX468" s="33"/>
      <c r="CY468" s="33"/>
      <c r="CZ468" s="33"/>
      <c r="DA468" s="33"/>
      <c r="DB468" s="33"/>
      <c r="DC468" s="33"/>
      <c r="DD468" s="33"/>
      <c r="DE468" s="33"/>
      <c r="DF468" s="33"/>
      <c r="DG468" s="33"/>
      <c r="DH468" s="33"/>
      <c r="DI468" s="33"/>
      <c r="DJ468" s="33"/>
      <c r="DK468" s="33"/>
      <c r="DL468" s="33"/>
      <c r="DM468" s="33"/>
      <c r="DN468" s="33"/>
      <c r="DO468" s="33"/>
      <c r="DP468" s="33"/>
      <c r="DQ468" s="33"/>
      <c r="DR468" s="33"/>
      <c r="DS468" s="33"/>
      <c r="DT468" s="33"/>
      <c r="DU468" s="33"/>
      <c r="DV468" s="33"/>
      <c r="DW468" s="33"/>
      <c r="DX468" s="33"/>
      <c r="DY468" s="33"/>
      <c r="DZ468" s="33"/>
      <c r="EA468" s="33"/>
      <c r="EB468" s="33"/>
      <c r="EC468" s="33"/>
      <c r="ED468" s="33"/>
      <c r="EE468" s="33"/>
      <c r="EF468" s="33"/>
      <c r="EG468" s="33"/>
      <c r="EH468" s="33"/>
      <c r="EI468" s="33"/>
      <c r="EJ468" s="33"/>
      <c r="EK468" s="33"/>
      <c r="EL468" s="33"/>
      <c r="EM468" s="33"/>
      <c r="EN468" s="33"/>
      <c r="EO468" s="33"/>
      <c r="EP468" s="33"/>
      <c r="EQ468" s="33"/>
      <c r="ER468" s="33"/>
      <c r="ES468" s="33"/>
      <c r="ET468" s="33"/>
      <c r="EU468" s="33"/>
      <c r="EV468" s="33"/>
      <c r="EW468" s="33"/>
      <c r="EX468" s="33"/>
      <c r="EY468" s="33"/>
      <c r="EZ468" s="33"/>
      <c r="FA468" s="33"/>
      <c r="FB468" s="33"/>
      <c r="FC468" s="33"/>
      <c r="FD468" s="33"/>
      <c r="FE468" s="33"/>
      <c r="FF468" s="33"/>
      <c r="FG468" s="33"/>
      <c r="FH468" s="33"/>
      <c r="FI468" s="33"/>
      <c r="FJ468" s="33"/>
      <c r="FK468" s="33"/>
      <c r="FL468" s="33"/>
      <c r="FM468" s="33"/>
      <c r="FN468" s="33"/>
      <c r="FO468" s="33"/>
      <c r="FP468" s="33"/>
      <c r="FQ468" s="33"/>
      <c r="FR468" s="33"/>
      <c r="FS468" s="33"/>
      <c r="FT468" s="33"/>
      <c r="FU468" s="33"/>
      <c r="FV468" s="33"/>
      <c r="FW468" s="33"/>
      <c r="FX468" s="33"/>
      <c r="FY468" s="33"/>
    </row>
    <row r="469" spans="1:181" ht="12.75" x14ac:dyDescent="0.15">
      <c r="A469" s="90">
        <f t="shared" si="123"/>
        <v>42807</v>
      </c>
      <c r="B469" s="95">
        <f t="shared" ca="1" si="130"/>
        <v>103838.95999998999</v>
      </c>
      <c r="C469" s="3">
        <f t="shared" si="124"/>
        <v>100000</v>
      </c>
      <c r="D469" s="4">
        <f ca="1">IF(A469&lt;$B$1,VLOOKUP(A469,[1]DI!$A$4:$B$15000,2),0)</f>
        <v>0.12130000000000001</v>
      </c>
      <c r="E469" s="5">
        <f t="shared" ca="1" si="131"/>
        <v>4.5441999999999998E-4</v>
      </c>
      <c r="F469" s="20">
        <f t="shared" si="125"/>
        <v>1.23</v>
      </c>
      <c r="G469" s="6">
        <f t="shared" ca="1" si="119"/>
        <v>1.0005589366000001</v>
      </c>
      <c r="H469" s="5">
        <f ca="1">TRUNC(PRODUCT(G$10:G468),15)</f>
        <v>1.21564079284681</v>
      </c>
      <c r="I469" s="5">
        <f t="shared" ca="1" si="126"/>
        <v>1.1706981626063999</v>
      </c>
      <c r="J469" s="5">
        <f t="shared" ca="1" si="120"/>
        <v>1.0383895999999999</v>
      </c>
      <c r="K469" s="5">
        <f t="shared" ca="1" si="121"/>
        <v>3838.9599999900001</v>
      </c>
      <c r="L469" s="21">
        <f>IF(VLOOKUP(A469,$U$12:$AD$125,8)=VLOOKUP(A468,$U$12:$AD$125,8),0,VLOOKUP(A469,U$12:$AD$125,8))</f>
        <v>0</v>
      </c>
      <c r="M469" s="8">
        <f>IF(L469&gt;0,VLOOKUP(L469,T$12:$AC$125,7),0)</f>
        <v>0</v>
      </c>
      <c r="N469" s="3">
        <f t="shared" si="127"/>
        <v>0</v>
      </c>
      <c r="O469" s="3">
        <f t="shared" ca="1" si="122"/>
        <v>3838.9599999900001</v>
      </c>
      <c r="P469" s="22" t="str">
        <f t="shared" si="128"/>
        <v>J=</v>
      </c>
      <c r="Q469" s="2">
        <f t="shared" si="129"/>
        <v>42989</v>
      </c>
      <c r="R469" s="10"/>
      <c r="S469" s="10"/>
      <c r="T469" s="42">
        <v>47161</v>
      </c>
      <c r="U469" s="43" t="s">
        <v>63</v>
      </c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  <c r="ES469" s="18"/>
      <c r="ET469" s="18"/>
      <c r="EU469" s="18"/>
      <c r="EV469" s="18"/>
      <c r="EW469" s="18"/>
      <c r="EX469" s="18"/>
      <c r="EY469" s="18"/>
      <c r="EZ469" s="18"/>
      <c r="FA469" s="18"/>
      <c r="FB469" s="18"/>
      <c r="FC469" s="18"/>
      <c r="FD469" s="18"/>
      <c r="FE469" s="18"/>
      <c r="FF469" s="18"/>
      <c r="FG469" s="18"/>
      <c r="FH469" s="18"/>
      <c r="FI469" s="18"/>
      <c r="FJ469" s="18"/>
      <c r="FK469" s="18"/>
      <c r="FL469" s="18"/>
      <c r="FM469" s="18"/>
      <c r="FN469" s="18"/>
      <c r="FO469" s="18"/>
      <c r="FP469" s="18"/>
      <c r="FQ469" s="18"/>
      <c r="FR469" s="18"/>
      <c r="FS469" s="18"/>
      <c r="FT469" s="18"/>
      <c r="FU469" s="18"/>
      <c r="FV469" s="18"/>
    </row>
    <row r="470" spans="1:181" ht="12.75" x14ac:dyDescent="0.15">
      <c r="A470" s="90">
        <f t="shared" si="123"/>
        <v>42808</v>
      </c>
      <c r="B470" s="95">
        <f t="shared" ca="1" si="130"/>
        <v>103896.999</v>
      </c>
      <c r="C470" s="3">
        <f t="shared" si="124"/>
        <v>100000</v>
      </c>
      <c r="D470" s="4">
        <f ca="1">IF(A470&lt;$B$1,VLOOKUP(A470,[1]DI!$A$4:$B$15000,2),0)</f>
        <v>0.12130000000000001</v>
      </c>
      <c r="E470" s="5">
        <f t="shared" ca="1" si="131"/>
        <v>4.5441999999999998E-4</v>
      </c>
      <c r="F470" s="20">
        <f t="shared" si="125"/>
        <v>1.23</v>
      </c>
      <c r="G470" s="6">
        <f t="shared" ca="1" si="119"/>
        <v>1.0005589366000001</v>
      </c>
      <c r="H470" s="5">
        <f ca="1">TRUNC(PRODUCT(G$10:G469),15)</f>
        <v>1.2163202589783799</v>
      </c>
      <c r="I470" s="5">
        <f t="shared" ca="1" si="126"/>
        <v>1.1706981626063999</v>
      </c>
      <c r="J470" s="5">
        <f t="shared" ca="1" si="120"/>
        <v>1.03896999</v>
      </c>
      <c r="K470" s="5">
        <f t="shared" ca="1" si="121"/>
        <v>3896.9989999999998</v>
      </c>
      <c r="L470" s="21">
        <f>IF(VLOOKUP(A470,$U$12:$AD$125,8)=VLOOKUP(A469,$U$12:$AD$125,8),0,VLOOKUP(A470,U$12:$AD$125,8))</f>
        <v>0</v>
      </c>
      <c r="M470" s="8">
        <f>IF(L470&gt;0,VLOOKUP(L470,T$12:$AC$125,7),0)</f>
        <v>0</v>
      </c>
      <c r="N470" s="3">
        <f t="shared" si="127"/>
        <v>0</v>
      </c>
      <c r="O470" s="3">
        <f t="shared" ca="1" si="122"/>
        <v>3896.9989999999998</v>
      </c>
      <c r="P470" s="22" t="str">
        <f t="shared" si="128"/>
        <v>J=</v>
      </c>
      <c r="Q470" s="2">
        <f t="shared" si="129"/>
        <v>42989</v>
      </c>
      <c r="R470" s="10"/>
      <c r="S470" s="10"/>
      <c r="T470" s="42">
        <v>47162</v>
      </c>
      <c r="U470" s="43" t="s">
        <v>63</v>
      </c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  <c r="ES470" s="18"/>
      <c r="ET470" s="18"/>
      <c r="EU470" s="18"/>
      <c r="EV470" s="18"/>
      <c r="EW470" s="18"/>
      <c r="EX470" s="18"/>
      <c r="EY470" s="18"/>
      <c r="EZ470" s="18"/>
      <c r="FA470" s="18"/>
      <c r="FB470" s="18"/>
      <c r="FC470" s="18"/>
      <c r="FD470" s="18"/>
      <c r="FE470" s="18"/>
      <c r="FF470" s="18"/>
      <c r="FG470" s="18"/>
      <c r="FH470" s="18"/>
      <c r="FI470" s="18"/>
      <c r="FJ470" s="18"/>
      <c r="FK470" s="18"/>
      <c r="FL470" s="18"/>
      <c r="FM470" s="18"/>
      <c r="FN470" s="18"/>
      <c r="FO470" s="18"/>
      <c r="FP470" s="18"/>
      <c r="FQ470" s="18"/>
      <c r="FR470" s="18"/>
      <c r="FS470" s="18"/>
      <c r="FT470" s="18"/>
      <c r="FU470" s="18"/>
      <c r="FV470" s="18"/>
    </row>
    <row r="471" spans="1:181" ht="12.75" x14ac:dyDescent="0.15">
      <c r="A471" s="90">
        <f t="shared" si="123"/>
        <v>42809</v>
      </c>
      <c r="B471" s="95">
        <f t="shared" ca="1" si="130"/>
        <v>103955.071</v>
      </c>
      <c r="C471" s="3">
        <f t="shared" si="124"/>
        <v>100000</v>
      </c>
      <c r="D471" s="4">
        <f ca="1">IF(A471&lt;$B$1,VLOOKUP(A471,[1]DI!$A$4:$B$15000,2),0)</f>
        <v>0.12130000000000001</v>
      </c>
      <c r="E471" s="5">
        <f t="shared" ca="1" si="131"/>
        <v>4.5441999999999998E-4</v>
      </c>
      <c r="F471" s="20">
        <f t="shared" si="125"/>
        <v>1.23</v>
      </c>
      <c r="G471" s="6">
        <f t="shared" ca="1" si="119"/>
        <v>1.0005589366000001</v>
      </c>
      <c r="H471" s="5">
        <f ca="1">TRUNC(PRODUCT(G$10:G470),15)</f>
        <v>1.21700010488845</v>
      </c>
      <c r="I471" s="5">
        <f t="shared" ca="1" si="126"/>
        <v>1.1706981626063999</v>
      </c>
      <c r="J471" s="5">
        <f t="shared" ca="1" si="120"/>
        <v>1.0395507100000001</v>
      </c>
      <c r="K471" s="5">
        <f t="shared" ca="1" si="121"/>
        <v>3955.0709999999999</v>
      </c>
      <c r="L471" s="21">
        <f>IF(VLOOKUP(A471,$U$12:$AD$125,8)=VLOOKUP(A470,$U$12:$AD$125,8),0,VLOOKUP(A471,U$12:$AD$125,8))</f>
        <v>0</v>
      </c>
      <c r="M471" s="8">
        <f>IF(L471&gt;0,VLOOKUP(L471,T$12:$AC$125,7),0)</f>
        <v>0</v>
      </c>
      <c r="N471" s="3">
        <f t="shared" si="127"/>
        <v>0</v>
      </c>
      <c r="O471" s="3">
        <f t="shared" ca="1" si="122"/>
        <v>3955.0709999999999</v>
      </c>
      <c r="P471" s="22" t="str">
        <f t="shared" si="128"/>
        <v>J=</v>
      </c>
      <c r="Q471" s="2">
        <f t="shared" si="129"/>
        <v>42989</v>
      </c>
      <c r="R471" s="10"/>
      <c r="S471" s="10"/>
      <c r="T471" s="42">
        <v>47207</v>
      </c>
      <c r="U471" s="43" t="s">
        <v>80</v>
      </c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  <c r="ES471" s="18"/>
      <c r="ET471" s="18"/>
      <c r="EU471" s="18"/>
      <c r="EV471" s="18"/>
      <c r="EW471" s="18"/>
      <c r="EX471" s="18"/>
      <c r="EY471" s="18"/>
      <c r="EZ471" s="18"/>
      <c r="FA471" s="18"/>
      <c r="FB471" s="18"/>
      <c r="FC471" s="18"/>
      <c r="FD471" s="18"/>
      <c r="FE471" s="18"/>
      <c r="FF471" s="18"/>
      <c r="FG471" s="18"/>
      <c r="FH471" s="18"/>
      <c r="FI471" s="18"/>
      <c r="FJ471" s="18"/>
      <c r="FK471" s="18"/>
      <c r="FL471" s="18"/>
      <c r="FM471" s="18"/>
      <c r="FN471" s="18"/>
      <c r="FO471" s="18"/>
      <c r="FP471" s="18"/>
      <c r="FQ471" s="18"/>
      <c r="FR471" s="18"/>
      <c r="FS471" s="18"/>
      <c r="FT471" s="18"/>
      <c r="FU471" s="18"/>
      <c r="FV471" s="18"/>
    </row>
    <row r="472" spans="1:181" ht="12.75" x14ac:dyDescent="0.15">
      <c r="A472" s="90">
        <f t="shared" si="123"/>
        <v>42810</v>
      </c>
      <c r="B472" s="95">
        <f t="shared" ca="1" si="130"/>
        <v>104013.175</v>
      </c>
      <c r="C472" s="3">
        <f t="shared" si="124"/>
        <v>100000</v>
      </c>
      <c r="D472" s="4">
        <f ca="1">IF(A472&lt;$B$1,VLOOKUP(A472,[1]DI!$A$4:$B$15000,2),0)</f>
        <v>0.12130000000000001</v>
      </c>
      <c r="E472" s="5">
        <f t="shared" ca="1" si="131"/>
        <v>4.5441999999999998E-4</v>
      </c>
      <c r="F472" s="20">
        <f t="shared" si="125"/>
        <v>1.23</v>
      </c>
      <c r="G472" s="6">
        <f t="shared" ca="1" si="119"/>
        <v>1.0005589366000001</v>
      </c>
      <c r="H472" s="5">
        <f ca="1">TRUNC(PRODUCT(G$10:G471),15)</f>
        <v>1.2176803307892701</v>
      </c>
      <c r="I472" s="5">
        <f t="shared" ca="1" si="126"/>
        <v>1.1706981626063999</v>
      </c>
      <c r="J472" s="5">
        <f t="shared" ca="1" si="120"/>
        <v>1.04013175</v>
      </c>
      <c r="K472" s="5">
        <f t="shared" ca="1" si="121"/>
        <v>4013.1750000000002</v>
      </c>
      <c r="L472" s="21">
        <f>IF(VLOOKUP(A472,$U$12:$AD$125,8)=VLOOKUP(A471,$U$12:$AD$125,8),0,VLOOKUP(A472,U$12:$AD$125,8))</f>
        <v>0</v>
      </c>
      <c r="M472" s="8">
        <f>IF(L472&gt;0,VLOOKUP(L472,T$12:$AC$125,7),0)</f>
        <v>0</v>
      </c>
      <c r="N472" s="3">
        <f t="shared" si="127"/>
        <v>0</v>
      </c>
      <c r="O472" s="3">
        <f t="shared" ca="1" si="122"/>
        <v>4013.1750000000002</v>
      </c>
      <c r="P472" s="22" t="str">
        <f t="shared" si="128"/>
        <v>J=</v>
      </c>
      <c r="Q472" s="2">
        <f t="shared" si="129"/>
        <v>42989</v>
      </c>
      <c r="R472" s="10"/>
      <c r="S472" s="10"/>
      <c r="T472" s="42">
        <v>47239</v>
      </c>
      <c r="U472" s="43" t="s">
        <v>82</v>
      </c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  <c r="ES472" s="18"/>
      <c r="ET472" s="18"/>
      <c r="EU472" s="18"/>
      <c r="EV472" s="18"/>
      <c r="EW472" s="18"/>
      <c r="EX472" s="18"/>
      <c r="EY472" s="18"/>
      <c r="EZ472" s="18"/>
      <c r="FA472" s="18"/>
      <c r="FB472" s="18"/>
      <c r="FC472" s="18"/>
      <c r="FD472" s="18"/>
      <c r="FE472" s="18"/>
      <c r="FF472" s="18"/>
      <c r="FG472" s="18"/>
      <c r="FH472" s="18"/>
      <c r="FI472" s="18"/>
      <c r="FJ472" s="18"/>
      <c r="FK472" s="18"/>
      <c r="FL472" s="18"/>
      <c r="FM472" s="18"/>
      <c r="FN472" s="18"/>
      <c r="FO472" s="18"/>
      <c r="FP472" s="18"/>
      <c r="FQ472" s="18"/>
      <c r="FR472" s="18"/>
      <c r="FS472" s="18"/>
      <c r="FT472" s="18"/>
      <c r="FU472" s="18"/>
      <c r="FV472" s="18"/>
    </row>
    <row r="473" spans="1:181" ht="12.75" x14ac:dyDescent="0.15">
      <c r="A473" s="90">
        <f t="shared" si="123"/>
        <v>42811</v>
      </c>
      <c r="B473" s="95">
        <f t="shared" ca="1" si="130"/>
        <v>104071.31199998999</v>
      </c>
      <c r="C473" s="3">
        <f t="shared" si="124"/>
        <v>100000</v>
      </c>
      <c r="D473" s="4">
        <f ca="1">IF(A473&lt;$B$1,VLOOKUP(A473,[1]DI!$A$4:$B$15000,2),0)</f>
        <v>0.12130000000000001</v>
      </c>
      <c r="E473" s="5">
        <f t="shared" ca="1" si="131"/>
        <v>4.5441999999999998E-4</v>
      </c>
      <c r="F473" s="20">
        <f t="shared" si="125"/>
        <v>1.23</v>
      </c>
      <c r="G473" s="6">
        <f t="shared" ca="1" si="119"/>
        <v>1.0005589366000001</v>
      </c>
      <c r="H473" s="5">
        <f ca="1">TRUNC(PRODUCT(G$10:G472),15)</f>
        <v>1.21836093689325</v>
      </c>
      <c r="I473" s="5">
        <f t="shared" ca="1" si="126"/>
        <v>1.1706981626063999</v>
      </c>
      <c r="J473" s="5">
        <f t="shared" ca="1" si="120"/>
        <v>1.0407131199999999</v>
      </c>
      <c r="K473" s="5">
        <f t="shared" ca="1" si="121"/>
        <v>4071.31199999</v>
      </c>
      <c r="L473" s="21">
        <f>IF(VLOOKUP(A473,$U$12:$AD$125,8)=VLOOKUP(A472,$U$12:$AD$125,8),0,VLOOKUP(A473,U$12:$AD$125,8))</f>
        <v>0</v>
      </c>
      <c r="M473" s="8">
        <f>IF(L473&gt;0,VLOOKUP(L473,T$12:$AC$125,7),0)</f>
        <v>0</v>
      </c>
      <c r="N473" s="3">
        <f t="shared" si="127"/>
        <v>0</v>
      </c>
      <c r="O473" s="3">
        <f t="shared" ca="1" si="122"/>
        <v>4071.31199999</v>
      </c>
      <c r="P473" s="22" t="str">
        <f t="shared" si="128"/>
        <v>J=</v>
      </c>
      <c r="Q473" s="2">
        <f t="shared" si="129"/>
        <v>42989</v>
      </c>
      <c r="R473" s="10"/>
      <c r="S473" s="10"/>
      <c r="T473" s="42">
        <v>47269</v>
      </c>
      <c r="U473" s="43" t="s">
        <v>81</v>
      </c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  <c r="ES473" s="18"/>
      <c r="ET473" s="18"/>
      <c r="EU473" s="18"/>
      <c r="EV473" s="18"/>
      <c r="EW473" s="18"/>
      <c r="EX473" s="18"/>
      <c r="EY473" s="18"/>
      <c r="EZ473" s="18"/>
      <c r="FA473" s="18"/>
      <c r="FB473" s="18"/>
      <c r="FC473" s="18"/>
      <c r="FD473" s="18"/>
      <c r="FE473" s="18"/>
      <c r="FF473" s="18"/>
      <c r="FG473" s="18"/>
      <c r="FH473" s="18"/>
      <c r="FI473" s="18"/>
      <c r="FJ473" s="18"/>
      <c r="FK473" s="18"/>
      <c r="FL473" s="18"/>
      <c r="FM473" s="18"/>
      <c r="FN473" s="18"/>
      <c r="FO473" s="18"/>
      <c r="FP473" s="18"/>
      <c r="FQ473" s="18"/>
      <c r="FR473" s="18"/>
      <c r="FS473" s="18"/>
      <c r="FT473" s="18"/>
      <c r="FU473" s="18"/>
      <c r="FV473" s="18"/>
    </row>
    <row r="474" spans="1:181" ht="12.75" x14ac:dyDescent="0.15">
      <c r="A474" s="90">
        <f t="shared" si="123"/>
        <v>42812</v>
      </c>
      <c r="B474" s="95">
        <f t="shared" ca="1" si="130"/>
        <v>104129.48099999</v>
      </c>
      <c r="C474" s="3">
        <f t="shared" si="124"/>
        <v>100000</v>
      </c>
      <c r="D474" s="4">
        <f ca="1">IF(A474&lt;$B$1,VLOOKUP(A474,[1]DI!$A$4:$B$15000,2),0)</f>
        <v>0</v>
      </c>
      <c r="E474" s="5">
        <f t="shared" ca="1" si="131"/>
        <v>0</v>
      </c>
      <c r="F474" s="20">
        <f t="shared" si="125"/>
        <v>1.23</v>
      </c>
      <c r="G474" s="6">
        <f t="shared" ca="1" si="119"/>
        <v>1</v>
      </c>
      <c r="H474" s="5">
        <f ca="1">TRUNC(PRODUCT(G$10:G473),15)</f>
        <v>1.21904192341289</v>
      </c>
      <c r="I474" s="5">
        <f t="shared" ca="1" si="126"/>
        <v>1.1706981626063999</v>
      </c>
      <c r="J474" s="5">
        <f t="shared" ca="1" si="120"/>
        <v>1.0412948099999999</v>
      </c>
      <c r="K474" s="5">
        <f t="shared" ca="1" si="121"/>
        <v>4129.4809999899999</v>
      </c>
      <c r="L474" s="21">
        <f>IF(VLOOKUP(A474,$U$12:$AD$125,8)=VLOOKUP(A473,$U$12:$AD$125,8),0,VLOOKUP(A474,U$12:$AD$125,8))</f>
        <v>0</v>
      </c>
      <c r="M474" s="8">
        <f>IF(L474&gt;0,VLOOKUP(L474,T$12:$AC$125,7),0)</f>
        <v>0</v>
      </c>
      <c r="N474" s="3">
        <f t="shared" si="127"/>
        <v>0</v>
      </c>
      <c r="O474" s="3">
        <f t="shared" ca="1" si="122"/>
        <v>4129.4809999899999</v>
      </c>
      <c r="P474" s="22" t="str">
        <f t="shared" si="128"/>
        <v>J=</v>
      </c>
      <c r="Q474" s="2">
        <f t="shared" si="129"/>
        <v>42989</v>
      </c>
      <c r="R474" s="10"/>
      <c r="S474" s="10"/>
      <c r="T474" s="42">
        <v>47368</v>
      </c>
      <c r="U474" s="43" t="s">
        <v>83</v>
      </c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  <c r="EW474" s="18"/>
      <c r="EX474" s="18"/>
      <c r="EY474" s="18"/>
      <c r="EZ474" s="18"/>
      <c r="FA474" s="18"/>
      <c r="FB474" s="18"/>
      <c r="FC474" s="18"/>
      <c r="FD474" s="18"/>
      <c r="FE474" s="18"/>
      <c r="FF474" s="18"/>
      <c r="FG474" s="18"/>
      <c r="FH474" s="18"/>
      <c r="FI474" s="18"/>
      <c r="FJ474" s="18"/>
      <c r="FK474" s="18"/>
      <c r="FL474" s="18"/>
      <c r="FM474" s="18"/>
      <c r="FN474" s="18"/>
      <c r="FO474" s="18"/>
      <c r="FP474" s="18"/>
      <c r="FQ474" s="18"/>
      <c r="FR474" s="18"/>
      <c r="FS474" s="18"/>
      <c r="FT474" s="18"/>
      <c r="FU474" s="18"/>
      <c r="FV474" s="18"/>
    </row>
    <row r="475" spans="1:181" ht="12.75" x14ac:dyDescent="0.15">
      <c r="A475" s="90">
        <f t="shared" si="123"/>
        <v>42813</v>
      </c>
      <c r="B475" s="95">
        <f t="shared" ca="1" si="130"/>
        <v>104129.48099999</v>
      </c>
      <c r="C475" s="3">
        <f t="shared" si="124"/>
        <v>100000</v>
      </c>
      <c r="D475" s="4">
        <f ca="1">IF(A475&lt;$B$1,VLOOKUP(A475,[1]DI!$A$4:$B$15000,2),0)</f>
        <v>0</v>
      </c>
      <c r="E475" s="5">
        <f t="shared" ca="1" si="131"/>
        <v>0</v>
      </c>
      <c r="F475" s="20">
        <f t="shared" si="125"/>
        <v>1.23</v>
      </c>
      <c r="G475" s="6">
        <f t="shared" ca="1" si="119"/>
        <v>1</v>
      </c>
      <c r="H475" s="5">
        <f ca="1">TRUNC(PRODUCT(G$10:G474),15)</f>
        <v>1.21904192341289</v>
      </c>
      <c r="I475" s="5">
        <f t="shared" ca="1" si="126"/>
        <v>1.1706981626063999</v>
      </c>
      <c r="J475" s="5">
        <f t="shared" ca="1" si="120"/>
        <v>1.0412948099999999</v>
      </c>
      <c r="K475" s="5">
        <f t="shared" ca="1" si="121"/>
        <v>4129.4809999899999</v>
      </c>
      <c r="L475" s="21">
        <f>IF(VLOOKUP(A475,$U$12:$AD$125,8)=VLOOKUP(A474,$U$12:$AD$125,8),0,VLOOKUP(A475,U$12:$AD$125,8))</f>
        <v>0</v>
      </c>
      <c r="M475" s="8">
        <f>IF(L475&gt;0,VLOOKUP(L475,T$12:$AC$125,7),0)</f>
        <v>0</v>
      </c>
      <c r="N475" s="3">
        <f t="shared" si="127"/>
        <v>0</v>
      </c>
      <c r="O475" s="3">
        <f t="shared" ca="1" si="122"/>
        <v>4129.4809999899999</v>
      </c>
      <c r="P475" s="22" t="str">
        <f t="shared" si="128"/>
        <v>J=</v>
      </c>
      <c r="Q475" s="2">
        <f t="shared" si="129"/>
        <v>42989</v>
      </c>
      <c r="R475" s="10"/>
      <c r="S475" s="10"/>
      <c r="T475" s="42">
        <v>47403</v>
      </c>
      <c r="U475" s="24" t="s">
        <v>69</v>
      </c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  <c r="ES475" s="18"/>
      <c r="ET475" s="18"/>
      <c r="EU475" s="18"/>
      <c r="EV475" s="18"/>
      <c r="EW475" s="18"/>
      <c r="EX475" s="18"/>
      <c r="EY475" s="18"/>
      <c r="EZ475" s="18"/>
      <c r="FA475" s="18"/>
      <c r="FB475" s="18"/>
      <c r="FC475" s="18"/>
      <c r="FD475" s="18"/>
      <c r="FE475" s="18"/>
      <c r="FF475" s="18"/>
      <c r="FG475" s="18"/>
      <c r="FH475" s="18"/>
      <c r="FI475" s="18"/>
      <c r="FJ475" s="18"/>
      <c r="FK475" s="18"/>
      <c r="FL475" s="18"/>
      <c r="FM475" s="18"/>
      <c r="FN475" s="18"/>
      <c r="FO475" s="18"/>
      <c r="FP475" s="18"/>
      <c r="FQ475" s="18"/>
      <c r="FR475" s="18"/>
      <c r="FS475" s="18"/>
      <c r="FT475" s="18"/>
      <c r="FU475" s="18"/>
      <c r="FV475" s="18"/>
    </row>
    <row r="476" spans="1:181" ht="12.75" x14ac:dyDescent="0.15">
      <c r="A476" s="90">
        <f t="shared" si="123"/>
        <v>42814</v>
      </c>
      <c r="B476" s="95">
        <f t="shared" ca="1" si="130"/>
        <v>104129.48099999</v>
      </c>
      <c r="C476" s="3">
        <f t="shared" si="124"/>
        <v>100000</v>
      </c>
      <c r="D476" s="4">
        <f ca="1">IF(A476&lt;$B$1,VLOOKUP(A476,[1]DI!$A$4:$B$15000,2),0)</f>
        <v>0.12130000000000001</v>
      </c>
      <c r="E476" s="5">
        <f t="shared" ca="1" si="131"/>
        <v>4.5441999999999998E-4</v>
      </c>
      <c r="F476" s="20">
        <f t="shared" si="125"/>
        <v>1.23</v>
      </c>
      <c r="G476" s="6">
        <f t="shared" ca="1" si="119"/>
        <v>1.0005589366000001</v>
      </c>
      <c r="H476" s="5">
        <f ca="1">TRUNC(PRODUCT(G$10:G475),15)</f>
        <v>1.21904192341289</v>
      </c>
      <c r="I476" s="5">
        <f t="shared" ca="1" si="126"/>
        <v>1.1706981626063999</v>
      </c>
      <c r="J476" s="5">
        <f t="shared" ca="1" si="120"/>
        <v>1.0412948099999999</v>
      </c>
      <c r="K476" s="5">
        <f t="shared" ca="1" si="121"/>
        <v>4129.4809999899999</v>
      </c>
      <c r="L476" s="21">
        <f>IF(VLOOKUP(A476,$U$12:$AD$125,8)=VLOOKUP(A475,$U$12:$AD$125,8),0,VLOOKUP(A476,U$12:$AD$125,8))</f>
        <v>0</v>
      </c>
      <c r="M476" s="8">
        <f>IF(L476&gt;0,VLOOKUP(L476,T$12:$AC$125,7),0)</f>
        <v>0</v>
      </c>
      <c r="N476" s="3">
        <f t="shared" si="127"/>
        <v>0</v>
      </c>
      <c r="O476" s="3">
        <f t="shared" ca="1" si="122"/>
        <v>4129.4809999899999</v>
      </c>
      <c r="P476" s="22" t="str">
        <f t="shared" si="128"/>
        <v>J=</v>
      </c>
      <c r="Q476" s="2">
        <f t="shared" si="129"/>
        <v>42989</v>
      </c>
      <c r="R476" s="10"/>
      <c r="S476" s="10"/>
      <c r="T476" s="42">
        <v>47424</v>
      </c>
      <c r="U476" s="43" t="s">
        <v>75</v>
      </c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  <c r="ES476" s="18"/>
      <c r="ET476" s="18"/>
      <c r="EU476" s="18"/>
      <c r="EV476" s="18"/>
      <c r="EW476" s="18"/>
      <c r="EX476" s="18"/>
      <c r="EY476" s="18"/>
      <c r="EZ476" s="18"/>
      <c r="FA476" s="18"/>
      <c r="FB476" s="18"/>
      <c r="FC476" s="18"/>
      <c r="FD476" s="18"/>
      <c r="FE476" s="18"/>
      <c r="FF476" s="18"/>
      <c r="FG476" s="18"/>
      <c r="FH476" s="18"/>
      <c r="FI476" s="18"/>
      <c r="FJ476" s="18"/>
      <c r="FK476" s="18"/>
      <c r="FL476" s="18"/>
      <c r="FM476" s="18"/>
      <c r="FN476" s="18"/>
      <c r="FO476" s="18"/>
      <c r="FP476" s="18"/>
      <c r="FQ476" s="18"/>
      <c r="FR476" s="18"/>
      <c r="FS476" s="18"/>
      <c r="FT476" s="18"/>
      <c r="FU476" s="18"/>
      <c r="FV476" s="18"/>
    </row>
    <row r="477" spans="1:181" ht="12.75" x14ac:dyDescent="0.15">
      <c r="A477" s="90">
        <f t="shared" si="123"/>
        <v>42815</v>
      </c>
      <c r="B477" s="95">
        <f t="shared" ca="1" si="130"/>
        <v>104187.683</v>
      </c>
      <c r="C477" s="3">
        <f t="shared" si="124"/>
        <v>100000</v>
      </c>
      <c r="D477" s="4">
        <f ca="1">IF(A477&lt;$B$1,VLOOKUP(A477,[1]DI!$A$4:$B$15000,2),0)</f>
        <v>0.12130000000000001</v>
      </c>
      <c r="E477" s="5">
        <f t="shared" ca="1" si="131"/>
        <v>4.5441999999999998E-4</v>
      </c>
      <c r="F477" s="20">
        <f t="shared" si="125"/>
        <v>1.23</v>
      </c>
      <c r="G477" s="6">
        <f t="shared" ca="1" si="119"/>
        <v>1.0005589366000001</v>
      </c>
      <c r="H477" s="5">
        <f ca="1">TRUNC(PRODUCT(G$10:G476),15)</f>
        <v>1.21972329056082</v>
      </c>
      <c r="I477" s="5">
        <f t="shared" ca="1" si="126"/>
        <v>1.1706981626063999</v>
      </c>
      <c r="J477" s="5">
        <f t="shared" ca="1" si="120"/>
        <v>1.0418768300000001</v>
      </c>
      <c r="K477" s="5">
        <f t="shared" ca="1" si="121"/>
        <v>4187.683</v>
      </c>
      <c r="L477" s="21">
        <f>IF(VLOOKUP(A477,$U$12:$AD$125,8)=VLOOKUP(A476,$U$12:$AD$125,8),0,VLOOKUP(A477,U$12:$AD$125,8))</f>
        <v>0</v>
      </c>
      <c r="M477" s="8">
        <f>IF(L477&gt;0,VLOOKUP(L477,T$12:$AC$125,7),0)</f>
        <v>0</v>
      </c>
      <c r="N477" s="3">
        <f t="shared" si="127"/>
        <v>0</v>
      </c>
      <c r="O477" s="3">
        <f t="shared" ca="1" si="122"/>
        <v>4187.683</v>
      </c>
      <c r="P477" s="22" t="str">
        <f t="shared" si="128"/>
        <v>J=</v>
      </c>
      <c r="Q477" s="2">
        <f t="shared" si="129"/>
        <v>42989</v>
      </c>
      <c r="R477" s="10"/>
      <c r="S477" s="10"/>
      <c r="T477" s="42">
        <v>47437</v>
      </c>
      <c r="U477" s="43" t="s">
        <v>76</v>
      </c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8"/>
      <c r="ET477" s="18"/>
      <c r="EU477" s="18"/>
      <c r="EV477" s="18"/>
      <c r="EW477" s="18"/>
      <c r="EX477" s="18"/>
      <c r="EY477" s="18"/>
      <c r="EZ477" s="18"/>
      <c r="FA477" s="18"/>
      <c r="FB477" s="18"/>
      <c r="FC477" s="18"/>
      <c r="FD477" s="18"/>
      <c r="FE477" s="18"/>
      <c r="FF477" s="18"/>
      <c r="FG477" s="18"/>
      <c r="FH477" s="18"/>
      <c r="FI477" s="18"/>
      <c r="FJ477" s="18"/>
      <c r="FK477" s="18"/>
      <c r="FL477" s="18"/>
      <c r="FM477" s="18"/>
      <c r="FN477" s="18"/>
      <c r="FO477" s="18"/>
      <c r="FP477" s="18"/>
      <c r="FQ477" s="18"/>
      <c r="FR477" s="18"/>
      <c r="FS477" s="18"/>
      <c r="FT477" s="18"/>
      <c r="FU477" s="18"/>
      <c r="FV477" s="18"/>
    </row>
    <row r="478" spans="1:181" ht="12.75" x14ac:dyDescent="0.15">
      <c r="A478" s="90">
        <f t="shared" si="123"/>
        <v>42816</v>
      </c>
      <c r="B478" s="95">
        <f t="shared" ca="1" si="130"/>
        <v>104245.917</v>
      </c>
      <c r="C478" s="3">
        <f t="shared" si="124"/>
        <v>100000</v>
      </c>
      <c r="D478" s="4">
        <f ca="1">IF(A478&lt;$B$1,VLOOKUP(A478,[1]DI!$A$4:$B$15000,2),0)</f>
        <v>0.12130000000000001</v>
      </c>
      <c r="E478" s="5">
        <f t="shared" ca="1" si="131"/>
        <v>4.5441999999999998E-4</v>
      </c>
      <c r="F478" s="20">
        <f t="shared" si="125"/>
        <v>1.23</v>
      </c>
      <c r="G478" s="6">
        <f t="shared" ca="1" si="119"/>
        <v>1.0005589366000001</v>
      </c>
      <c r="H478" s="5">
        <f ca="1">TRUNC(PRODUCT(G$10:G477),15)</f>
        <v>1.22040503854979</v>
      </c>
      <c r="I478" s="5">
        <f t="shared" ca="1" si="126"/>
        <v>1.1706981626063999</v>
      </c>
      <c r="J478" s="5">
        <f t="shared" ca="1" si="120"/>
        <v>1.0424591700000001</v>
      </c>
      <c r="K478" s="5">
        <f t="shared" ca="1" si="121"/>
        <v>4245.9170000000004</v>
      </c>
      <c r="L478" s="21">
        <f>IF(VLOOKUP(A478,$U$12:$AD$125,8)=VLOOKUP(A477,$U$12:$AD$125,8),0,VLOOKUP(A478,U$12:$AD$125,8))</f>
        <v>0</v>
      </c>
      <c r="M478" s="8">
        <f>IF(L478&gt;0,VLOOKUP(L478,T$12:$AC$125,7),0)</f>
        <v>0</v>
      </c>
      <c r="N478" s="3">
        <f t="shared" si="127"/>
        <v>0</v>
      </c>
      <c r="O478" s="3">
        <f t="shared" ca="1" si="122"/>
        <v>4245.9170000000004</v>
      </c>
      <c r="P478" s="22" t="str">
        <f t="shared" si="128"/>
        <v>J=</v>
      </c>
      <c r="Q478" s="2">
        <f t="shared" si="129"/>
        <v>42989</v>
      </c>
      <c r="R478" s="10"/>
      <c r="S478" s="10"/>
      <c r="T478" s="42">
        <v>47477</v>
      </c>
      <c r="U478" s="43" t="s">
        <v>77</v>
      </c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  <c r="ES478" s="18"/>
      <c r="ET478" s="18"/>
      <c r="EU478" s="18"/>
      <c r="EV478" s="18"/>
      <c r="EW478" s="18"/>
      <c r="EX478" s="18"/>
      <c r="EY478" s="18"/>
      <c r="EZ478" s="18"/>
      <c r="FA478" s="18"/>
      <c r="FB478" s="18"/>
      <c r="FC478" s="18"/>
      <c r="FD478" s="18"/>
      <c r="FE478" s="18"/>
      <c r="FF478" s="18"/>
      <c r="FG478" s="18"/>
      <c r="FH478" s="18"/>
      <c r="FI478" s="18"/>
      <c r="FJ478" s="18"/>
      <c r="FK478" s="18"/>
      <c r="FL478" s="18"/>
      <c r="FM478" s="18"/>
      <c r="FN478" s="18"/>
      <c r="FO478" s="18"/>
      <c r="FP478" s="18"/>
      <c r="FQ478" s="18"/>
      <c r="FR478" s="18"/>
      <c r="FS478" s="18"/>
      <c r="FT478" s="18"/>
      <c r="FU478" s="18"/>
      <c r="FV478" s="18"/>
    </row>
    <row r="479" spans="1:181" ht="12.75" x14ac:dyDescent="0.15">
      <c r="A479" s="90">
        <f t="shared" si="123"/>
        <v>42817</v>
      </c>
      <c r="B479" s="95">
        <f t="shared" ca="1" si="130"/>
        <v>104304.18399999999</v>
      </c>
      <c r="C479" s="3">
        <f t="shared" si="124"/>
        <v>100000</v>
      </c>
      <c r="D479" s="4">
        <f ca="1">IF(A479&lt;$B$1,VLOOKUP(A479,[1]DI!$A$4:$B$15000,2),0)</f>
        <v>0.12130000000000001</v>
      </c>
      <c r="E479" s="5">
        <f t="shared" ca="1" si="131"/>
        <v>4.5441999999999998E-4</v>
      </c>
      <c r="F479" s="20">
        <f t="shared" si="125"/>
        <v>1.23</v>
      </c>
      <c r="G479" s="6">
        <f t="shared" ca="1" si="119"/>
        <v>1.0005589366000001</v>
      </c>
      <c r="H479" s="5">
        <f ca="1">TRUNC(PRODUCT(G$10:G478),15)</f>
        <v>1.22108716759266</v>
      </c>
      <c r="I479" s="5">
        <f t="shared" ca="1" si="126"/>
        <v>1.1706981626063999</v>
      </c>
      <c r="J479" s="5">
        <f t="shared" ca="1" si="120"/>
        <v>1.0430418400000001</v>
      </c>
      <c r="K479" s="5">
        <f t="shared" ca="1" si="121"/>
        <v>4304.1840000000002</v>
      </c>
      <c r="L479" s="21">
        <f>IF(VLOOKUP(A479,$U$12:$AD$125,8)=VLOOKUP(A478,$U$12:$AD$125,8),0,VLOOKUP(A479,U$12:$AD$125,8))</f>
        <v>0</v>
      </c>
      <c r="M479" s="8">
        <f>IF(L479&gt;0,VLOOKUP(L479,T$12:$AC$125,7),0)</f>
        <v>0</v>
      </c>
      <c r="N479" s="3">
        <f t="shared" si="127"/>
        <v>0</v>
      </c>
      <c r="O479" s="3">
        <f t="shared" ca="1" si="122"/>
        <v>4304.1840000000002</v>
      </c>
      <c r="P479" s="22" t="str">
        <f t="shared" si="128"/>
        <v>J=</v>
      </c>
      <c r="Q479" s="2">
        <f t="shared" si="129"/>
        <v>42989</v>
      </c>
      <c r="R479" s="10"/>
      <c r="S479" s="10"/>
      <c r="T479" s="42">
        <v>47484</v>
      </c>
      <c r="U479" s="43" t="s">
        <v>79</v>
      </c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  <c r="ES479" s="18"/>
      <c r="ET479" s="18"/>
      <c r="EU479" s="18"/>
      <c r="EV479" s="18"/>
      <c r="EW479" s="18"/>
      <c r="EX479" s="18"/>
      <c r="EY479" s="18"/>
      <c r="EZ479" s="18"/>
      <c r="FA479" s="18"/>
      <c r="FB479" s="18"/>
      <c r="FC479" s="18"/>
      <c r="FD479" s="18"/>
      <c r="FE479" s="18"/>
      <c r="FF479" s="18"/>
      <c r="FG479" s="18"/>
      <c r="FH479" s="18"/>
      <c r="FI479" s="18"/>
      <c r="FJ479" s="18"/>
      <c r="FK479" s="18"/>
      <c r="FL479" s="18"/>
      <c r="FM479" s="18"/>
      <c r="FN479" s="18"/>
      <c r="FO479" s="18"/>
      <c r="FP479" s="18"/>
      <c r="FQ479" s="18"/>
      <c r="FR479" s="18"/>
      <c r="FS479" s="18"/>
      <c r="FT479" s="18"/>
      <c r="FU479" s="18"/>
      <c r="FV479" s="18"/>
    </row>
    <row r="480" spans="1:181" ht="12.75" x14ac:dyDescent="0.15">
      <c r="A480" s="90">
        <f t="shared" si="123"/>
        <v>42818</v>
      </c>
      <c r="B480" s="95">
        <f t="shared" ca="1" si="130"/>
        <v>104362.484</v>
      </c>
      <c r="C480" s="3">
        <f t="shared" si="124"/>
        <v>100000</v>
      </c>
      <c r="D480" s="4">
        <f ca="1">IF(A480&lt;$B$1,VLOOKUP(A480,[1]DI!$A$4:$B$15000,2),0)</f>
        <v>0.12130000000000001</v>
      </c>
      <c r="E480" s="5">
        <f t="shared" ca="1" si="131"/>
        <v>4.5441999999999998E-4</v>
      </c>
      <c r="F480" s="20">
        <f t="shared" si="125"/>
        <v>1.23</v>
      </c>
      <c r="G480" s="6">
        <f t="shared" ca="1" si="119"/>
        <v>1.0005589366000001</v>
      </c>
      <c r="H480" s="5">
        <f ca="1">TRUNC(PRODUCT(G$10:G479),15)</f>
        <v>1.2217696779024201</v>
      </c>
      <c r="I480" s="5">
        <f t="shared" ca="1" si="126"/>
        <v>1.1706981626063999</v>
      </c>
      <c r="J480" s="5">
        <f t="shared" ca="1" si="120"/>
        <v>1.0436248400000001</v>
      </c>
      <c r="K480" s="5">
        <f t="shared" ca="1" si="121"/>
        <v>4362.4840000000004</v>
      </c>
      <c r="L480" s="21">
        <f>IF(VLOOKUP(A480,$U$12:$AD$125,8)=VLOOKUP(A479,$U$12:$AD$125,8),0,VLOOKUP(A480,U$12:$AD$125,8))</f>
        <v>0</v>
      </c>
      <c r="M480" s="8">
        <f>IF(L480&gt;0,VLOOKUP(L480,T$12:$AC$125,7),0)</f>
        <v>0</v>
      </c>
      <c r="N480" s="3">
        <f t="shared" si="127"/>
        <v>0</v>
      </c>
      <c r="O480" s="3">
        <f t="shared" ca="1" si="122"/>
        <v>4362.4840000000004</v>
      </c>
      <c r="P480" s="22" t="str">
        <f t="shared" si="128"/>
        <v>J=</v>
      </c>
      <c r="Q480" s="2">
        <f t="shared" si="129"/>
        <v>42989</v>
      </c>
      <c r="R480" s="10"/>
      <c r="S480" s="10"/>
      <c r="T480" s="42">
        <v>47546</v>
      </c>
      <c r="U480" s="43" t="s">
        <v>63</v>
      </c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  <c r="ES480" s="18"/>
      <c r="ET480" s="18"/>
      <c r="EU480" s="18"/>
      <c r="EV480" s="18"/>
      <c r="EW480" s="18"/>
      <c r="EX480" s="18"/>
      <c r="EY480" s="18"/>
      <c r="EZ480" s="18"/>
      <c r="FA480" s="18"/>
      <c r="FB480" s="18"/>
      <c r="FC480" s="18"/>
      <c r="FD480" s="18"/>
      <c r="FE480" s="18"/>
      <c r="FF480" s="18"/>
      <c r="FG480" s="18"/>
      <c r="FH480" s="18"/>
      <c r="FI480" s="18"/>
      <c r="FJ480" s="18"/>
      <c r="FK480" s="18"/>
      <c r="FL480" s="18"/>
      <c r="FM480" s="18"/>
      <c r="FN480" s="18"/>
      <c r="FO480" s="18"/>
      <c r="FP480" s="18"/>
      <c r="FQ480" s="18"/>
      <c r="FR480" s="18"/>
      <c r="FS480" s="18"/>
      <c r="FT480" s="18"/>
      <c r="FU480" s="18"/>
      <c r="FV480" s="18"/>
    </row>
    <row r="481" spans="1:178" ht="12.75" x14ac:dyDescent="0.15">
      <c r="A481" s="90">
        <f t="shared" si="123"/>
        <v>42819</v>
      </c>
      <c r="B481" s="95">
        <f t="shared" ca="1" si="130"/>
        <v>104420.81599998999</v>
      </c>
      <c r="C481" s="3">
        <f t="shared" si="124"/>
        <v>100000</v>
      </c>
      <c r="D481" s="4">
        <f ca="1">IF(A481&lt;$B$1,VLOOKUP(A481,[1]DI!$A$4:$B$15000,2),0)</f>
        <v>0</v>
      </c>
      <c r="E481" s="5">
        <f t="shared" ca="1" si="131"/>
        <v>0</v>
      </c>
      <c r="F481" s="20">
        <f t="shared" si="125"/>
        <v>1.23</v>
      </c>
      <c r="G481" s="6">
        <f t="shared" ca="1" si="119"/>
        <v>1</v>
      </c>
      <c r="H481" s="5">
        <f ca="1">TRUNC(PRODUCT(G$10:G480),15)</f>
        <v>1.22245256969217</v>
      </c>
      <c r="I481" s="5">
        <f t="shared" ca="1" si="126"/>
        <v>1.1706981626063999</v>
      </c>
      <c r="J481" s="5">
        <f t="shared" ca="1" si="120"/>
        <v>1.0442081599999999</v>
      </c>
      <c r="K481" s="5">
        <f t="shared" ca="1" si="121"/>
        <v>4420.8159999899999</v>
      </c>
      <c r="L481" s="21">
        <f>IF(VLOOKUP(A481,$U$12:$AD$125,8)=VLOOKUP(A480,$U$12:$AD$125,8),0,VLOOKUP(A481,U$12:$AD$125,8))</f>
        <v>0</v>
      </c>
      <c r="M481" s="8">
        <f>IF(L481&gt;0,VLOOKUP(L481,T$12:$AC$125,7),0)</f>
        <v>0</v>
      </c>
      <c r="N481" s="3">
        <f t="shared" si="127"/>
        <v>0</v>
      </c>
      <c r="O481" s="3">
        <f t="shared" ca="1" si="122"/>
        <v>4420.8159999899999</v>
      </c>
      <c r="P481" s="22" t="str">
        <f t="shared" si="128"/>
        <v>J=</v>
      </c>
      <c r="Q481" s="2">
        <f t="shared" si="129"/>
        <v>42989</v>
      </c>
      <c r="R481" s="10"/>
      <c r="S481" s="10"/>
      <c r="T481" s="42">
        <v>47547</v>
      </c>
      <c r="U481" s="43" t="s">
        <v>63</v>
      </c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  <c r="ES481" s="18"/>
      <c r="ET481" s="18"/>
      <c r="EU481" s="18"/>
      <c r="EV481" s="18"/>
      <c r="EW481" s="18"/>
      <c r="EX481" s="18"/>
      <c r="EY481" s="18"/>
      <c r="EZ481" s="18"/>
      <c r="FA481" s="18"/>
      <c r="FB481" s="18"/>
      <c r="FC481" s="18"/>
      <c r="FD481" s="18"/>
      <c r="FE481" s="18"/>
      <c r="FF481" s="18"/>
      <c r="FG481" s="18"/>
      <c r="FH481" s="18"/>
      <c r="FI481" s="18"/>
      <c r="FJ481" s="18"/>
      <c r="FK481" s="18"/>
      <c r="FL481" s="18"/>
      <c r="FM481" s="18"/>
      <c r="FN481" s="18"/>
      <c r="FO481" s="18"/>
      <c r="FP481" s="18"/>
      <c r="FQ481" s="18"/>
      <c r="FR481" s="18"/>
      <c r="FS481" s="18"/>
      <c r="FT481" s="18"/>
      <c r="FU481" s="18"/>
      <c r="FV481" s="18"/>
    </row>
    <row r="482" spans="1:178" ht="12.75" x14ac:dyDescent="0.15">
      <c r="A482" s="90">
        <f t="shared" si="123"/>
        <v>42820</v>
      </c>
      <c r="B482" s="95">
        <f t="shared" ca="1" si="130"/>
        <v>104420.81599998999</v>
      </c>
      <c r="C482" s="3">
        <f t="shared" si="124"/>
        <v>100000</v>
      </c>
      <c r="D482" s="4">
        <f ca="1">IF(A482&lt;$B$1,VLOOKUP(A482,[1]DI!$A$4:$B$15000,2),0)</f>
        <v>0</v>
      </c>
      <c r="E482" s="5">
        <f t="shared" ca="1" si="131"/>
        <v>0</v>
      </c>
      <c r="F482" s="20">
        <f t="shared" si="125"/>
        <v>1.23</v>
      </c>
      <c r="G482" s="6">
        <f t="shared" ca="1" si="119"/>
        <v>1</v>
      </c>
      <c r="H482" s="5">
        <f ca="1">TRUNC(PRODUCT(G$10:G481),15)</f>
        <v>1.22245256969217</v>
      </c>
      <c r="I482" s="5">
        <f t="shared" ca="1" si="126"/>
        <v>1.1706981626063999</v>
      </c>
      <c r="J482" s="5">
        <f t="shared" ca="1" si="120"/>
        <v>1.0442081599999999</v>
      </c>
      <c r="K482" s="5">
        <f t="shared" ca="1" si="121"/>
        <v>4420.8159999899999</v>
      </c>
      <c r="L482" s="21">
        <f>IF(VLOOKUP(A482,$U$12:$AD$125,8)=VLOOKUP(A481,$U$12:$AD$125,8),0,VLOOKUP(A482,U$12:$AD$125,8))</f>
        <v>0</v>
      </c>
      <c r="M482" s="8">
        <f>IF(L482&gt;0,VLOOKUP(L482,T$12:$AC$125,7),0)</f>
        <v>0</v>
      </c>
      <c r="N482" s="3">
        <f t="shared" si="127"/>
        <v>0</v>
      </c>
      <c r="O482" s="3">
        <f t="shared" ca="1" si="122"/>
        <v>4420.8159999899999</v>
      </c>
      <c r="P482" s="22" t="str">
        <f t="shared" si="128"/>
        <v>J=</v>
      </c>
      <c r="Q482" s="2">
        <f t="shared" si="129"/>
        <v>42989</v>
      </c>
      <c r="R482" s="10"/>
      <c r="S482" s="10"/>
      <c r="T482" s="42">
        <v>47592</v>
      </c>
      <c r="U482" s="43" t="s">
        <v>80</v>
      </c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  <c r="ES482" s="18"/>
      <c r="ET482" s="18"/>
      <c r="EU482" s="18"/>
      <c r="EV482" s="18"/>
      <c r="EW482" s="18"/>
      <c r="EX482" s="18"/>
      <c r="EY482" s="18"/>
      <c r="EZ482" s="18"/>
      <c r="FA482" s="18"/>
      <c r="FB482" s="18"/>
      <c r="FC482" s="18"/>
      <c r="FD482" s="18"/>
      <c r="FE482" s="18"/>
      <c r="FF482" s="18"/>
      <c r="FG482" s="18"/>
      <c r="FH482" s="18"/>
      <c r="FI482" s="18"/>
      <c r="FJ482" s="18"/>
      <c r="FK482" s="18"/>
      <c r="FL482" s="18"/>
      <c r="FM482" s="18"/>
      <c r="FN482" s="18"/>
      <c r="FO482" s="18"/>
      <c r="FP482" s="18"/>
      <c r="FQ482" s="18"/>
      <c r="FR482" s="18"/>
      <c r="FS482" s="18"/>
      <c r="FT482" s="18"/>
      <c r="FU482" s="18"/>
      <c r="FV482" s="18"/>
    </row>
    <row r="483" spans="1:178" ht="12.75" x14ac:dyDescent="0.15">
      <c r="A483" s="90">
        <f t="shared" si="123"/>
        <v>42821</v>
      </c>
      <c r="B483" s="95">
        <f t="shared" ca="1" si="130"/>
        <v>104420.81599998999</v>
      </c>
      <c r="C483" s="3">
        <f t="shared" si="124"/>
        <v>100000</v>
      </c>
      <c r="D483" s="4">
        <f ca="1">IF(A483&lt;$B$1,VLOOKUP(A483,[1]DI!$A$4:$B$15000,2),0)</f>
        <v>0.12130000000000001</v>
      </c>
      <c r="E483" s="5">
        <f t="shared" ca="1" si="131"/>
        <v>4.5441999999999998E-4</v>
      </c>
      <c r="F483" s="20">
        <f t="shared" si="125"/>
        <v>1.23</v>
      </c>
      <c r="G483" s="6">
        <f t="shared" ca="1" si="119"/>
        <v>1.0005589366000001</v>
      </c>
      <c r="H483" s="5">
        <f ca="1">TRUNC(PRODUCT(G$10:G482),15)</f>
        <v>1.22245256969217</v>
      </c>
      <c r="I483" s="5">
        <f t="shared" ca="1" si="126"/>
        <v>1.1706981626063999</v>
      </c>
      <c r="J483" s="5">
        <f t="shared" ca="1" si="120"/>
        <v>1.0442081599999999</v>
      </c>
      <c r="K483" s="5">
        <f t="shared" ca="1" si="121"/>
        <v>4420.8159999899999</v>
      </c>
      <c r="L483" s="21">
        <f>IF(VLOOKUP(A483,$U$12:$AD$125,8)=VLOOKUP(A482,$U$12:$AD$125,8),0,VLOOKUP(A483,U$12:$AD$125,8))</f>
        <v>0</v>
      </c>
      <c r="M483" s="8">
        <f>IF(L483&gt;0,VLOOKUP(L483,T$12:$AC$125,7),0)</f>
        <v>0</v>
      </c>
      <c r="N483" s="3">
        <f t="shared" si="127"/>
        <v>0</v>
      </c>
      <c r="O483" s="3">
        <f t="shared" ca="1" si="122"/>
        <v>4420.8159999899999</v>
      </c>
      <c r="P483" s="22" t="str">
        <f t="shared" si="128"/>
        <v>J=</v>
      </c>
      <c r="Q483" s="2">
        <f t="shared" si="129"/>
        <v>42989</v>
      </c>
      <c r="R483" s="10"/>
      <c r="S483" s="10"/>
      <c r="T483" s="42">
        <v>47604</v>
      </c>
      <c r="U483" s="43" t="s">
        <v>82</v>
      </c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  <c r="ES483" s="18"/>
      <c r="ET483" s="18"/>
      <c r="EU483" s="18"/>
      <c r="EV483" s="18"/>
      <c r="EW483" s="18"/>
      <c r="EX483" s="18"/>
      <c r="EY483" s="18"/>
      <c r="EZ483" s="18"/>
      <c r="FA483" s="18"/>
      <c r="FB483" s="18"/>
      <c r="FC483" s="18"/>
      <c r="FD483" s="18"/>
      <c r="FE483" s="18"/>
      <c r="FF483" s="18"/>
      <c r="FG483" s="18"/>
      <c r="FH483" s="18"/>
      <c r="FI483" s="18"/>
      <c r="FJ483" s="18"/>
      <c r="FK483" s="18"/>
      <c r="FL483" s="18"/>
      <c r="FM483" s="18"/>
      <c r="FN483" s="18"/>
      <c r="FO483" s="18"/>
      <c r="FP483" s="18"/>
      <c r="FQ483" s="18"/>
      <c r="FR483" s="18"/>
      <c r="FS483" s="18"/>
      <c r="FT483" s="18"/>
      <c r="FU483" s="18"/>
      <c r="FV483" s="18"/>
    </row>
    <row r="484" spans="1:178" ht="12.75" x14ac:dyDescent="0.15">
      <c r="A484" s="90">
        <f t="shared" si="123"/>
        <v>42822</v>
      </c>
      <c r="B484" s="95">
        <f t="shared" ca="1" si="130"/>
        <v>104479.18</v>
      </c>
      <c r="C484" s="3">
        <f t="shared" si="124"/>
        <v>100000</v>
      </c>
      <c r="D484" s="4">
        <f ca="1">IF(A484&lt;$B$1,VLOOKUP(A484,[1]DI!$A$4:$B$15000,2),0)</f>
        <v>0.12130000000000001</v>
      </c>
      <c r="E484" s="5">
        <f t="shared" ca="1" si="131"/>
        <v>4.5441999999999998E-4</v>
      </c>
      <c r="F484" s="20">
        <f t="shared" si="125"/>
        <v>1.23</v>
      </c>
      <c r="G484" s="6">
        <f t="shared" ca="1" si="119"/>
        <v>1.0005589366000001</v>
      </c>
      <c r="H484" s="5">
        <f ca="1">TRUNC(PRODUCT(G$10:G483),15)</f>
        <v>1.22313584317513</v>
      </c>
      <c r="I484" s="5">
        <f t="shared" ca="1" si="126"/>
        <v>1.1706981626063999</v>
      </c>
      <c r="J484" s="5">
        <f t="shared" ca="1" si="120"/>
        <v>1.0447918</v>
      </c>
      <c r="K484" s="5">
        <f t="shared" ca="1" si="121"/>
        <v>4479.18</v>
      </c>
      <c r="L484" s="21">
        <f>IF(VLOOKUP(A484,$U$12:$AD$125,8)=VLOOKUP(A483,$U$12:$AD$125,8),0,VLOOKUP(A484,U$12:$AD$125,8))</f>
        <v>0</v>
      </c>
      <c r="M484" s="8">
        <f>IF(L484&gt;0,VLOOKUP(L484,T$12:$AC$125,7),0)</f>
        <v>0</v>
      </c>
      <c r="N484" s="3">
        <f t="shared" si="127"/>
        <v>0</v>
      </c>
      <c r="O484" s="3">
        <f t="shared" ca="1" si="122"/>
        <v>4479.18</v>
      </c>
      <c r="P484" s="22" t="str">
        <f t="shared" si="128"/>
        <v>J=</v>
      </c>
      <c r="Q484" s="2">
        <f t="shared" si="129"/>
        <v>42989</v>
      </c>
      <c r="R484" s="10"/>
      <c r="S484" s="10"/>
      <c r="T484" s="42">
        <v>47654</v>
      </c>
      <c r="U484" s="43" t="s">
        <v>81</v>
      </c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  <c r="ES484" s="18"/>
      <c r="ET484" s="18"/>
      <c r="EU484" s="18"/>
      <c r="EV484" s="18"/>
      <c r="EW484" s="18"/>
      <c r="EX484" s="18"/>
      <c r="EY484" s="18"/>
      <c r="EZ484" s="18"/>
      <c r="FA484" s="18"/>
      <c r="FB484" s="18"/>
      <c r="FC484" s="18"/>
      <c r="FD484" s="18"/>
      <c r="FE484" s="18"/>
      <c r="FF484" s="18"/>
      <c r="FG484" s="18"/>
      <c r="FH484" s="18"/>
      <c r="FI484" s="18"/>
      <c r="FJ484" s="18"/>
      <c r="FK484" s="18"/>
      <c r="FL484" s="18"/>
      <c r="FM484" s="18"/>
      <c r="FN484" s="18"/>
      <c r="FO484" s="18"/>
      <c r="FP484" s="18"/>
      <c r="FQ484" s="18"/>
      <c r="FR484" s="18"/>
      <c r="FS484" s="18"/>
      <c r="FT484" s="18"/>
      <c r="FU484" s="18"/>
      <c r="FV484" s="18"/>
    </row>
    <row r="485" spans="1:178" ht="12.75" x14ac:dyDescent="0.15">
      <c r="A485" s="90">
        <f t="shared" si="123"/>
        <v>42823</v>
      </c>
      <c r="B485" s="95">
        <f t="shared" ca="1" si="130"/>
        <v>104537.57699999001</v>
      </c>
      <c r="C485" s="3">
        <f t="shared" si="124"/>
        <v>100000</v>
      </c>
      <c r="D485" s="4">
        <f ca="1">IF(A485&lt;$B$1,VLOOKUP(A485,[1]DI!$A$4:$B$15000,2),0)</f>
        <v>0.12130000000000001</v>
      </c>
      <c r="E485" s="5">
        <f t="shared" ca="1" si="131"/>
        <v>4.5441999999999998E-4</v>
      </c>
      <c r="F485" s="20">
        <f t="shared" si="125"/>
        <v>1.23</v>
      </c>
      <c r="G485" s="6">
        <f t="shared" ca="1" si="119"/>
        <v>1.0005589366000001</v>
      </c>
      <c r="H485" s="5">
        <f ca="1">TRUNC(PRODUCT(G$10:G484),15)</f>
        <v>1.22381949856466</v>
      </c>
      <c r="I485" s="5">
        <f t="shared" ca="1" si="126"/>
        <v>1.1706981626063999</v>
      </c>
      <c r="J485" s="5">
        <f t="shared" ca="1" si="120"/>
        <v>1.0453757699999999</v>
      </c>
      <c r="K485" s="5">
        <f t="shared" ca="1" si="121"/>
        <v>4537.5769999900003</v>
      </c>
      <c r="L485" s="21">
        <f>IF(VLOOKUP(A485,$U$12:$AD$125,8)=VLOOKUP(A484,$U$12:$AD$125,8),0,VLOOKUP(A485,U$12:$AD$125,8))</f>
        <v>0</v>
      </c>
      <c r="M485" s="8">
        <f>IF(L485&gt;0,VLOOKUP(L485,T$12:$AC$125,7),0)</f>
        <v>0</v>
      </c>
      <c r="N485" s="3">
        <f t="shared" si="127"/>
        <v>0</v>
      </c>
      <c r="O485" s="3">
        <f t="shared" ca="1" si="122"/>
        <v>4537.5769999900003</v>
      </c>
      <c r="P485" s="22" t="str">
        <f t="shared" si="128"/>
        <v>J=</v>
      </c>
      <c r="Q485" s="2">
        <f t="shared" si="129"/>
        <v>42989</v>
      </c>
      <c r="R485" s="10"/>
      <c r="S485" s="10"/>
      <c r="T485" s="42">
        <v>47802</v>
      </c>
      <c r="U485" s="43" t="s">
        <v>84</v>
      </c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  <c r="ES485" s="18"/>
      <c r="ET485" s="18"/>
      <c r="EU485" s="18"/>
      <c r="EV485" s="18"/>
      <c r="EW485" s="18"/>
      <c r="EX485" s="18"/>
      <c r="EY485" s="18"/>
      <c r="EZ485" s="18"/>
      <c r="FA485" s="18"/>
      <c r="FB485" s="18"/>
      <c r="FC485" s="18"/>
      <c r="FD485" s="18"/>
      <c r="FE485" s="18"/>
      <c r="FF485" s="18"/>
      <c r="FG485" s="18"/>
      <c r="FH485" s="18"/>
      <c r="FI485" s="18"/>
      <c r="FJ485" s="18"/>
      <c r="FK485" s="18"/>
      <c r="FL485" s="18"/>
      <c r="FM485" s="18"/>
      <c r="FN485" s="18"/>
      <c r="FO485" s="18"/>
      <c r="FP485" s="18"/>
      <c r="FQ485" s="18"/>
      <c r="FR485" s="18"/>
      <c r="FS485" s="18"/>
      <c r="FT485" s="18"/>
      <c r="FU485" s="18"/>
      <c r="FV485" s="18"/>
    </row>
    <row r="486" spans="1:178" ht="12.75" x14ac:dyDescent="0.15">
      <c r="A486" s="90">
        <f t="shared" si="123"/>
        <v>42824</v>
      </c>
      <c r="B486" s="95">
        <f t="shared" ca="1" si="130"/>
        <v>104596.007</v>
      </c>
      <c r="C486" s="3">
        <f t="shared" si="124"/>
        <v>100000</v>
      </c>
      <c r="D486" s="4">
        <f ca="1">IF(A486&lt;$B$1,VLOOKUP(A486,[1]DI!$A$4:$B$15000,2),0)</f>
        <v>0.12130000000000001</v>
      </c>
      <c r="E486" s="5">
        <f t="shared" ca="1" si="131"/>
        <v>4.5441999999999998E-4</v>
      </c>
      <c r="F486" s="20">
        <f t="shared" si="125"/>
        <v>1.23</v>
      </c>
      <c r="G486" s="6">
        <f t="shared" ca="1" si="119"/>
        <v>1.0005589366000001</v>
      </c>
      <c r="H486" s="5">
        <f ca="1">TRUNC(PRODUCT(G$10:G485),15)</f>
        <v>1.2245035360742</v>
      </c>
      <c r="I486" s="5">
        <f t="shared" ca="1" si="126"/>
        <v>1.1706981626063999</v>
      </c>
      <c r="J486" s="5">
        <f t="shared" ca="1" si="120"/>
        <v>1.04596007</v>
      </c>
      <c r="K486" s="5">
        <f t="shared" ca="1" si="121"/>
        <v>4596.0069999999996</v>
      </c>
      <c r="L486" s="21">
        <f>IF(VLOOKUP(A486,$U$12:$AD$125,8)=VLOOKUP(A485,$U$12:$AD$125,8),0,VLOOKUP(A486,U$12:$AD$125,8))</f>
        <v>0</v>
      </c>
      <c r="M486" s="8">
        <f>IF(L486&gt;0,VLOOKUP(L486,T$12:$AC$125,7),0)</f>
        <v>0</v>
      </c>
      <c r="N486" s="3">
        <f t="shared" si="127"/>
        <v>0</v>
      </c>
      <c r="O486" s="3">
        <f t="shared" ca="1" si="122"/>
        <v>4596.0069999999996</v>
      </c>
      <c r="P486" s="22" t="str">
        <f t="shared" si="128"/>
        <v>J=</v>
      </c>
      <c r="Q486" s="2">
        <f t="shared" si="129"/>
        <v>42989</v>
      </c>
      <c r="R486" s="10"/>
      <c r="S486" s="10"/>
      <c r="T486" s="42">
        <v>47842</v>
      </c>
      <c r="U486" s="43" t="s">
        <v>77</v>
      </c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  <c r="EW486" s="18"/>
      <c r="EX486" s="18"/>
      <c r="EY486" s="18"/>
      <c r="EZ486" s="18"/>
      <c r="FA486" s="18"/>
      <c r="FB486" s="18"/>
      <c r="FC486" s="18"/>
      <c r="FD486" s="18"/>
      <c r="FE486" s="18"/>
      <c r="FF486" s="18"/>
      <c r="FG486" s="18"/>
      <c r="FH486" s="18"/>
      <c r="FI486" s="18"/>
      <c r="FJ486" s="18"/>
      <c r="FK486" s="18"/>
      <c r="FL486" s="18"/>
      <c r="FM486" s="18"/>
      <c r="FN486" s="18"/>
      <c r="FO486" s="18"/>
      <c r="FP486" s="18"/>
      <c r="FQ486" s="18"/>
      <c r="FR486" s="18"/>
      <c r="FS486" s="18"/>
      <c r="FT486" s="18"/>
      <c r="FU486" s="18"/>
      <c r="FV486" s="18"/>
    </row>
    <row r="487" spans="1:178" ht="12.75" x14ac:dyDescent="0.15">
      <c r="A487" s="90">
        <f t="shared" si="123"/>
        <v>42825</v>
      </c>
      <c r="B487" s="95">
        <f t="shared" ca="1" si="130"/>
        <v>104654.47</v>
      </c>
      <c r="C487" s="3">
        <f t="shared" si="124"/>
        <v>100000</v>
      </c>
      <c r="D487" s="4">
        <f ca="1">IF(A487&lt;$B$1,VLOOKUP(A487,[1]DI!$A$4:$B$15000,2),0)</f>
        <v>0.12130000000000001</v>
      </c>
      <c r="E487" s="5">
        <f t="shared" ca="1" si="131"/>
        <v>4.5441999999999998E-4</v>
      </c>
      <c r="F487" s="20">
        <f t="shared" si="125"/>
        <v>1.23</v>
      </c>
      <c r="G487" s="6">
        <f t="shared" ca="1" si="119"/>
        <v>1.0005589366000001</v>
      </c>
      <c r="H487" s="5">
        <f ca="1">TRUNC(PRODUCT(G$10:G486),15)</f>
        <v>1.22518795591734</v>
      </c>
      <c r="I487" s="5">
        <f t="shared" ca="1" si="126"/>
        <v>1.1706981626063999</v>
      </c>
      <c r="J487" s="5">
        <f t="shared" ca="1" si="120"/>
        <v>1.0465447000000001</v>
      </c>
      <c r="K487" s="5">
        <f t="shared" ca="1" si="121"/>
        <v>4654.47</v>
      </c>
      <c r="L487" s="21">
        <f>IF(VLOOKUP(A487,$U$12:$AD$125,8)=VLOOKUP(A486,$U$12:$AD$125,8),0,VLOOKUP(A487,U$12:$AD$125,8))</f>
        <v>0</v>
      </c>
      <c r="M487" s="8">
        <f>IF(L487&gt;0,VLOOKUP(L487,T$12:$AC$125,7),0)</f>
        <v>0</v>
      </c>
      <c r="N487" s="3">
        <f t="shared" si="127"/>
        <v>0</v>
      </c>
      <c r="O487" s="3">
        <f t="shared" ca="1" si="122"/>
        <v>4654.47</v>
      </c>
      <c r="P487" s="22" t="str">
        <f t="shared" si="128"/>
        <v>J=</v>
      </c>
      <c r="Q487" s="2">
        <f t="shared" si="129"/>
        <v>42989</v>
      </c>
      <c r="R487" s="10"/>
      <c r="S487" s="10"/>
      <c r="T487" s="42">
        <v>47849</v>
      </c>
      <c r="U487" s="43" t="s">
        <v>79</v>
      </c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  <c r="ES487" s="18"/>
      <c r="ET487" s="18"/>
      <c r="EU487" s="18"/>
      <c r="EV487" s="18"/>
      <c r="EW487" s="18"/>
      <c r="EX487" s="18"/>
      <c r="EY487" s="18"/>
      <c r="EZ487" s="18"/>
      <c r="FA487" s="18"/>
      <c r="FB487" s="18"/>
      <c r="FC487" s="18"/>
      <c r="FD487" s="18"/>
      <c r="FE487" s="18"/>
      <c r="FF487" s="18"/>
      <c r="FG487" s="18"/>
      <c r="FH487" s="18"/>
      <c r="FI487" s="18"/>
      <c r="FJ487" s="18"/>
      <c r="FK487" s="18"/>
      <c r="FL487" s="18"/>
      <c r="FM487" s="18"/>
      <c r="FN487" s="18"/>
      <c r="FO487" s="18"/>
      <c r="FP487" s="18"/>
      <c r="FQ487" s="18"/>
      <c r="FR487" s="18"/>
      <c r="FS487" s="18"/>
      <c r="FT487" s="18"/>
      <c r="FU487" s="18"/>
      <c r="FV487" s="18"/>
    </row>
    <row r="488" spans="1:178" ht="12.75" x14ac:dyDescent="0.15">
      <c r="A488" s="90">
        <f t="shared" si="123"/>
        <v>42826</v>
      </c>
      <c r="B488" s="95">
        <f t="shared" ca="1" si="130"/>
        <v>104712.965</v>
      </c>
      <c r="C488" s="3">
        <f t="shared" si="124"/>
        <v>100000</v>
      </c>
      <c r="D488" s="4">
        <f ca="1">IF(A488&lt;$B$1,VLOOKUP(A488,[1]DI!$A$4:$B$15000,2),0)</f>
        <v>0</v>
      </c>
      <c r="E488" s="5">
        <f t="shared" ca="1" si="131"/>
        <v>0</v>
      </c>
      <c r="F488" s="20">
        <f t="shared" si="125"/>
        <v>1.23</v>
      </c>
      <c r="G488" s="6">
        <f t="shared" ca="1" si="119"/>
        <v>1</v>
      </c>
      <c r="H488" s="5">
        <f ca="1">TRUNC(PRODUCT(G$10:G487),15)</f>
        <v>1.22587275830778</v>
      </c>
      <c r="I488" s="5">
        <f t="shared" ca="1" si="126"/>
        <v>1.1706981626063999</v>
      </c>
      <c r="J488" s="5">
        <f t="shared" ca="1" si="120"/>
        <v>1.04712965</v>
      </c>
      <c r="K488" s="5">
        <f t="shared" ca="1" si="121"/>
        <v>4712.9650000000001</v>
      </c>
      <c r="L488" s="21">
        <f>IF(VLOOKUP(A488,$U$12:$AD$125,8)=VLOOKUP(A487,$U$12:$AD$125,8),0,VLOOKUP(A488,U$12:$AD$125,8))</f>
        <v>0</v>
      </c>
      <c r="M488" s="8">
        <f>IF(L488&gt;0,VLOOKUP(L488,T$12:$AC$125,7),0)</f>
        <v>0</v>
      </c>
      <c r="N488" s="3">
        <f t="shared" si="127"/>
        <v>0</v>
      </c>
      <c r="O488" s="3">
        <f t="shared" ca="1" si="122"/>
        <v>4712.9650000000001</v>
      </c>
      <c r="P488" s="22" t="str">
        <f t="shared" si="128"/>
        <v>J=</v>
      </c>
      <c r="Q488" s="2">
        <f t="shared" si="129"/>
        <v>42989</v>
      </c>
      <c r="R488" s="10"/>
      <c r="S488" s="10"/>
      <c r="T488" s="42">
        <v>47903</v>
      </c>
      <c r="U488" s="43" t="s">
        <v>63</v>
      </c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  <c r="ES488" s="18"/>
      <c r="ET488" s="18"/>
      <c r="EU488" s="18"/>
      <c r="EV488" s="18"/>
      <c r="EW488" s="18"/>
      <c r="EX488" s="18"/>
      <c r="EY488" s="18"/>
      <c r="EZ488" s="18"/>
      <c r="FA488" s="18"/>
      <c r="FB488" s="18"/>
      <c r="FC488" s="18"/>
      <c r="FD488" s="18"/>
      <c r="FE488" s="18"/>
      <c r="FF488" s="18"/>
      <c r="FG488" s="18"/>
      <c r="FH488" s="18"/>
      <c r="FI488" s="18"/>
      <c r="FJ488" s="18"/>
      <c r="FK488" s="18"/>
      <c r="FL488" s="18"/>
      <c r="FM488" s="18"/>
      <c r="FN488" s="18"/>
      <c r="FO488" s="18"/>
      <c r="FP488" s="18"/>
      <c r="FQ488" s="18"/>
      <c r="FR488" s="18"/>
      <c r="FS488" s="18"/>
      <c r="FT488" s="18"/>
      <c r="FU488" s="18"/>
      <c r="FV488" s="18"/>
    </row>
    <row r="489" spans="1:178" ht="12.75" x14ac:dyDescent="0.15">
      <c r="A489" s="90">
        <f t="shared" si="123"/>
        <v>42827</v>
      </c>
      <c r="B489" s="95">
        <f t="shared" ca="1" si="130"/>
        <v>104712.965</v>
      </c>
      <c r="C489" s="3">
        <f t="shared" si="124"/>
        <v>100000</v>
      </c>
      <c r="D489" s="4">
        <f ca="1">IF(A489&lt;$B$1,VLOOKUP(A489,[1]DI!$A$4:$B$15000,2),0)</f>
        <v>0</v>
      </c>
      <c r="E489" s="5">
        <f t="shared" ca="1" si="131"/>
        <v>0</v>
      </c>
      <c r="F489" s="20">
        <f t="shared" si="125"/>
        <v>1.23</v>
      </c>
      <c r="G489" s="6">
        <f t="shared" ca="1" si="119"/>
        <v>1</v>
      </c>
      <c r="H489" s="5">
        <f ca="1">TRUNC(PRODUCT(G$10:G488),15)</f>
        <v>1.22587275830778</v>
      </c>
      <c r="I489" s="5">
        <f t="shared" ca="1" si="126"/>
        <v>1.1706981626063999</v>
      </c>
      <c r="J489" s="5">
        <f t="shared" ca="1" si="120"/>
        <v>1.04712965</v>
      </c>
      <c r="K489" s="5">
        <f t="shared" ca="1" si="121"/>
        <v>4712.9650000000001</v>
      </c>
      <c r="L489" s="21">
        <f>IF(VLOOKUP(A489,$U$12:$AD$125,8)=VLOOKUP(A488,$U$12:$AD$125,8),0,VLOOKUP(A489,U$12:$AD$125,8))</f>
        <v>0</v>
      </c>
      <c r="M489" s="8">
        <f>IF(L489&gt;0,VLOOKUP(L489,T$12:$AC$125,7),0)</f>
        <v>0</v>
      </c>
      <c r="N489" s="3">
        <f t="shared" si="127"/>
        <v>0</v>
      </c>
      <c r="O489" s="3">
        <f t="shared" ca="1" si="122"/>
        <v>4712.9650000000001</v>
      </c>
      <c r="P489" s="22" t="str">
        <f t="shared" si="128"/>
        <v>J=</v>
      </c>
      <c r="Q489" s="2">
        <f t="shared" si="129"/>
        <v>42989</v>
      </c>
      <c r="R489" s="10"/>
      <c r="S489" s="10"/>
      <c r="T489" s="42">
        <v>47904</v>
      </c>
      <c r="U489" s="43" t="s">
        <v>63</v>
      </c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  <c r="ES489" s="18"/>
      <c r="ET489" s="18"/>
      <c r="EU489" s="18"/>
      <c r="EV489" s="18"/>
      <c r="EW489" s="18"/>
      <c r="EX489" s="18"/>
      <c r="EY489" s="18"/>
      <c r="EZ489" s="18"/>
      <c r="FA489" s="18"/>
      <c r="FB489" s="18"/>
      <c r="FC489" s="18"/>
      <c r="FD489" s="18"/>
      <c r="FE489" s="18"/>
      <c r="FF489" s="18"/>
      <c r="FG489" s="18"/>
      <c r="FH489" s="18"/>
      <c r="FI489" s="18"/>
      <c r="FJ489" s="18"/>
      <c r="FK489" s="18"/>
      <c r="FL489" s="18"/>
      <c r="FM489" s="18"/>
      <c r="FN489" s="18"/>
      <c r="FO489" s="18"/>
      <c r="FP489" s="18"/>
      <c r="FQ489" s="18"/>
      <c r="FR489" s="18"/>
      <c r="FS489" s="18"/>
      <c r="FT489" s="18"/>
      <c r="FU489" s="18"/>
      <c r="FV489" s="18"/>
    </row>
    <row r="490" spans="1:178" ht="12.75" x14ac:dyDescent="0.15">
      <c r="A490" s="90">
        <f t="shared" si="123"/>
        <v>42828</v>
      </c>
      <c r="B490" s="95">
        <f t="shared" ca="1" si="130"/>
        <v>104712.965</v>
      </c>
      <c r="C490" s="3">
        <f t="shared" si="124"/>
        <v>100000</v>
      </c>
      <c r="D490" s="4">
        <f ca="1">IF(A490&lt;$B$1,VLOOKUP(A490,[1]DI!$A$4:$B$15000,2),0)</f>
        <v>0.12130000000000001</v>
      </c>
      <c r="E490" s="5">
        <f t="shared" ca="1" si="131"/>
        <v>4.5441999999999998E-4</v>
      </c>
      <c r="F490" s="20">
        <f t="shared" si="125"/>
        <v>1.23</v>
      </c>
      <c r="G490" s="6">
        <f t="shared" ca="1" si="119"/>
        <v>1.0005589366000001</v>
      </c>
      <c r="H490" s="5">
        <f ca="1">TRUNC(PRODUCT(G$10:G489),15)</f>
        <v>1.22587275830778</v>
      </c>
      <c r="I490" s="5">
        <f t="shared" ca="1" si="126"/>
        <v>1.1706981626063999</v>
      </c>
      <c r="J490" s="5">
        <f t="shared" ca="1" si="120"/>
        <v>1.04712965</v>
      </c>
      <c r="K490" s="5">
        <f t="shared" ca="1" si="121"/>
        <v>4712.9650000000001</v>
      </c>
      <c r="L490" s="21">
        <f>IF(VLOOKUP(A490,$U$12:$AD$125,8)=VLOOKUP(A489,$U$12:$AD$125,8),0,VLOOKUP(A490,U$12:$AD$125,8))</f>
        <v>0</v>
      </c>
      <c r="M490" s="8">
        <f>IF(L490&gt;0,VLOOKUP(L490,T$12:$AC$125,7),0)</f>
        <v>0</v>
      </c>
      <c r="N490" s="3">
        <f t="shared" si="127"/>
        <v>0</v>
      </c>
      <c r="O490" s="3">
        <f t="shared" ca="1" si="122"/>
        <v>4712.9650000000001</v>
      </c>
      <c r="P490" s="22" t="str">
        <f t="shared" si="128"/>
        <v>J=</v>
      </c>
      <c r="Q490" s="2">
        <f t="shared" si="129"/>
        <v>42989</v>
      </c>
      <c r="R490" s="10"/>
      <c r="S490" s="10"/>
      <c r="T490" s="42">
        <v>47949</v>
      </c>
      <c r="U490" s="43" t="s">
        <v>80</v>
      </c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  <c r="ES490" s="18"/>
      <c r="ET490" s="18"/>
      <c r="EU490" s="18"/>
      <c r="EV490" s="18"/>
      <c r="EW490" s="18"/>
      <c r="EX490" s="18"/>
      <c r="EY490" s="18"/>
      <c r="EZ490" s="18"/>
      <c r="FA490" s="18"/>
      <c r="FB490" s="18"/>
      <c r="FC490" s="18"/>
      <c r="FD490" s="18"/>
      <c r="FE490" s="18"/>
      <c r="FF490" s="18"/>
      <c r="FG490" s="18"/>
      <c r="FH490" s="18"/>
      <c r="FI490" s="18"/>
      <c r="FJ490" s="18"/>
      <c r="FK490" s="18"/>
      <c r="FL490" s="18"/>
      <c r="FM490" s="18"/>
      <c r="FN490" s="18"/>
      <c r="FO490" s="18"/>
      <c r="FP490" s="18"/>
      <c r="FQ490" s="18"/>
      <c r="FR490" s="18"/>
      <c r="FS490" s="18"/>
      <c r="FT490" s="18"/>
      <c r="FU490" s="18"/>
      <c r="FV490" s="18"/>
    </row>
    <row r="491" spans="1:178" ht="12.75" x14ac:dyDescent="0.15">
      <c r="A491" s="90">
        <f t="shared" si="123"/>
        <v>42829</v>
      </c>
      <c r="B491" s="95">
        <f t="shared" ca="1" si="130"/>
        <v>104771.49299999001</v>
      </c>
      <c r="C491" s="3">
        <f t="shared" si="124"/>
        <v>100000</v>
      </c>
      <c r="D491" s="4">
        <f ca="1">IF(A491&lt;$B$1,VLOOKUP(A491,[1]DI!$A$4:$B$15000,2),0)</f>
        <v>0.12130000000000001</v>
      </c>
      <c r="E491" s="5">
        <f t="shared" ca="1" si="131"/>
        <v>4.5441999999999998E-4</v>
      </c>
      <c r="F491" s="20">
        <f t="shared" si="125"/>
        <v>1.23</v>
      </c>
      <c r="G491" s="6">
        <f t="shared" ca="1" si="119"/>
        <v>1.0005589366000001</v>
      </c>
      <c r="H491" s="5">
        <f ca="1">TRUNC(PRODUCT(G$10:G490),15)</f>
        <v>1.2265579434593401</v>
      </c>
      <c r="I491" s="5">
        <f t="shared" ca="1" si="126"/>
        <v>1.1706981626063999</v>
      </c>
      <c r="J491" s="5">
        <f t="shared" ca="1" si="120"/>
        <v>1.0477149299999999</v>
      </c>
      <c r="K491" s="5">
        <f t="shared" ca="1" si="121"/>
        <v>4771.4929999899996</v>
      </c>
      <c r="L491" s="21">
        <f>IF(VLOOKUP(A491,$U$12:$AD$125,8)=VLOOKUP(A490,$U$12:$AD$125,8),0,VLOOKUP(A491,U$12:$AD$125,8))</f>
        <v>0</v>
      </c>
      <c r="M491" s="8">
        <f>IF(L491&gt;0,VLOOKUP(L491,T$12:$AC$125,7),0)</f>
        <v>0</v>
      </c>
      <c r="N491" s="3">
        <f t="shared" si="127"/>
        <v>0</v>
      </c>
      <c r="O491" s="3">
        <f t="shared" ca="1" si="122"/>
        <v>4771.4929999899996</v>
      </c>
      <c r="P491" s="22" t="str">
        <f t="shared" si="128"/>
        <v>J=</v>
      </c>
      <c r="Q491" s="2">
        <f t="shared" si="129"/>
        <v>42989</v>
      </c>
      <c r="R491" s="10"/>
      <c r="S491" s="10"/>
      <c r="T491" s="42">
        <v>47959</v>
      </c>
      <c r="U491" s="43" t="s">
        <v>65</v>
      </c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  <c r="ES491" s="18"/>
      <c r="ET491" s="18"/>
      <c r="EU491" s="18"/>
      <c r="EV491" s="18"/>
      <c r="EW491" s="18"/>
      <c r="EX491" s="18"/>
      <c r="EY491" s="18"/>
      <c r="EZ491" s="18"/>
      <c r="FA491" s="18"/>
      <c r="FB491" s="18"/>
      <c r="FC491" s="18"/>
      <c r="FD491" s="18"/>
      <c r="FE491" s="18"/>
      <c r="FF491" s="18"/>
      <c r="FG491" s="18"/>
      <c r="FH491" s="18"/>
      <c r="FI491" s="18"/>
      <c r="FJ491" s="18"/>
      <c r="FK491" s="18"/>
      <c r="FL491" s="18"/>
      <c r="FM491" s="18"/>
      <c r="FN491" s="18"/>
      <c r="FO491" s="18"/>
      <c r="FP491" s="18"/>
      <c r="FQ491" s="18"/>
      <c r="FR491" s="18"/>
      <c r="FS491" s="18"/>
      <c r="FT491" s="18"/>
      <c r="FU491" s="18"/>
      <c r="FV491" s="18"/>
    </row>
    <row r="492" spans="1:178" ht="12.75" x14ac:dyDescent="0.15">
      <c r="A492" s="90">
        <f t="shared" si="123"/>
        <v>42830</v>
      </c>
      <c r="B492" s="95">
        <f t="shared" ca="1" si="130"/>
        <v>104830.054</v>
      </c>
      <c r="C492" s="3">
        <f t="shared" si="124"/>
        <v>100000</v>
      </c>
      <c r="D492" s="4">
        <f ca="1">IF(A492&lt;$B$1,VLOOKUP(A492,[1]DI!$A$4:$B$15000,2),0)</f>
        <v>0.12130000000000001</v>
      </c>
      <c r="E492" s="5">
        <f t="shared" ca="1" si="131"/>
        <v>4.5441999999999998E-4</v>
      </c>
      <c r="F492" s="20">
        <f t="shared" si="125"/>
        <v>1.23</v>
      </c>
      <c r="G492" s="6">
        <f t="shared" ca="1" si="119"/>
        <v>1.0005589366000001</v>
      </c>
      <c r="H492" s="5">
        <f ca="1">TRUNC(PRODUCT(G$10:G491),15)</f>
        <v>1.2272435115859599</v>
      </c>
      <c r="I492" s="5">
        <f t="shared" ca="1" si="126"/>
        <v>1.1706981626063999</v>
      </c>
      <c r="J492" s="5">
        <f t="shared" ca="1" si="120"/>
        <v>1.0483005400000001</v>
      </c>
      <c r="K492" s="5">
        <f t="shared" ca="1" si="121"/>
        <v>4830.0540000000001</v>
      </c>
      <c r="L492" s="21">
        <f>IF(VLOOKUP(A492,$U$12:$AD$125,8)=VLOOKUP(A491,$U$12:$AD$125,8),0,VLOOKUP(A492,U$12:$AD$125,8))</f>
        <v>0</v>
      </c>
      <c r="M492" s="8">
        <f>IF(L492&gt;0,VLOOKUP(L492,T$12:$AC$125,7),0)</f>
        <v>0</v>
      </c>
      <c r="N492" s="3">
        <f t="shared" si="127"/>
        <v>0</v>
      </c>
      <c r="O492" s="3">
        <f t="shared" ca="1" si="122"/>
        <v>4830.0540000000001</v>
      </c>
      <c r="P492" s="22" t="str">
        <f t="shared" si="128"/>
        <v>J=</v>
      </c>
      <c r="Q492" s="2">
        <f t="shared" si="129"/>
        <v>42989</v>
      </c>
      <c r="R492" s="10"/>
      <c r="S492" s="10"/>
      <c r="T492" s="42">
        <v>47969</v>
      </c>
      <c r="U492" s="43" t="s">
        <v>82</v>
      </c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  <c r="ES492" s="18"/>
      <c r="ET492" s="18"/>
      <c r="EU492" s="18"/>
      <c r="EV492" s="18"/>
      <c r="EW492" s="18"/>
      <c r="EX492" s="18"/>
      <c r="EY492" s="18"/>
      <c r="EZ492" s="18"/>
      <c r="FA492" s="18"/>
      <c r="FB492" s="18"/>
      <c r="FC492" s="18"/>
      <c r="FD492" s="18"/>
      <c r="FE492" s="18"/>
      <c r="FF492" s="18"/>
      <c r="FG492" s="18"/>
      <c r="FH492" s="18"/>
      <c r="FI492" s="18"/>
      <c r="FJ492" s="18"/>
      <c r="FK492" s="18"/>
      <c r="FL492" s="18"/>
      <c r="FM492" s="18"/>
      <c r="FN492" s="18"/>
      <c r="FO492" s="18"/>
      <c r="FP492" s="18"/>
      <c r="FQ492" s="18"/>
      <c r="FR492" s="18"/>
      <c r="FS492" s="18"/>
      <c r="FT492" s="18"/>
      <c r="FU492" s="18"/>
      <c r="FV492" s="18"/>
    </row>
    <row r="493" spans="1:178" ht="12.75" x14ac:dyDescent="0.15">
      <c r="A493" s="90">
        <f t="shared" si="123"/>
        <v>42831</v>
      </c>
      <c r="B493" s="95">
        <f t="shared" ca="1" si="130"/>
        <v>104888.647</v>
      </c>
      <c r="C493" s="3">
        <f t="shared" si="124"/>
        <v>100000</v>
      </c>
      <c r="D493" s="4">
        <f ca="1">IF(A493&lt;$B$1,VLOOKUP(A493,[1]DI!$A$4:$B$15000,2),0)</f>
        <v>0.12130000000000001</v>
      </c>
      <c r="E493" s="5">
        <f t="shared" ca="1" si="131"/>
        <v>4.5441999999999998E-4</v>
      </c>
      <c r="F493" s="20">
        <f t="shared" si="125"/>
        <v>1.23</v>
      </c>
      <c r="G493" s="6">
        <f t="shared" ca="1" si="119"/>
        <v>1.0005589366000001</v>
      </c>
      <c r="H493" s="5">
        <f ca="1">TRUNC(PRODUCT(G$10:G492),15)</f>
        <v>1.2279294629016999</v>
      </c>
      <c r="I493" s="5">
        <f t="shared" ca="1" si="126"/>
        <v>1.1706981626063999</v>
      </c>
      <c r="J493" s="5">
        <f t="shared" ca="1" si="120"/>
        <v>1.04888647</v>
      </c>
      <c r="K493" s="5">
        <f t="shared" ca="1" si="121"/>
        <v>4888.6469999999999</v>
      </c>
      <c r="L493" s="21">
        <f>IF(VLOOKUP(A493,$U$12:$AD$125,8)=VLOOKUP(A492,$U$12:$AD$125,8),0,VLOOKUP(A493,U$12:$AD$125,8))</f>
        <v>0</v>
      </c>
      <c r="M493" s="8">
        <f>IF(L493&gt;0,VLOOKUP(L493,T$12:$AC$125,7),0)</f>
        <v>0</v>
      </c>
      <c r="N493" s="3">
        <f t="shared" si="127"/>
        <v>0</v>
      </c>
      <c r="O493" s="3">
        <f t="shared" ca="1" si="122"/>
        <v>4888.6469999999999</v>
      </c>
      <c r="P493" s="22" t="str">
        <f t="shared" si="128"/>
        <v>J=</v>
      </c>
      <c r="Q493" s="2">
        <f t="shared" si="129"/>
        <v>42989</v>
      </c>
      <c r="R493" s="10"/>
      <c r="S493" s="10"/>
      <c r="T493" s="42">
        <v>48011</v>
      </c>
      <c r="U493" s="43" t="s">
        <v>81</v>
      </c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  <c r="ES493" s="18"/>
      <c r="ET493" s="18"/>
      <c r="EU493" s="18"/>
      <c r="EV493" s="18"/>
      <c r="EW493" s="18"/>
      <c r="EX493" s="18"/>
      <c r="EY493" s="18"/>
      <c r="EZ493" s="18"/>
      <c r="FA493" s="18"/>
      <c r="FB493" s="18"/>
      <c r="FC493" s="18"/>
      <c r="FD493" s="18"/>
      <c r="FE493" s="18"/>
      <c r="FF493" s="18"/>
      <c r="FG493" s="18"/>
      <c r="FH493" s="18"/>
      <c r="FI493" s="18"/>
      <c r="FJ493" s="18"/>
      <c r="FK493" s="18"/>
      <c r="FL493" s="18"/>
      <c r="FM493" s="18"/>
      <c r="FN493" s="18"/>
      <c r="FO493" s="18"/>
      <c r="FP493" s="18"/>
      <c r="FQ493" s="18"/>
      <c r="FR493" s="18"/>
      <c r="FS493" s="18"/>
      <c r="FT493" s="18"/>
      <c r="FU493" s="18"/>
      <c r="FV493" s="18"/>
    </row>
    <row r="494" spans="1:178" ht="12.75" x14ac:dyDescent="0.15">
      <c r="A494" s="90">
        <f t="shared" si="123"/>
        <v>42832</v>
      </c>
      <c r="B494" s="95">
        <f t="shared" ca="1" si="130"/>
        <v>104947.273</v>
      </c>
      <c r="C494" s="3">
        <f t="shared" si="124"/>
        <v>100000</v>
      </c>
      <c r="D494" s="4">
        <f ca="1">IF(A494&lt;$B$1,VLOOKUP(A494,[1]DI!$A$4:$B$15000,2),0)</f>
        <v>0.12130000000000001</v>
      </c>
      <c r="E494" s="5">
        <f t="shared" ca="1" si="131"/>
        <v>4.5441999999999998E-4</v>
      </c>
      <c r="F494" s="20">
        <f t="shared" si="125"/>
        <v>1.23</v>
      </c>
      <c r="G494" s="6">
        <f t="shared" ca="1" si="119"/>
        <v>1.0005589366000001</v>
      </c>
      <c r="H494" s="5">
        <f ca="1">TRUNC(PRODUCT(G$10:G493),15)</f>
        <v>1.2286157976207299</v>
      </c>
      <c r="I494" s="5">
        <f t="shared" ca="1" si="126"/>
        <v>1.1706981626063999</v>
      </c>
      <c r="J494" s="5">
        <f t="shared" ca="1" si="120"/>
        <v>1.04947273</v>
      </c>
      <c r="K494" s="5">
        <f t="shared" ca="1" si="121"/>
        <v>4947.2730000000001</v>
      </c>
      <c r="L494" s="21">
        <f>IF(VLOOKUP(A494,$U$12:$AD$125,8)=VLOOKUP(A493,$U$12:$AD$125,8),0,VLOOKUP(A494,U$12:$AD$125,8))</f>
        <v>0</v>
      </c>
      <c r="M494" s="8">
        <f>IF(L494&gt;0,VLOOKUP(L494,T$12:$AC$125,7),0)</f>
        <v>0</v>
      </c>
      <c r="N494" s="3">
        <f t="shared" si="127"/>
        <v>0</v>
      </c>
      <c r="O494" s="3">
        <f t="shared" ca="1" si="122"/>
        <v>4947.2730000000001</v>
      </c>
      <c r="P494" s="22" t="str">
        <f t="shared" si="128"/>
        <v>J=</v>
      </c>
      <c r="Q494" s="2">
        <f t="shared" si="129"/>
        <v>42989</v>
      </c>
      <c r="R494" s="10"/>
      <c r="S494" s="10"/>
      <c r="T494" s="42">
        <v>48207</v>
      </c>
      <c r="U494" s="43" t="s">
        <v>77</v>
      </c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  <c r="ES494" s="18"/>
      <c r="ET494" s="18"/>
      <c r="EU494" s="18"/>
      <c r="EV494" s="18"/>
      <c r="EW494" s="18"/>
      <c r="EX494" s="18"/>
      <c r="EY494" s="18"/>
      <c r="EZ494" s="18"/>
      <c r="FA494" s="18"/>
      <c r="FB494" s="18"/>
      <c r="FC494" s="18"/>
      <c r="FD494" s="18"/>
      <c r="FE494" s="18"/>
      <c r="FF494" s="18"/>
      <c r="FG494" s="18"/>
      <c r="FH494" s="18"/>
      <c r="FI494" s="18"/>
      <c r="FJ494" s="18"/>
      <c r="FK494" s="18"/>
      <c r="FL494" s="18"/>
      <c r="FM494" s="18"/>
      <c r="FN494" s="18"/>
      <c r="FO494" s="18"/>
      <c r="FP494" s="18"/>
      <c r="FQ494" s="18"/>
      <c r="FR494" s="18"/>
      <c r="FS494" s="18"/>
      <c r="FT494" s="18"/>
      <c r="FU494" s="18"/>
      <c r="FV494" s="18"/>
    </row>
    <row r="495" spans="1:178" ht="12.75" x14ac:dyDescent="0.15">
      <c r="A495" s="90">
        <f t="shared" si="123"/>
        <v>42833</v>
      </c>
      <c r="B495" s="95">
        <f t="shared" ca="1" si="130"/>
        <v>105005.93199999</v>
      </c>
      <c r="C495" s="3">
        <f t="shared" si="124"/>
        <v>100000</v>
      </c>
      <c r="D495" s="4">
        <f ca="1">IF(A495&lt;$B$1,VLOOKUP(A495,[1]DI!$A$4:$B$15000,2),0)</f>
        <v>0</v>
      </c>
      <c r="E495" s="5">
        <f t="shared" ca="1" si="131"/>
        <v>0</v>
      </c>
      <c r="F495" s="20">
        <f t="shared" si="125"/>
        <v>1.23</v>
      </c>
      <c r="G495" s="6">
        <f t="shared" ca="1" si="119"/>
        <v>1</v>
      </c>
      <c r="H495" s="5">
        <f ca="1">TRUNC(PRODUCT(G$10:G494),15)</f>
        <v>1.2293025159573601</v>
      </c>
      <c r="I495" s="5">
        <f t="shared" ca="1" si="126"/>
        <v>1.1706981626063999</v>
      </c>
      <c r="J495" s="5">
        <f t="shared" ca="1" si="120"/>
        <v>1.0500593199999999</v>
      </c>
      <c r="K495" s="5">
        <f t="shared" ca="1" si="121"/>
        <v>5005.9319999899999</v>
      </c>
      <c r="L495" s="21">
        <f>IF(VLOOKUP(A495,$U$12:$AD$125,8)=VLOOKUP(A494,$U$12:$AD$125,8),0,VLOOKUP(A495,U$12:$AD$125,8))</f>
        <v>0</v>
      </c>
      <c r="M495" s="8">
        <f>IF(L495&gt;0,VLOOKUP(L495,T$12:$AC$125,7),0)</f>
        <v>0</v>
      </c>
      <c r="N495" s="3">
        <f t="shared" si="127"/>
        <v>0</v>
      </c>
      <c r="O495" s="3">
        <f t="shared" ca="1" si="122"/>
        <v>5005.9319999899999</v>
      </c>
      <c r="P495" s="22" t="str">
        <f t="shared" si="128"/>
        <v>J=</v>
      </c>
      <c r="Q495" s="2">
        <f t="shared" si="129"/>
        <v>42989</v>
      </c>
      <c r="R495" s="10"/>
      <c r="S495" s="10"/>
      <c r="T495" s="42">
        <v>48214</v>
      </c>
      <c r="U495" s="43" t="s">
        <v>79</v>
      </c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  <c r="ES495" s="18"/>
      <c r="ET495" s="18"/>
      <c r="EU495" s="18"/>
      <c r="EV495" s="18"/>
      <c r="EW495" s="18"/>
      <c r="EX495" s="18"/>
      <c r="EY495" s="18"/>
      <c r="EZ495" s="18"/>
      <c r="FA495" s="18"/>
      <c r="FB495" s="18"/>
      <c r="FC495" s="18"/>
      <c r="FD495" s="18"/>
      <c r="FE495" s="18"/>
      <c r="FF495" s="18"/>
      <c r="FG495" s="18"/>
      <c r="FH495" s="18"/>
      <c r="FI495" s="18"/>
      <c r="FJ495" s="18"/>
      <c r="FK495" s="18"/>
      <c r="FL495" s="18"/>
      <c r="FM495" s="18"/>
      <c r="FN495" s="18"/>
      <c r="FO495" s="18"/>
      <c r="FP495" s="18"/>
      <c r="FQ495" s="18"/>
      <c r="FR495" s="18"/>
      <c r="FS495" s="18"/>
      <c r="FT495" s="18"/>
      <c r="FU495" s="18"/>
      <c r="FV495" s="18"/>
    </row>
    <row r="496" spans="1:178" ht="12.75" x14ac:dyDescent="0.15">
      <c r="A496" s="90">
        <f t="shared" si="123"/>
        <v>42834</v>
      </c>
      <c r="B496" s="95">
        <f t="shared" ca="1" si="130"/>
        <v>105005.93199999</v>
      </c>
      <c r="C496" s="3">
        <f t="shared" si="124"/>
        <v>100000</v>
      </c>
      <c r="D496" s="4">
        <f ca="1">IF(A496&lt;$B$1,VLOOKUP(A496,[1]DI!$A$4:$B$15000,2),0)</f>
        <v>0</v>
      </c>
      <c r="E496" s="5">
        <f t="shared" ca="1" si="131"/>
        <v>0</v>
      </c>
      <c r="F496" s="20">
        <f t="shared" si="125"/>
        <v>1.23</v>
      </c>
      <c r="G496" s="6">
        <f t="shared" ca="1" si="119"/>
        <v>1</v>
      </c>
      <c r="H496" s="5">
        <f ca="1">TRUNC(PRODUCT(G$10:G495),15)</f>
        <v>1.2293025159573601</v>
      </c>
      <c r="I496" s="5">
        <f t="shared" ca="1" si="126"/>
        <v>1.1706981626063999</v>
      </c>
      <c r="J496" s="5">
        <f t="shared" ca="1" si="120"/>
        <v>1.0500593199999999</v>
      </c>
      <c r="K496" s="5">
        <f t="shared" ca="1" si="121"/>
        <v>5005.9319999899999</v>
      </c>
      <c r="L496" s="21">
        <f>IF(VLOOKUP(A496,$U$12:$AD$125,8)=VLOOKUP(A495,$U$12:$AD$125,8),0,VLOOKUP(A496,U$12:$AD$125,8))</f>
        <v>0</v>
      </c>
      <c r="M496" s="8">
        <f>IF(L496&gt;0,VLOOKUP(L496,T$12:$AC$125,7),0)</f>
        <v>0</v>
      </c>
      <c r="N496" s="3">
        <f t="shared" si="127"/>
        <v>0</v>
      </c>
      <c r="O496" s="3">
        <f t="shared" ca="1" si="122"/>
        <v>5005.9319999899999</v>
      </c>
      <c r="P496" s="22" t="str">
        <f t="shared" si="128"/>
        <v>J=</v>
      </c>
      <c r="Q496" s="2">
        <f t="shared" si="129"/>
        <v>42989</v>
      </c>
      <c r="R496" s="10"/>
      <c r="S496" s="10"/>
      <c r="T496" s="42">
        <v>48253</v>
      </c>
      <c r="U496" s="43" t="s">
        <v>63</v>
      </c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  <c r="ES496" s="18"/>
      <c r="ET496" s="18"/>
      <c r="EU496" s="18"/>
      <c r="EV496" s="18"/>
      <c r="EW496" s="18"/>
      <c r="EX496" s="18"/>
      <c r="EY496" s="18"/>
      <c r="EZ496" s="18"/>
      <c r="FA496" s="18"/>
      <c r="FB496" s="18"/>
      <c r="FC496" s="18"/>
      <c r="FD496" s="18"/>
      <c r="FE496" s="18"/>
      <c r="FF496" s="18"/>
      <c r="FG496" s="18"/>
      <c r="FH496" s="18"/>
      <c r="FI496" s="18"/>
      <c r="FJ496" s="18"/>
      <c r="FK496" s="18"/>
      <c r="FL496" s="18"/>
      <c r="FM496" s="18"/>
      <c r="FN496" s="18"/>
      <c r="FO496" s="18"/>
      <c r="FP496" s="18"/>
      <c r="FQ496" s="18"/>
      <c r="FR496" s="18"/>
      <c r="FS496" s="18"/>
      <c r="FT496" s="18"/>
      <c r="FU496" s="18"/>
      <c r="FV496" s="18"/>
    </row>
    <row r="497" spans="1:183" ht="12.75" x14ac:dyDescent="0.15">
      <c r="A497" s="90">
        <f t="shared" si="123"/>
        <v>42835</v>
      </c>
      <c r="B497" s="95">
        <f t="shared" ca="1" si="130"/>
        <v>105005.93199999</v>
      </c>
      <c r="C497" s="3">
        <f t="shared" si="124"/>
        <v>100000</v>
      </c>
      <c r="D497" s="4">
        <f ca="1">IF(A497&lt;$B$1,VLOOKUP(A497,[1]DI!$A$4:$B$15000,2),0)</f>
        <v>0.12130000000000001</v>
      </c>
      <c r="E497" s="5">
        <f t="shared" ca="1" si="131"/>
        <v>4.5441999999999998E-4</v>
      </c>
      <c r="F497" s="20">
        <f t="shared" si="125"/>
        <v>1.23</v>
      </c>
      <c r="G497" s="6">
        <f t="shared" ca="1" si="119"/>
        <v>1.0005589366000001</v>
      </c>
      <c r="H497" s="5">
        <f ca="1">TRUNC(PRODUCT(G$10:G496),15)</f>
        <v>1.2293025159573601</v>
      </c>
      <c r="I497" s="5">
        <f t="shared" ca="1" si="126"/>
        <v>1.1706981626063999</v>
      </c>
      <c r="J497" s="5">
        <f t="shared" ca="1" si="120"/>
        <v>1.0500593199999999</v>
      </c>
      <c r="K497" s="5">
        <f t="shared" ca="1" si="121"/>
        <v>5005.9319999899999</v>
      </c>
      <c r="L497" s="21">
        <f>IF(VLOOKUP(A497,$U$12:$AD$125,8)=VLOOKUP(A496,$U$12:$AD$125,8),0,VLOOKUP(A497,U$12:$AD$125,8))</f>
        <v>0</v>
      </c>
      <c r="M497" s="8">
        <f>IF(L497&gt;0,VLOOKUP(L497,T$12:$AC$125,7),0)</f>
        <v>0</v>
      </c>
      <c r="N497" s="3">
        <f t="shared" si="127"/>
        <v>0</v>
      </c>
      <c r="O497" s="3">
        <f t="shared" ca="1" si="122"/>
        <v>5005.9319999899999</v>
      </c>
      <c r="P497" s="22" t="str">
        <f t="shared" si="128"/>
        <v>J=</v>
      </c>
      <c r="Q497" s="2">
        <f t="shared" si="129"/>
        <v>42989</v>
      </c>
      <c r="R497" s="10"/>
      <c r="S497" s="10"/>
      <c r="T497" s="42">
        <v>48254</v>
      </c>
      <c r="U497" s="43" t="s">
        <v>63</v>
      </c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  <c r="ES497" s="18"/>
      <c r="ET497" s="18"/>
      <c r="EU497" s="18"/>
      <c r="EV497" s="18"/>
      <c r="EW497" s="18"/>
      <c r="EX497" s="18"/>
      <c r="EY497" s="18"/>
      <c r="EZ497" s="18"/>
      <c r="FA497" s="18"/>
      <c r="FB497" s="18"/>
      <c r="FC497" s="18"/>
      <c r="FD497" s="18"/>
      <c r="FE497" s="18"/>
      <c r="FF497" s="18"/>
      <c r="FG497" s="18"/>
      <c r="FH497" s="18"/>
      <c r="FI497" s="18"/>
      <c r="FJ497" s="18"/>
      <c r="FK497" s="18"/>
      <c r="FL497" s="18"/>
      <c r="FM497" s="18"/>
      <c r="FN497" s="18"/>
      <c r="FO497" s="18"/>
      <c r="FP497" s="18"/>
      <c r="FQ497" s="18"/>
      <c r="FR497" s="18"/>
      <c r="FS497" s="18"/>
      <c r="FT497" s="18"/>
      <c r="FU497" s="18"/>
      <c r="FV497" s="18"/>
    </row>
    <row r="498" spans="1:183" ht="12.75" x14ac:dyDescent="0.15">
      <c r="A498" s="90">
        <f t="shared" si="123"/>
        <v>42836</v>
      </c>
      <c r="B498" s="95">
        <f t="shared" ca="1" si="130"/>
        <v>105064.624</v>
      </c>
      <c r="C498" s="3">
        <f t="shared" si="124"/>
        <v>100000</v>
      </c>
      <c r="D498" s="4">
        <f ca="1">IF(A498&lt;$B$1,VLOOKUP(A498,[1]DI!$A$4:$B$15000,2),0)</f>
        <v>0.12130000000000001</v>
      </c>
      <c r="E498" s="5">
        <f t="shared" ca="1" si="131"/>
        <v>4.5441999999999998E-4</v>
      </c>
      <c r="F498" s="20">
        <f t="shared" si="125"/>
        <v>1.23</v>
      </c>
      <c r="G498" s="6">
        <f t="shared" ca="1" si="119"/>
        <v>1.0005589366000001</v>
      </c>
      <c r="H498" s="5">
        <f ca="1">TRUNC(PRODUCT(G$10:G497),15)</f>
        <v>1.2299896181259999</v>
      </c>
      <c r="I498" s="5">
        <f t="shared" ca="1" si="126"/>
        <v>1.1706981626063999</v>
      </c>
      <c r="J498" s="5">
        <f t="shared" ca="1" si="120"/>
        <v>1.0506462400000001</v>
      </c>
      <c r="K498" s="5">
        <f t="shared" ca="1" si="121"/>
        <v>5064.6239999999998</v>
      </c>
      <c r="L498" s="21">
        <f>IF(VLOOKUP(A498,$U$12:$AD$125,8)=VLOOKUP(A497,$U$12:$AD$125,8),0,VLOOKUP(A498,U$12:$AD$125,8))</f>
        <v>0</v>
      </c>
      <c r="M498" s="8">
        <f>IF(L498&gt;0,VLOOKUP(L498,T$12:$AC$125,7),0)</f>
        <v>0</v>
      </c>
      <c r="N498" s="3">
        <f t="shared" si="127"/>
        <v>0</v>
      </c>
      <c r="O498" s="3">
        <f t="shared" ca="1" si="122"/>
        <v>5064.6239999999998</v>
      </c>
      <c r="P498" s="22" t="str">
        <f t="shared" si="128"/>
        <v>J=</v>
      </c>
      <c r="Q498" s="2">
        <f t="shared" si="129"/>
        <v>42989</v>
      </c>
      <c r="R498" s="10"/>
      <c r="S498" s="10"/>
      <c r="T498" s="42">
        <v>48299</v>
      </c>
      <c r="U498" s="43" t="s">
        <v>80</v>
      </c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  <c r="ES498" s="18"/>
      <c r="ET498" s="18"/>
      <c r="EU498" s="18"/>
      <c r="EV498" s="18"/>
      <c r="EW498" s="18"/>
      <c r="EX498" s="18"/>
      <c r="EY498" s="18"/>
      <c r="EZ498" s="18"/>
      <c r="FA498" s="18"/>
      <c r="FB498" s="18"/>
      <c r="FC498" s="18"/>
      <c r="FD498" s="18"/>
      <c r="FE498" s="18"/>
      <c r="FF498" s="18"/>
      <c r="FG498" s="18"/>
      <c r="FH498" s="18"/>
      <c r="FI498" s="18"/>
      <c r="FJ498" s="18"/>
      <c r="FK498" s="18"/>
      <c r="FL498" s="18"/>
      <c r="FM498" s="18"/>
      <c r="FN498" s="18"/>
      <c r="FO498" s="18"/>
      <c r="FP498" s="18"/>
      <c r="FQ498" s="18"/>
      <c r="FR498" s="18"/>
      <c r="FS498" s="18"/>
      <c r="FT498" s="18"/>
      <c r="FU498" s="18"/>
      <c r="FV498" s="18"/>
    </row>
    <row r="499" spans="1:183" ht="12.75" x14ac:dyDescent="0.15">
      <c r="A499" s="90">
        <f t="shared" si="123"/>
        <v>42837</v>
      </c>
      <c r="B499" s="95">
        <f t="shared" ca="1" si="130"/>
        <v>105123.348</v>
      </c>
      <c r="C499" s="3">
        <f t="shared" si="124"/>
        <v>100000</v>
      </c>
      <c r="D499" s="4">
        <f ca="1">IF(A499&lt;$B$1,VLOOKUP(A499,[1]DI!$A$4:$B$15000,2),0)</f>
        <v>0.12130000000000001</v>
      </c>
      <c r="E499" s="5">
        <f t="shared" ca="1" si="131"/>
        <v>4.5441999999999998E-4</v>
      </c>
      <c r="F499" s="20">
        <f t="shared" si="125"/>
        <v>1.23</v>
      </c>
      <c r="G499" s="6">
        <f t="shared" ca="1" si="119"/>
        <v>1.0005589366000001</v>
      </c>
      <c r="H499" s="5">
        <f ca="1">TRUNC(PRODUCT(G$10:G498),15)</f>
        <v>1.2306771043411899</v>
      </c>
      <c r="I499" s="5">
        <f t="shared" ca="1" si="126"/>
        <v>1.1706981626063999</v>
      </c>
      <c r="J499" s="5">
        <f t="shared" ca="1" si="120"/>
        <v>1.0512334800000001</v>
      </c>
      <c r="K499" s="5">
        <f t="shared" ca="1" si="121"/>
        <v>5123.348</v>
      </c>
      <c r="L499" s="21">
        <f>IF(VLOOKUP(A499,$U$12:$AD$125,8)=VLOOKUP(A498,$U$12:$AD$125,8),0,VLOOKUP(A499,U$12:$AD$125,8))</f>
        <v>0</v>
      </c>
      <c r="M499" s="8">
        <f>IF(L499&gt;0,VLOOKUP(L499,T$12:$AC$125,7),0)</f>
        <v>0</v>
      </c>
      <c r="N499" s="3">
        <f t="shared" si="127"/>
        <v>0</v>
      </c>
      <c r="O499" s="3">
        <f t="shared" ca="1" si="122"/>
        <v>5123.348</v>
      </c>
      <c r="P499" s="22" t="str">
        <f t="shared" si="128"/>
        <v>J=</v>
      </c>
      <c r="Q499" s="2">
        <f t="shared" si="129"/>
        <v>42989</v>
      </c>
      <c r="R499" s="10"/>
      <c r="S499" s="10"/>
      <c r="T499" s="42">
        <v>48325</v>
      </c>
      <c r="U499" s="43" t="s">
        <v>65</v>
      </c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  <c r="ES499" s="18"/>
      <c r="ET499" s="18"/>
      <c r="EU499" s="18"/>
      <c r="EV499" s="18"/>
      <c r="EW499" s="18"/>
      <c r="EX499" s="18"/>
      <c r="EY499" s="18"/>
      <c r="EZ499" s="18"/>
      <c r="FA499" s="18"/>
      <c r="FB499" s="18"/>
      <c r="FC499" s="18"/>
      <c r="FD499" s="18"/>
      <c r="FE499" s="18"/>
      <c r="FF499" s="18"/>
      <c r="FG499" s="18"/>
      <c r="FH499" s="18"/>
      <c r="FI499" s="18"/>
      <c r="FJ499" s="18"/>
      <c r="FK499" s="18"/>
      <c r="FL499" s="18"/>
      <c r="FM499" s="18"/>
      <c r="FN499" s="18"/>
      <c r="FO499" s="18"/>
      <c r="FP499" s="18"/>
      <c r="FQ499" s="18"/>
      <c r="FR499" s="18"/>
      <c r="FS499" s="18"/>
      <c r="FT499" s="18"/>
      <c r="FU499" s="18"/>
      <c r="FV499" s="18"/>
    </row>
    <row r="500" spans="1:183" ht="12.75" x14ac:dyDescent="0.15">
      <c r="A500" s="90">
        <f t="shared" si="123"/>
        <v>42838</v>
      </c>
      <c r="B500" s="95">
        <f t="shared" ca="1" si="130"/>
        <v>105182.105</v>
      </c>
      <c r="C500" s="3">
        <f t="shared" si="124"/>
        <v>100000</v>
      </c>
      <c r="D500" s="4">
        <f ca="1">IF(A500&lt;$B$1,VLOOKUP(A500,[1]DI!$A$4:$B$15000,2),0)</f>
        <v>0.1113</v>
      </c>
      <c r="E500" s="5">
        <f t="shared" ca="1" si="131"/>
        <v>4.1886000000000001E-4</v>
      </c>
      <c r="F500" s="20">
        <f t="shared" si="125"/>
        <v>1.23</v>
      </c>
      <c r="G500" s="6">
        <f t="shared" ca="1" si="119"/>
        <v>1.0005151978</v>
      </c>
      <c r="H500" s="5">
        <f ca="1">TRUNC(PRODUCT(G$10:G499),15)</f>
        <v>1.2313649748175901</v>
      </c>
      <c r="I500" s="5">
        <f t="shared" ca="1" si="126"/>
        <v>1.1706981626063999</v>
      </c>
      <c r="J500" s="5">
        <f t="shared" ca="1" si="120"/>
        <v>1.05182105</v>
      </c>
      <c r="K500" s="5">
        <f t="shared" ca="1" si="121"/>
        <v>5182.1049999999996</v>
      </c>
      <c r="L500" s="21">
        <f>IF(VLOOKUP(A500,$U$12:$AD$125,8)=VLOOKUP(A499,$U$12:$AD$125,8),0,VLOOKUP(A500,U$12:$AD$125,8))</f>
        <v>0</v>
      </c>
      <c r="M500" s="8">
        <f>IF(L500&gt;0,VLOOKUP(L500,T$12:$AC$125,7),0)</f>
        <v>0</v>
      </c>
      <c r="N500" s="3">
        <f t="shared" si="127"/>
        <v>0</v>
      </c>
      <c r="O500" s="3">
        <f t="shared" ca="1" si="122"/>
        <v>5182.1049999999996</v>
      </c>
      <c r="P500" s="22" t="str">
        <f t="shared" si="128"/>
        <v>J=</v>
      </c>
      <c r="Q500" s="2">
        <f t="shared" si="129"/>
        <v>42989</v>
      </c>
      <c r="R500" s="10"/>
      <c r="S500" s="10"/>
      <c r="T500" s="42">
        <v>48361</v>
      </c>
      <c r="U500" s="43" t="s">
        <v>81</v>
      </c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  <c r="ES500" s="18"/>
      <c r="ET500" s="18"/>
      <c r="EU500" s="18"/>
      <c r="EV500" s="18"/>
      <c r="EW500" s="18"/>
      <c r="EX500" s="18"/>
      <c r="EY500" s="18"/>
      <c r="EZ500" s="18"/>
      <c r="FA500" s="18"/>
      <c r="FB500" s="18"/>
      <c r="FC500" s="18"/>
      <c r="FD500" s="18"/>
      <c r="FE500" s="18"/>
      <c r="FF500" s="18"/>
      <c r="FG500" s="18"/>
      <c r="FH500" s="18"/>
      <c r="FI500" s="18"/>
      <c r="FJ500" s="18"/>
      <c r="FK500" s="18"/>
      <c r="FL500" s="18"/>
      <c r="FM500" s="18"/>
      <c r="FN500" s="18"/>
      <c r="FO500" s="18"/>
      <c r="FP500" s="18"/>
      <c r="FQ500" s="18"/>
      <c r="FR500" s="18"/>
      <c r="FS500" s="18"/>
      <c r="FT500" s="18"/>
      <c r="FU500" s="18"/>
      <c r="FV500" s="18"/>
    </row>
    <row r="501" spans="1:183" ht="12.75" x14ac:dyDescent="0.15">
      <c r="A501" s="90">
        <f t="shared" si="123"/>
        <v>42839</v>
      </c>
      <c r="B501" s="95">
        <f t="shared" ca="1" si="130"/>
        <v>105236.295</v>
      </c>
      <c r="C501" s="3">
        <f t="shared" si="124"/>
        <v>100000</v>
      </c>
      <c r="D501" s="4">
        <f ca="1">IF(A501&lt;$B$1,VLOOKUP(A501,[1]DI!$A$4:$B$15000,2),0)</f>
        <v>0</v>
      </c>
      <c r="E501" s="5">
        <f t="shared" ca="1" si="131"/>
        <v>0</v>
      </c>
      <c r="F501" s="20">
        <f t="shared" si="125"/>
        <v>1.23</v>
      </c>
      <c r="G501" s="6">
        <f t="shared" ca="1" si="119"/>
        <v>1</v>
      </c>
      <c r="H501" s="5">
        <f ca="1">TRUNC(PRODUCT(G$10:G500),15)</f>
        <v>1.2319993713436199</v>
      </c>
      <c r="I501" s="5">
        <f t="shared" ca="1" si="126"/>
        <v>1.1706981626063999</v>
      </c>
      <c r="J501" s="5">
        <f t="shared" ca="1" si="120"/>
        <v>1.05236295</v>
      </c>
      <c r="K501" s="5">
        <f t="shared" ca="1" si="121"/>
        <v>5236.2950000000001</v>
      </c>
      <c r="L501" s="21">
        <f>IF(VLOOKUP(A501,$U$12:$AD$125,8)=VLOOKUP(A500,$U$12:$AD$125,8),0,VLOOKUP(A501,U$12:$AD$125,8))</f>
        <v>0</v>
      </c>
      <c r="M501" s="8">
        <f>IF(L501&gt;0,VLOOKUP(L501,T$12:$AC$125,7),0)</f>
        <v>0</v>
      </c>
      <c r="N501" s="3">
        <f t="shared" si="127"/>
        <v>0</v>
      </c>
      <c r="O501" s="3">
        <f t="shared" ca="1" si="122"/>
        <v>5236.2950000000001</v>
      </c>
      <c r="P501" s="22" t="str">
        <f t="shared" si="128"/>
        <v>J=</v>
      </c>
      <c r="Q501" s="2">
        <f t="shared" si="129"/>
        <v>42989</v>
      </c>
      <c r="R501" s="10"/>
      <c r="S501" s="10"/>
      <c r="T501" s="42">
        <v>48464</v>
      </c>
      <c r="U501" s="43" t="s">
        <v>74</v>
      </c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  <c r="ES501" s="18"/>
      <c r="ET501" s="18"/>
      <c r="EU501" s="18"/>
      <c r="EV501" s="18"/>
      <c r="EW501" s="18"/>
      <c r="EX501" s="18"/>
      <c r="EY501" s="18"/>
      <c r="EZ501" s="18"/>
      <c r="FA501" s="18"/>
      <c r="FB501" s="18"/>
      <c r="FC501" s="18"/>
      <c r="FD501" s="18"/>
      <c r="FE501" s="18"/>
      <c r="FF501" s="18"/>
      <c r="FG501" s="18"/>
      <c r="FH501" s="18"/>
      <c r="FI501" s="18"/>
      <c r="FJ501" s="18"/>
      <c r="FK501" s="18"/>
      <c r="FL501" s="18"/>
      <c r="FM501" s="18"/>
      <c r="FN501" s="18"/>
      <c r="FO501" s="18"/>
      <c r="FP501" s="18"/>
      <c r="FQ501" s="18"/>
      <c r="FR501" s="18"/>
      <c r="FS501" s="18"/>
      <c r="FT501" s="18"/>
      <c r="FU501" s="18"/>
      <c r="FV501" s="18"/>
    </row>
    <row r="502" spans="1:183" ht="12.75" x14ac:dyDescent="0.15">
      <c r="A502" s="90">
        <f t="shared" si="123"/>
        <v>42840</v>
      </c>
      <c r="B502" s="95">
        <f t="shared" ca="1" si="130"/>
        <v>105236.295</v>
      </c>
      <c r="C502" s="3">
        <f t="shared" si="124"/>
        <v>100000</v>
      </c>
      <c r="D502" s="4">
        <f ca="1">IF(A502&lt;$B$1,VLOOKUP(A502,[1]DI!$A$4:$B$15000,2),0)</f>
        <v>0</v>
      </c>
      <c r="E502" s="5">
        <f t="shared" ca="1" si="131"/>
        <v>0</v>
      </c>
      <c r="F502" s="20">
        <f t="shared" si="125"/>
        <v>1.23</v>
      </c>
      <c r="G502" s="6">
        <f t="shared" ca="1" si="119"/>
        <v>1</v>
      </c>
      <c r="H502" s="5">
        <f ca="1">TRUNC(PRODUCT(G$10:G501),15)</f>
        <v>1.2319993713436199</v>
      </c>
      <c r="I502" s="5">
        <f t="shared" ca="1" si="126"/>
        <v>1.1706981626063999</v>
      </c>
      <c r="J502" s="5">
        <f t="shared" ca="1" si="120"/>
        <v>1.05236295</v>
      </c>
      <c r="K502" s="5">
        <f t="shared" ca="1" si="121"/>
        <v>5236.2950000000001</v>
      </c>
      <c r="L502" s="21">
        <f>IF(VLOOKUP(A502,$U$12:$AD$125,8)=VLOOKUP(A501,$U$12:$AD$125,8),0,VLOOKUP(A502,U$12:$AD$125,8))</f>
        <v>0</v>
      </c>
      <c r="M502" s="8">
        <f>IF(L502&gt;0,VLOOKUP(L502,T$12:$AC$125,7),0)</f>
        <v>0</v>
      </c>
      <c r="N502" s="3">
        <f t="shared" si="127"/>
        <v>0</v>
      </c>
      <c r="O502" s="3">
        <f t="shared" ca="1" si="122"/>
        <v>5236.2950000000001</v>
      </c>
      <c r="P502" s="22" t="str">
        <f t="shared" si="128"/>
        <v>J=</v>
      </c>
      <c r="Q502" s="2">
        <f t="shared" si="129"/>
        <v>42989</v>
      </c>
      <c r="R502" s="10"/>
      <c r="S502" s="10"/>
      <c r="T502" s="42">
        <v>48499</v>
      </c>
      <c r="U502" s="24" t="s">
        <v>69</v>
      </c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  <c r="EW502" s="18"/>
      <c r="EX502" s="18"/>
      <c r="EY502" s="18"/>
      <c r="EZ502" s="18"/>
      <c r="FA502" s="18"/>
      <c r="FB502" s="18"/>
      <c r="FC502" s="18"/>
      <c r="FD502" s="18"/>
      <c r="FE502" s="18"/>
      <c r="FF502" s="18"/>
      <c r="FG502" s="18"/>
      <c r="FH502" s="18"/>
      <c r="FI502" s="18"/>
      <c r="FJ502" s="18"/>
      <c r="FK502" s="18"/>
      <c r="FL502" s="18"/>
      <c r="FM502" s="18"/>
      <c r="FN502" s="18"/>
      <c r="FO502" s="18"/>
      <c r="FP502" s="18"/>
      <c r="FQ502" s="18"/>
      <c r="FR502" s="18"/>
      <c r="FS502" s="18"/>
      <c r="FT502" s="18"/>
      <c r="FU502" s="18"/>
      <c r="FV502" s="18"/>
    </row>
    <row r="503" spans="1:183" ht="12.75" x14ac:dyDescent="0.15">
      <c r="A503" s="90">
        <f t="shared" si="123"/>
        <v>42841</v>
      </c>
      <c r="B503" s="95">
        <f t="shared" ca="1" si="130"/>
        <v>105236.295</v>
      </c>
      <c r="C503" s="3">
        <f t="shared" si="124"/>
        <v>100000</v>
      </c>
      <c r="D503" s="4">
        <f ca="1">IF(A503&lt;$B$1,VLOOKUP(A503,[1]DI!$A$4:$B$15000,2),0)</f>
        <v>0</v>
      </c>
      <c r="E503" s="5">
        <f t="shared" ca="1" si="131"/>
        <v>0</v>
      </c>
      <c r="F503" s="20">
        <f t="shared" si="125"/>
        <v>1.23</v>
      </c>
      <c r="G503" s="6">
        <f t="shared" ca="1" si="119"/>
        <v>1</v>
      </c>
      <c r="H503" s="5">
        <f ca="1">TRUNC(PRODUCT(G$10:G502),15)</f>
        <v>1.2319993713436199</v>
      </c>
      <c r="I503" s="5">
        <f t="shared" ca="1" si="126"/>
        <v>1.1706981626063999</v>
      </c>
      <c r="J503" s="5">
        <f t="shared" ca="1" si="120"/>
        <v>1.05236295</v>
      </c>
      <c r="K503" s="5">
        <f t="shared" ca="1" si="121"/>
        <v>5236.2950000000001</v>
      </c>
      <c r="L503" s="21">
        <f>IF(VLOOKUP(A503,$U$12:$AD$125,8)=VLOOKUP(A502,$U$12:$AD$125,8),0,VLOOKUP(A503,U$12:$AD$125,8))</f>
        <v>0</v>
      </c>
      <c r="M503" s="8">
        <f>IF(L503&gt;0,VLOOKUP(L503,T$12:$AC$125,7),0)</f>
        <v>0</v>
      </c>
      <c r="N503" s="3">
        <f t="shared" si="127"/>
        <v>0</v>
      </c>
      <c r="O503" s="3">
        <f t="shared" ca="1" si="122"/>
        <v>5236.2950000000001</v>
      </c>
      <c r="P503" s="22" t="str">
        <f t="shared" si="128"/>
        <v>J=</v>
      </c>
      <c r="Q503" s="2">
        <f t="shared" si="129"/>
        <v>42989</v>
      </c>
      <c r="R503" s="10"/>
      <c r="S503" s="32"/>
      <c r="T503" s="44">
        <v>48520</v>
      </c>
      <c r="U503" s="45" t="s">
        <v>75</v>
      </c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W503" s="33"/>
      <c r="BX503" s="33"/>
      <c r="BY503" s="33"/>
      <c r="BZ503" s="33"/>
      <c r="CA503" s="33"/>
      <c r="CB503" s="33"/>
      <c r="CC503" s="33"/>
      <c r="CD503" s="33"/>
      <c r="CE503" s="33"/>
      <c r="CF503" s="33"/>
      <c r="CG503" s="33"/>
      <c r="CH503" s="33"/>
      <c r="CI503" s="33"/>
      <c r="CJ503" s="33"/>
      <c r="CK503" s="33"/>
      <c r="CL503" s="33"/>
      <c r="CM503" s="33"/>
      <c r="CN503" s="33"/>
      <c r="CO503" s="33"/>
      <c r="CP503" s="33"/>
      <c r="CQ503" s="33"/>
      <c r="CR503" s="33"/>
      <c r="CS503" s="33"/>
      <c r="CT503" s="33"/>
      <c r="CU503" s="33"/>
      <c r="CV503" s="33"/>
      <c r="CW503" s="33"/>
      <c r="CX503" s="33"/>
      <c r="CY503" s="33"/>
      <c r="CZ503" s="33"/>
      <c r="DA503" s="33"/>
      <c r="DB503" s="33"/>
      <c r="DC503" s="33"/>
      <c r="DD503" s="33"/>
      <c r="DE503" s="33"/>
      <c r="DF503" s="33"/>
      <c r="DG503" s="33"/>
      <c r="DH503" s="33"/>
      <c r="DI503" s="33"/>
      <c r="DJ503" s="33"/>
      <c r="DK503" s="33"/>
      <c r="DL503" s="33"/>
      <c r="DM503" s="33"/>
      <c r="DN503" s="33"/>
      <c r="DO503" s="33"/>
      <c r="DP503" s="33"/>
      <c r="DQ503" s="33"/>
      <c r="DR503" s="33"/>
      <c r="DS503" s="33"/>
      <c r="DT503" s="33"/>
      <c r="DU503" s="33"/>
      <c r="DV503" s="33"/>
      <c r="DW503" s="33"/>
      <c r="DX503" s="33"/>
      <c r="DY503" s="33"/>
      <c r="DZ503" s="33"/>
      <c r="EA503" s="33"/>
      <c r="EB503" s="33"/>
      <c r="EC503" s="33"/>
      <c r="ED503" s="33"/>
      <c r="EE503" s="33"/>
      <c r="EF503" s="33"/>
      <c r="EG503" s="33"/>
      <c r="EH503" s="33"/>
      <c r="EI503" s="33"/>
      <c r="EJ503" s="33"/>
      <c r="EK503" s="33"/>
      <c r="EL503" s="33"/>
      <c r="EM503" s="33"/>
      <c r="EN503" s="33"/>
      <c r="EO503" s="33"/>
      <c r="EP503" s="33"/>
      <c r="EQ503" s="33"/>
      <c r="ER503" s="33"/>
      <c r="ES503" s="33"/>
      <c r="ET503" s="33"/>
      <c r="EU503" s="33"/>
      <c r="EV503" s="33"/>
      <c r="EW503" s="33"/>
      <c r="EX503" s="33"/>
      <c r="EY503" s="33"/>
      <c r="EZ503" s="33"/>
      <c r="FA503" s="33"/>
      <c r="FB503" s="33"/>
      <c r="FC503" s="33"/>
      <c r="FD503" s="33"/>
      <c r="FE503" s="33"/>
      <c r="FF503" s="33"/>
      <c r="FG503" s="33"/>
      <c r="FH503" s="33"/>
      <c r="FI503" s="33"/>
      <c r="FJ503" s="33"/>
      <c r="FK503" s="33"/>
      <c r="FL503" s="33"/>
      <c r="FM503" s="33"/>
      <c r="FN503" s="33"/>
      <c r="FO503" s="33"/>
      <c r="FP503" s="33"/>
      <c r="FQ503" s="33"/>
      <c r="FR503" s="33"/>
      <c r="FS503" s="33"/>
      <c r="FT503" s="33"/>
      <c r="FU503" s="33"/>
      <c r="FV503" s="33"/>
      <c r="FW503" s="33"/>
      <c r="FX503" s="33"/>
      <c r="FY503" s="33"/>
      <c r="FZ503" s="33"/>
      <c r="GA503" s="33"/>
    </row>
    <row r="504" spans="1:183" ht="12.75" x14ac:dyDescent="0.15">
      <c r="A504" s="90">
        <f t="shared" si="123"/>
        <v>42842</v>
      </c>
      <c r="B504" s="95">
        <f t="shared" ca="1" si="130"/>
        <v>105236.295</v>
      </c>
      <c r="C504" s="3">
        <f t="shared" si="124"/>
        <v>100000</v>
      </c>
      <c r="D504" s="4">
        <f ca="1">IF(A504&lt;$B$1,VLOOKUP(A504,[1]DI!$A$4:$B$15000,2),0)</f>
        <v>0.1113</v>
      </c>
      <c r="E504" s="5">
        <f t="shared" ca="1" si="131"/>
        <v>4.1886000000000001E-4</v>
      </c>
      <c r="F504" s="20">
        <f t="shared" si="125"/>
        <v>1.23</v>
      </c>
      <c r="G504" s="6">
        <f t="shared" ca="1" si="119"/>
        <v>1.0005151978</v>
      </c>
      <c r="H504" s="5">
        <f ca="1">TRUNC(PRODUCT(G$10:G503),15)</f>
        <v>1.2319993713436199</v>
      </c>
      <c r="I504" s="5">
        <f t="shared" ca="1" si="126"/>
        <v>1.1706981626063999</v>
      </c>
      <c r="J504" s="5">
        <f t="shared" ca="1" si="120"/>
        <v>1.05236295</v>
      </c>
      <c r="K504" s="5">
        <f t="shared" ca="1" si="121"/>
        <v>5236.2950000000001</v>
      </c>
      <c r="L504" s="21">
        <f>IF(VLOOKUP(A504,$U$12:$AD$125,8)=VLOOKUP(A503,$U$12:$AD$125,8),0,VLOOKUP(A504,U$12:$AD$125,8))</f>
        <v>0</v>
      </c>
      <c r="M504" s="8">
        <f>IF(L504&gt;0,VLOOKUP(L504,T$12:$AC$125,7),0)</f>
        <v>0</v>
      </c>
      <c r="N504" s="3">
        <f t="shared" si="127"/>
        <v>0</v>
      </c>
      <c r="O504" s="3">
        <f t="shared" ca="1" si="122"/>
        <v>5236.2950000000001</v>
      </c>
      <c r="P504" s="22" t="str">
        <f t="shared" si="128"/>
        <v>J=</v>
      </c>
      <c r="Q504" s="2">
        <f t="shared" si="129"/>
        <v>42989</v>
      </c>
      <c r="R504" s="10"/>
      <c r="S504" s="10"/>
      <c r="T504" s="42">
        <v>48533</v>
      </c>
      <c r="U504" s="43" t="s">
        <v>84</v>
      </c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  <c r="ES504" s="18"/>
      <c r="ET504" s="18"/>
      <c r="EU504" s="18"/>
      <c r="EV504" s="18"/>
      <c r="EW504" s="18"/>
      <c r="EX504" s="18"/>
      <c r="EY504" s="18"/>
      <c r="EZ504" s="18"/>
      <c r="FA504" s="18"/>
      <c r="FB504" s="18"/>
      <c r="FC504" s="18"/>
      <c r="FD504" s="18"/>
      <c r="FE504" s="18"/>
      <c r="FF504" s="18"/>
      <c r="FG504" s="18"/>
      <c r="FH504" s="18"/>
      <c r="FI504" s="18"/>
      <c r="FJ504" s="18"/>
      <c r="FK504" s="18"/>
      <c r="FL504" s="18"/>
      <c r="FM504" s="18"/>
      <c r="FN504" s="18"/>
      <c r="FO504" s="18"/>
      <c r="FP504" s="18"/>
      <c r="FQ504" s="18"/>
      <c r="FR504" s="18"/>
      <c r="FS504" s="18"/>
      <c r="FT504" s="18"/>
      <c r="FU504" s="18"/>
      <c r="FV504" s="18"/>
    </row>
    <row r="505" spans="1:183" ht="12.75" x14ac:dyDescent="0.15">
      <c r="A505" s="90">
        <f t="shared" si="123"/>
        <v>42843</v>
      </c>
      <c r="B505" s="95">
        <f t="shared" ca="1" si="130"/>
        <v>105290.51199999001</v>
      </c>
      <c r="C505" s="3">
        <f t="shared" si="124"/>
        <v>100000</v>
      </c>
      <c r="D505" s="4">
        <f ca="1">IF(A505&lt;$B$1,VLOOKUP(A505,[1]DI!$A$4:$B$15000,2),0)</f>
        <v>0.1113</v>
      </c>
      <c r="E505" s="5">
        <f t="shared" ca="1" si="131"/>
        <v>4.1886000000000001E-4</v>
      </c>
      <c r="F505" s="20">
        <f t="shared" si="125"/>
        <v>1.23</v>
      </c>
      <c r="G505" s="6">
        <f t="shared" ca="1" si="119"/>
        <v>1.0005151978</v>
      </c>
      <c r="H505" s="5">
        <f ca="1">TRUNC(PRODUCT(G$10:G504),15)</f>
        <v>1.2326340947093299</v>
      </c>
      <c r="I505" s="5">
        <f t="shared" ca="1" si="126"/>
        <v>1.1706981626063999</v>
      </c>
      <c r="J505" s="5">
        <f t="shared" ca="1" si="120"/>
        <v>1.0529051199999999</v>
      </c>
      <c r="K505" s="5">
        <f t="shared" ca="1" si="121"/>
        <v>5290.5119999899998</v>
      </c>
      <c r="L505" s="21">
        <f>IF(VLOOKUP(A505,$U$12:$AD$125,8)=VLOOKUP(A504,$U$12:$AD$125,8),0,VLOOKUP(A505,U$12:$AD$125,8))</f>
        <v>0</v>
      </c>
      <c r="M505" s="8">
        <f>IF(L505&gt;0,VLOOKUP(L505,T$12:$AC$125,7),0)</f>
        <v>0</v>
      </c>
      <c r="N505" s="3">
        <f t="shared" si="127"/>
        <v>0</v>
      </c>
      <c r="O505" s="3">
        <f t="shared" ca="1" si="122"/>
        <v>5290.5119999899998</v>
      </c>
      <c r="P505" s="22" t="str">
        <f t="shared" si="128"/>
        <v>J=</v>
      </c>
      <c r="Q505" s="2">
        <f t="shared" si="129"/>
        <v>42989</v>
      </c>
      <c r="R505" s="10"/>
      <c r="S505" s="10"/>
      <c r="T505" s="42">
        <v>48638</v>
      </c>
      <c r="U505" s="43" t="s">
        <v>63</v>
      </c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  <c r="ES505" s="18"/>
      <c r="ET505" s="18"/>
      <c r="EU505" s="18"/>
      <c r="EV505" s="18"/>
      <c r="EW505" s="18"/>
      <c r="EX505" s="18"/>
      <c r="EY505" s="18"/>
      <c r="EZ505" s="18"/>
      <c r="FA505" s="18"/>
      <c r="FB505" s="18"/>
      <c r="FC505" s="18"/>
      <c r="FD505" s="18"/>
      <c r="FE505" s="18"/>
      <c r="FF505" s="18"/>
      <c r="FG505" s="18"/>
      <c r="FH505" s="18"/>
      <c r="FI505" s="18"/>
      <c r="FJ505" s="18"/>
      <c r="FK505" s="18"/>
      <c r="FL505" s="18"/>
      <c r="FM505" s="18"/>
      <c r="FN505" s="18"/>
      <c r="FO505" s="18"/>
      <c r="FP505" s="18"/>
      <c r="FQ505" s="18"/>
      <c r="FR505" s="18"/>
      <c r="FS505" s="18"/>
      <c r="FT505" s="18"/>
      <c r="FU505" s="18"/>
      <c r="FV505" s="18"/>
    </row>
    <row r="506" spans="1:183" ht="12.75" x14ac:dyDescent="0.15">
      <c r="A506" s="90">
        <f t="shared" si="123"/>
        <v>42844</v>
      </c>
      <c r="B506" s="95">
        <f t="shared" ca="1" si="130"/>
        <v>105344.758</v>
      </c>
      <c r="C506" s="3">
        <f t="shared" si="124"/>
        <v>100000</v>
      </c>
      <c r="D506" s="4">
        <f ca="1">IF(A506&lt;$B$1,VLOOKUP(A506,[1]DI!$A$4:$B$15000,2),0)</f>
        <v>0.1113</v>
      </c>
      <c r="E506" s="5">
        <f t="shared" ca="1" si="131"/>
        <v>4.1886000000000001E-4</v>
      </c>
      <c r="F506" s="20">
        <f t="shared" si="125"/>
        <v>1.23</v>
      </c>
      <c r="G506" s="6">
        <f t="shared" ca="1" si="119"/>
        <v>1.0005151978</v>
      </c>
      <c r="H506" s="5">
        <f ca="1">TRUNC(PRODUCT(G$10:G505),15)</f>
        <v>1.2332691450831299</v>
      </c>
      <c r="I506" s="5">
        <f t="shared" ca="1" si="126"/>
        <v>1.1706981626063999</v>
      </c>
      <c r="J506" s="5">
        <f t="shared" ca="1" si="120"/>
        <v>1.0534475800000001</v>
      </c>
      <c r="K506" s="5">
        <f t="shared" ca="1" si="121"/>
        <v>5344.7579999999998</v>
      </c>
      <c r="L506" s="21">
        <f>IF(VLOOKUP(A506,$U$12:$AD$125,8)=VLOOKUP(A505,$U$12:$AD$125,8),0,VLOOKUP(A506,U$12:$AD$125,8))</f>
        <v>0</v>
      </c>
      <c r="M506" s="8">
        <f>IF(L506&gt;0,VLOOKUP(L506,T$12:$AC$125,7),0)</f>
        <v>0</v>
      </c>
      <c r="N506" s="3">
        <f t="shared" si="127"/>
        <v>0</v>
      </c>
      <c r="O506" s="3">
        <f t="shared" ca="1" si="122"/>
        <v>5344.7579999999998</v>
      </c>
      <c r="P506" s="22" t="str">
        <f t="shared" si="128"/>
        <v>J=</v>
      </c>
      <c r="Q506" s="2">
        <f t="shared" si="129"/>
        <v>42989</v>
      </c>
      <c r="R506" s="10"/>
      <c r="S506" s="10"/>
      <c r="T506" s="42">
        <v>48639</v>
      </c>
      <c r="U506" s="43" t="s">
        <v>63</v>
      </c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  <c r="ES506" s="18"/>
      <c r="ET506" s="18"/>
      <c r="EU506" s="18"/>
      <c r="EV506" s="18"/>
      <c r="EW506" s="18"/>
      <c r="EX506" s="18"/>
      <c r="EY506" s="18"/>
      <c r="EZ506" s="18"/>
      <c r="FA506" s="18"/>
      <c r="FB506" s="18"/>
      <c r="FC506" s="18"/>
      <c r="FD506" s="18"/>
      <c r="FE506" s="18"/>
      <c r="FF506" s="18"/>
      <c r="FG506" s="18"/>
      <c r="FH506" s="18"/>
      <c r="FI506" s="18"/>
      <c r="FJ506" s="18"/>
      <c r="FK506" s="18"/>
      <c r="FL506" s="18"/>
      <c r="FM506" s="18"/>
      <c r="FN506" s="18"/>
      <c r="FO506" s="18"/>
      <c r="FP506" s="18"/>
      <c r="FQ506" s="18"/>
      <c r="FR506" s="18"/>
      <c r="FS506" s="18"/>
      <c r="FT506" s="18"/>
      <c r="FU506" s="18"/>
      <c r="FV506" s="18"/>
    </row>
    <row r="507" spans="1:183" ht="12.75" x14ac:dyDescent="0.15">
      <c r="A507" s="90">
        <f t="shared" si="123"/>
        <v>42845</v>
      </c>
      <c r="B507" s="95">
        <f t="shared" ca="1" si="130"/>
        <v>105399.031</v>
      </c>
      <c r="C507" s="3">
        <f t="shared" si="124"/>
        <v>100000</v>
      </c>
      <c r="D507" s="4">
        <f ca="1">IF(A507&lt;$B$1,VLOOKUP(A507,[1]DI!$A$4:$B$15000,2),0)</f>
        <v>0.1113</v>
      </c>
      <c r="E507" s="5">
        <f t="shared" ca="1" si="131"/>
        <v>4.1886000000000001E-4</v>
      </c>
      <c r="F507" s="20">
        <f t="shared" si="125"/>
        <v>1.23</v>
      </c>
      <c r="G507" s="6">
        <f t="shared" ca="1" si="119"/>
        <v>1.0005151978</v>
      </c>
      <c r="H507" s="5">
        <f ca="1">TRUNC(PRODUCT(G$10:G506),15)</f>
        <v>1.2339045226334899</v>
      </c>
      <c r="I507" s="5">
        <f t="shared" ca="1" si="126"/>
        <v>1.1706981626063999</v>
      </c>
      <c r="J507" s="5">
        <f t="shared" ca="1" si="120"/>
        <v>1.0539903100000001</v>
      </c>
      <c r="K507" s="5">
        <f t="shared" ca="1" si="121"/>
        <v>5399.0309999999999</v>
      </c>
      <c r="L507" s="21">
        <f>IF(VLOOKUP(A507,$U$12:$AD$125,8)=VLOOKUP(A506,$U$12:$AD$125,8),0,VLOOKUP(A507,U$12:$AD$125,8))</f>
        <v>0</v>
      </c>
      <c r="M507" s="8">
        <f>IF(L507&gt;0,VLOOKUP(L507,T$12:$AC$125,7),0)</f>
        <v>0</v>
      </c>
      <c r="N507" s="3">
        <f t="shared" si="127"/>
        <v>0</v>
      </c>
      <c r="O507" s="3">
        <f t="shared" ca="1" si="122"/>
        <v>5399.0309999999999</v>
      </c>
      <c r="P507" s="22" t="str">
        <f t="shared" si="128"/>
        <v>J=</v>
      </c>
      <c r="Q507" s="2">
        <f t="shared" si="129"/>
        <v>42989</v>
      </c>
      <c r="R507" s="10"/>
      <c r="S507" s="10"/>
      <c r="T507" s="42">
        <v>48684</v>
      </c>
      <c r="U507" s="43" t="s">
        <v>80</v>
      </c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  <c r="ES507" s="18"/>
      <c r="ET507" s="18"/>
      <c r="EU507" s="18"/>
      <c r="EV507" s="18"/>
      <c r="EW507" s="18"/>
      <c r="EX507" s="18"/>
      <c r="EY507" s="18"/>
      <c r="EZ507" s="18"/>
      <c r="FA507" s="18"/>
      <c r="FB507" s="18"/>
      <c r="FC507" s="18"/>
      <c r="FD507" s="18"/>
      <c r="FE507" s="18"/>
      <c r="FF507" s="18"/>
      <c r="FG507" s="18"/>
      <c r="FH507" s="18"/>
      <c r="FI507" s="18"/>
      <c r="FJ507" s="18"/>
      <c r="FK507" s="18"/>
      <c r="FL507" s="18"/>
      <c r="FM507" s="18"/>
      <c r="FN507" s="18"/>
      <c r="FO507" s="18"/>
      <c r="FP507" s="18"/>
      <c r="FQ507" s="18"/>
      <c r="FR507" s="18"/>
      <c r="FS507" s="18"/>
      <c r="FT507" s="18"/>
      <c r="FU507" s="18"/>
      <c r="FV507" s="18"/>
    </row>
    <row r="508" spans="1:183" ht="12.75" x14ac:dyDescent="0.15">
      <c r="A508" s="90">
        <f t="shared" si="123"/>
        <v>42846</v>
      </c>
      <c r="B508" s="95">
        <f t="shared" ca="1" si="130"/>
        <v>105453.33299999</v>
      </c>
      <c r="C508" s="3">
        <f t="shared" si="124"/>
        <v>100000</v>
      </c>
      <c r="D508" s="4">
        <f ca="1">IF(A508&lt;$B$1,VLOOKUP(A508,[1]DI!$A$4:$B$15000,2),0)</f>
        <v>0</v>
      </c>
      <c r="E508" s="5">
        <f t="shared" ca="1" si="131"/>
        <v>0</v>
      </c>
      <c r="F508" s="20">
        <f t="shared" si="125"/>
        <v>1.23</v>
      </c>
      <c r="G508" s="6">
        <f t="shared" ca="1" si="119"/>
        <v>1</v>
      </c>
      <c r="H508" s="5">
        <f ca="1">TRUNC(PRODUCT(G$10:G507),15)</f>
        <v>1.2345402275289601</v>
      </c>
      <c r="I508" s="5">
        <f t="shared" ca="1" si="126"/>
        <v>1.1706981626063999</v>
      </c>
      <c r="J508" s="5">
        <f t="shared" ca="1" si="120"/>
        <v>1.0545333299999999</v>
      </c>
      <c r="K508" s="5">
        <f t="shared" ca="1" si="121"/>
        <v>5453.3329999899997</v>
      </c>
      <c r="L508" s="21">
        <f>IF(VLOOKUP(A508,$U$12:$AD$125,8)=VLOOKUP(A507,$U$12:$AD$125,8),0,VLOOKUP(A508,U$12:$AD$125,8))</f>
        <v>0</v>
      </c>
      <c r="M508" s="8">
        <f>IF(L508&gt;0,VLOOKUP(L508,T$12:$AC$125,7),0)</f>
        <v>0</v>
      </c>
      <c r="N508" s="3">
        <f t="shared" si="127"/>
        <v>0</v>
      </c>
      <c r="O508" s="3">
        <f t="shared" ca="1" si="122"/>
        <v>5453.3329999899997</v>
      </c>
      <c r="P508" s="22" t="str">
        <f t="shared" si="128"/>
        <v>J=</v>
      </c>
      <c r="Q508" s="2">
        <f t="shared" si="129"/>
        <v>42989</v>
      </c>
      <c r="R508" s="10"/>
      <c r="S508" s="10"/>
      <c r="T508" s="42">
        <v>48690</v>
      </c>
      <c r="U508" s="43" t="s">
        <v>65</v>
      </c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  <c r="ES508" s="18"/>
      <c r="ET508" s="18"/>
      <c r="EU508" s="18"/>
      <c r="EV508" s="18"/>
      <c r="EW508" s="18"/>
      <c r="EX508" s="18"/>
      <c r="EY508" s="18"/>
      <c r="EZ508" s="18"/>
      <c r="FA508" s="18"/>
      <c r="FB508" s="18"/>
      <c r="FC508" s="18"/>
      <c r="FD508" s="18"/>
      <c r="FE508" s="18"/>
      <c r="FF508" s="18"/>
      <c r="FG508" s="18"/>
      <c r="FH508" s="18"/>
      <c r="FI508" s="18"/>
      <c r="FJ508" s="18"/>
      <c r="FK508" s="18"/>
      <c r="FL508" s="18"/>
      <c r="FM508" s="18"/>
      <c r="FN508" s="18"/>
      <c r="FO508" s="18"/>
      <c r="FP508" s="18"/>
      <c r="FQ508" s="18"/>
      <c r="FR508" s="18"/>
      <c r="FS508" s="18"/>
      <c r="FT508" s="18"/>
      <c r="FU508" s="18"/>
      <c r="FV508" s="18"/>
    </row>
    <row r="509" spans="1:183" ht="12.75" x14ac:dyDescent="0.15">
      <c r="A509" s="90">
        <f t="shared" si="123"/>
        <v>42847</v>
      </c>
      <c r="B509" s="95">
        <f t="shared" ca="1" si="130"/>
        <v>105453.33299999</v>
      </c>
      <c r="C509" s="3">
        <f t="shared" si="124"/>
        <v>100000</v>
      </c>
      <c r="D509" s="4">
        <f ca="1">IF(A509&lt;$B$1,VLOOKUP(A509,[1]DI!$A$4:$B$15000,2),0)</f>
        <v>0</v>
      </c>
      <c r="E509" s="5">
        <f t="shared" ca="1" si="131"/>
        <v>0</v>
      </c>
      <c r="F509" s="20">
        <f t="shared" si="125"/>
        <v>1.23</v>
      </c>
      <c r="G509" s="6">
        <f t="shared" ca="1" si="119"/>
        <v>1</v>
      </c>
      <c r="H509" s="5">
        <f ca="1">TRUNC(PRODUCT(G$10:G508),15)</f>
        <v>1.2345402275289601</v>
      </c>
      <c r="I509" s="5">
        <f t="shared" ca="1" si="126"/>
        <v>1.1706981626063999</v>
      </c>
      <c r="J509" s="5">
        <f t="shared" ca="1" si="120"/>
        <v>1.0545333299999999</v>
      </c>
      <c r="K509" s="5">
        <f t="shared" ca="1" si="121"/>
        <v>5453.3329999899997</v>
      </c>
      <c r="L509" s="21">
        <f>IF(VLOOKUP(A509,$U$12:$AD$125,8)=VLOOKUP(A508,$U$12:$AD$125,8),0,VLOOKUP(A509,U$12:$AD$125,8))</f>
        <v>0</v>
      </c>
      <c r="M509" s="8">
        <f>IF(L509&gt;0,VLOOKUP(L509,T$12:$AC$125,7),0)</f>
        <v>0</v>
      </c>
      <c r="N509" s="3">
        <f t="shared" si="127"/>
        <v>0</v>
      </c>
      <c r="O509" s="3">
        <f t="shared" ca="1" si="122"/>
        <v>5453.3329999899997</v>
      </c>
      <c r="P509" s="22" t="str">
        <f t="shared" si="128"/>
        <v>J=</v>
      </c>
      <c r="Q509" s="2">
        <f t="shared" si="129"/>
        <v>42989</v>
      </c>
      <c r="R509" s="10"/>
      <c r="S509" s="10"/>
      <c r="T509" s="42">
        <v>48746</v>
      </c>
      <c r="U509" s="43" t="s">
        <v>81</v>
      </c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  <c r="ES509" s="18"/>
      <c r="ET509" s="18"/>
      <c r="EU509" s="18"/>
      <c r="EV509" s="18"/>
      <c r="EW509" s="18"/>
      <c r="EX509" s="18"/>
      <c r="EY509" s="18"/>
      <c r="EZ509" s="18"/>
      <c r="FA509" s="18"/>
      <c r="FB509" s="18"/>
      <c r="FC509" s="18"/>
      <c r="FD509" s="18"/>
      <c r="FE509" s="18"/>
      <c r="FF509" s="18"/>
      <c r="FG509" s="18"/>
      <c r="FH509" s="18"/>
      <c r="FI509" s="18"/>
      <c r="FJ509" s="18"/>
      <c r="FK509" s="18"/>
      <c r="FL509" s="18"/>
      <c r="FM509" s="18"/>
      <c r="FN509" s="18"/>
      <c r="FO509" s="18"/>
      <c r="FP509" s="18"/>
      <c r="FQ509" s="18"/>
      <c r="FR509" s="18"/>
      <c r="FS509" s="18"/>
      <c r="FT509" s="18"/>
      <c r="FU509" s="18"/>
      <c r="FV509" s="18"/>
    </row>
    <row r="510" spans="1:183" ht="12.75" x14ac:dyDescent="0.15">
      <c r="A510" s="90">
        <f t="shared" si="123"/>
        <v>42848</v>
      </c>
      <c r="B510" s="95">
        <f t="shared" ca="1" si="130"/>
        <v>105453.33299999</v>
      </c>
      <c r="C510" s="3">
        <f t="shared" si="124"/>
        <v>100000</v>
      </c>
      <c r="D510" s="4">
        <f ca="1">IF(A510&lt;$B$1,VLOOKUP(A510,[1]DI!$A$4:$B$15000,2),0)</f>
        <v>0</v>
      </c>
      <c r="E510" s="5">
        <f t="shared" ca="1" si="131"/>
        <v>0</v>
      </c>
      <c r="F510" s="20">
        <f t="shared" si="125"/>
        <v>1.23</v>
      </c>
      <c r="G510" s="6">
        <f t="shared" ca="1" si="119"/>
        <v>1</v>
      </c>
      <c r="H510" s="5">
        <f ca="1">TRUNC(PRODUCT(G$10:G509),15)</f>
        <v>1.2345402275289601</v>
      </c>
      <c r="I510" s="5">
        <f t="shared" ca="1" si="126"/>
        <v>1.1706981626063999</v>
      </c>
      <c r="J510" s="5">
        <f t="shared" ca="1" si="120"/>
        <v>1.0545333299999999</v>
      </c>
      <c r="K510" s="5">
        <f t="shared" ca="1" si="121"/>
        <v>5453.3329999899997</v>
      </c>
      <c r="L510" s="21">
        <f>IF(VLOOKUP(A510,$U$12:$AD$125,8)=VLOOKUP(A509,$U$12:$AD$125,8),0,VLOOKUP(A510,U$12:$AD$125,8))</f>
        <v>0</v>
      </c>
      <c r="M510" s="8">
        <f>IF(L510&gt;0,VLOOKUP(L510,T$12:$AC$125,7),0)</f>
        <v>0</v>
      </c>
      <c r="N510" s="3">
        <f t="shared" si="127"/>
        <v>0</v>
      </c>
      <c r="O510" s="3">
        <f t="shared" ca="1" si="122"/>
        <v>5453.3329999899997</v>
      </c>
      <c r="P510" s="22" t="str">
        <f t="shared" si="128"/>
        <v>J=</v>
      </c>
      <c r="Q510" s="2">
        <f t="shared" si="129"/>
        <v>42989</v>
      </c>
      <c r="R510" s="10"/>
      <c r="S510" s="10"/>
      <c r="T510" s="42">
        <v>48829</v>
      </c>
      <c r="U510" s="43" t="s">
        <v>83</v>
      </c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  <c r="EW510" s="18"/>
      <c r="EX510" s="18"/>
      <c r="EY510" s="18"/>
      <c r="EZ510" s="18"/>
      <c r="FA510" s="18"/>
      <c r="FB510" s="18"/>
      <c r="FC510" s="18"/>
      <c r="FD510" s="18"/>
      <c r="FE510" s="18"/>
      <c r="FF510" s="18"/>
      <c r="FG510" s="18"/>
      <c r="FH510" s="18"/>
      <c r="FI510" s="18"/>
      <c r="FJ510" s="18"/>
      <c r="FK510" s="18"/>
      <c r="FL510" s="18"/>
      <c r="FM510" s="18"/>
      <c r="FN510" s="18"/>
      <c r="FO510" s="18"/>
      <c r="FP510" s="18"/>
      <c r="FQ510" s="18"/>
      <c r="FR510" s="18"/>
      <c r="FS510" s="18"/>
      <c r="FT510" s="18"/>
      <c r="FU510" s="18"/>
      <c r="FV510" s="18"/>
    </row>
    <row r="511" spans="1:183" ht="12.75" x14ac:dyDescent="0.15">
      <c r="A511" s="90">
        <f t="shared" si="123"/>
        <v>42849</v>
      </c>
      <c r="B511" s="95">
        <f t="shared" ca="1" si="130"/>
        <v>105453.33299999</v>
      </c>
      <c r="C511" s="3">
        <f t="shared" si="124"/>
        <v>100000</v>
      </c>
      <c r="D511" s="4">
        <f ca="1">IF(A511&lt;$B$1,VLOOKUP(A511,[1]DI!$A$4:$B$15000,2),0)</f>
        <v>0.1113</v>
      </c>
      <c r="E511" s="5">
        <f t="shared" ca="1" si="131"/>
        <v>4.1886000000000001E-4</v>
      </c>
      <c r="F511" s="20">
        <f t="shared" si="125"/>
        <v>1.23</v>
      </c>
      <c r="G511" s="6">
        <f t="shared" ca="1" si="119"/>
        <v>1.0005151978</v>
      </c>
      <c r="H511" s="5">
        <f ca="1">TRUNC(PRODUCT(G$10:G510),15)</f>
        <v>1.2345402275289601</v>
      </c>
      <c r="I511" s="5">
        <f t="shared" ca="1" si="126"/>
        <v>1.1706981626063999</v>
      </c>
      <c r="J511" s="5">
        <f t="shared" ca="1" si="120"/>
        <v>1.0545333299999999</v>
      </c>
      <c r="K511" s="5">
        <f t="shared" ca="1" si="121"/>
        <v>5453.3329999899997</v>
      </c>
      <c r="L511" s="21">
        <f>IF(VLOOKUP(A511,$U$12:$AD$125,8)=VLOOKUP(A510,$U$12:$AD$125,8),0,VLOOKUP(A511,U$12:$AD$125,8))</f>
        <v>0</v>
      </c>
      <c r="M511" s="8">
        <f>IF(L511&gt;0,VLOOKUP(L511,T$12:$AC$125,7),0)</f>
        <v>0</v>
      </c>
      <c r="N511" s="3">
        <f t="shared" si="127"/>
        <v>0</v>
      </c>
      <c r="O511" s="3">
        <f t="shared" ca="1" si="122"/>
        <v>5453.3329999899997</v>
      </c>
      <c r="P511" s="22" t="str">
        <f t="shared" si="128"/>
        <v>J=</v>
      </c>
      <c r="Q511" s="2">
        <f t="shared" si="129"/>
        <v>42989</v>
      </c>
      <c r="R511" s="10"/>
      <c r="S511" s="10"/>
      <c r="T511" s="42">
        <v>48864</v>
      </c>
      <c r="U511" s="24" t="s">
        <v>69</v>
      </c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  <c r="EZ511" s="18"/>
      <c r="FA511" s="18"/>
      <c r="FB511" s="18"/>
      <c r="FC511" s="18"/>
      <c r="FD511" s="18"/>
      <c r="FE511" s="18"/>
      <c r="FF511" s="18"/>
      <c r="FG511" s="18"/>
      <c r="FH511" s="18"/>
      <c r="FI511" s="18"/>
      <c r="FJ511" s="18"/>
      <c r="FK511" s="18"/>
      <c r="FL511" s="18"/>
      <c r="FM511" s="18"/>
      <c r="FN511" s="18"/>
      <c r="FO511" s="18"/>
      <c r="FP511" s="18"/>
      <c r="FQ511" s="18"/>
      <c r="FR511" s="18"/>
      <c r="FS511" s="18"/>
      <c r="FT511" s="18"/>
      <c r="FU511" s="18"/>
      <c r="FV511" s="18"/>
    </row>
    <row r="512" spans="1:183" ht="12.75" x14ac:dyDescent="0.15">
      <c r="A512" s="90">
        <f t="shared" si="123"/>
        <v>42850</v>
      </c>
      <c r="B512" s="95">
        <f t="shared" ca="1" si="130"/>
        <v>105507.66199999</v>
      </c>
      <c r="C512" s="3">
        <f t="shared" si="124"/>
        <v>100000</v>
      </c>
      <c r="D512" s="4">
        <f ca="1">IF(A512&lt;$B$1,VLOOKUP(A512,[1]DI!$A$4:$B$15000,2),0)</f>
        <v>0.1113</v>
      </c>
      <c r="E512" s="5">
        <f t="shared" ca="1" si="131"/>
        <v>4.1886000000000001E-4</v>
      </c>
      <c r="F512" s="20">
        <f t="shared" si="125"/>
        <v>1.23</v>
      </c>
      <c r="G512" s="6">
        <f t="shared" ca="1" si="119"/>
        <v>1.0005151978</v>
      </c>
      <c r="H512" s="5">
        <f ca="1">TRUNC(PRODUCT(G$10:G511),15)</f>
        <v>1.2351762599381899</v>
      </c>
      <c r="I512" s="5">
        <f t="shared" ca="1" si="126"/>
        <v>1.1706981626063999</v>
      </c>
      <c r="J512" s="5">
        <f t="shared" ca="1" si="120"/>
        <v>1.0550766199999999</v>
      </c>
      <c r="K512" s="5">
        <f t="shared" ca="1" si="121"/>
        <v>5507.6619999900004</v>
      </c>
      <c r="L512" s="21">
        <f>IF(VLOOKUP(A512,$U$12:$AD$125,8)=VLOOKUP(A511,$U$12:$AD$125,8),0,VLOOKUP(A512,U$12:$AD$125,8))</f>
        <v>0</v>
      </c>
      <c r="M512" s="8">
        <f>IF(L512&gt;0,VLOOKUP(L512,T$12:$AC$125,7),0)</f>
        <v>0</v>
      </c>
      <c r="N512" s="3">
        <f t="shared" si="127"/>
        <v>0</v>
      </c>
      <c r="O512" s="3">
        <f t="shared" ca="1" si="122"/>
        <v>5507.6619999900004</v>
      </c>
      <c r="P512" s="22" t="str">
        <f t="shared" si="128"/>
        <v>J=</v>
      </c>
      <c r="Q512" s="2">
        <f t="shared" si="129"/>
        <v>42989</v>
      </c>
      <c r="R512" s="10"/>
      <c r="S512" s="10"/>
      <c r="T512" s="42">
        <v>48885</v>
      </c>
      <c r="U512" s="43" t="s">
        <v>75</v>
      </c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  <c r="ES512" s="18"/>
      <c r="ET512" s="18"/>
      <c r="EU512" s="18"/>
      <c r="EV512" s="18"/>
      <c r="EW512" s="18"/>
      <c r="EX512" s="18"/>
      <c r="EY512" s="18"/>
      <c r="EZ512" s="18"/>
      <c r="FA512" s="18"/>
      <c r="FB512" s="18"/>
      <c r="FC512" s="18"/>
      <c r="FD512" s="18"/>
      <c r="FE512" s="18"/>
      <c r="FF512" s="18"/>
      <c r="FG512" s="18"/>
      <c r="FH512" s="18"/>
      <c r="FI512" s="18"/>
      <c r="FJ512" s="18"/>
      <c r="FK512" s="18"/>
      <c r="FL512" s="18"/>
      <c r="FM512" s="18"/>
      <c r="FN512" s="18"/>
      <c r="FO512" s="18"/>
      <c r="FP512" s="18"/>
      <c r="FQ512" s="18"/>
      <c r="FR512" s="18"/>
      <c r="FS512" s="18"/>
      <c r="FT512" s="18"/>
      <c r="FU512" s="18"/>
      <c r="FV512" s="18"/>
    </row>
    <row r="513" spans="1:181" ht="12.75" x14ac:dyDescent="0.15">
      <c r="A513" s="90">
        <f t="shared" si="123"/>
        <v>42851</v>
      </c>
      <c r="B513" s="95">
        <f t="shared" ca="1" si="130"/>
        <v>105562.019</v>
      </c>
      <c r="C513" s="3">
        <f t="shared" si="124"/>
        <v>100000</v>
      </c>
      <c r="D513" s="4">
        <f ca="1">IF(A513&lt;$B$1,VLOOKUP(A513,[1]DI!$A$4:$B$15000,2),0)</f>
        <v>0.1113</v>
      </c>
      <c r="E513" s="5">
        <f t="shared" ca="1" si="131"/>
        <v>4.1886000000000001E-4</v>
      </c>
      <c r="F513" s="20">
        <f t="shared" si="125"/>
        <v>1.23</v>
      </c>
      <c r="G513" s="6">
        <f t="shared" ca="1" si="119"/>
        <v>1.0005151978</v>
      </c>
      <c r="H513" s="5">
        <f ca="1">TRUNC(PRODUCT(G$10:G512),15)</f>
        <v>1.23581262002992</v>
      </c>
      <c r="I513" s="5">
        <f t="shared" ca="1" si="126"/>
        <v>1.1706981626063999</v>
      </c>
      <c r="J513" s="5">
        <f t="shared" ca="1" si="120"/>
        <v>1.05562019</v>
      </c>
      <c r="K513" s="5">
        <f t="shared" ca="1" si="121"/>
        <v>5562.0190000000002</v>
      </c>
      <c r="L513" s="21">
        <f>IF(VLOOKUP(A513,$U$12:$AD$125,8)=VLOOKUP(A512,$U$12:$AD$125,8),0,VLOOKUP(A513,U$12:$AD$125,8))</f>
        <v>0</v>
      </c>
      <c r="M513" s="8">
        <f>IF(L513&gt;0,VLOOKUP(L513,T$12:$AC$125,7),0)</f>
        <v>0</v>
      </c>
      <c r="N513" s="3">
        <f t="shared" si="127"/>
        <v>0</v>
      </c>
      <c r="O513" s="3">
        <f t="shared" ca="1" si="122"/>
        <v>5562.0190000000002</v>
      </c>
      <c r="P513" s="22" t="str">
        <f t="shared" si="128"/>
        <v>J=</v>
      </c>
      <c r="Q513" s="2">
        <f t="shared" si="129"/>
        <v>42989</v>
      </c>
      <c r="R513" s="10"/>
      <c r="S513" s="10"/>
      <c r="T513" s="42">
        <v>48898</v>
      </c>
      <c r="U513" s="43" t="s">
        <v>76</v>
      </c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  <c r="ES513" s="18"/>
      <c r="ET513" s="18"/>
      <c r="EU513" s="18"/>
      <c r="EV513" s="18"/>
      <c r="EW513" s="18"/>
      <c r="EX513" s="18"/>
      <c r="EY513" s="18"/>
      <c r="EZ513" s="18"/>
      <c r="FA513" s="18"/>
      <c r="FB513" s="18"/>
      <c r="FC513" s="18"/>
      <c r="FD513" s="18"/>
      <c r="FE513" s="18"/>
      <c r="FF513" s="18"/>
      <c r="FG513" s="18"/>
      <c r="FH513" s="18"/>
      <c r="FI513" s="18"/>
      <c r="FJ513" s="18"/>
      <c r="FK513" s="18"/>
      <c r="FL513" s="18"/>
      <c r="FM513" s="18"/>
      <c r="FN513" s="18"/>
      <c r="FO513" s="18"/>
      <c r="FP513" s="18"/>
      <c r="FQ513" s="18"/>
      <c r="FR513" s="18"/>
      <c r="FS513" s="18"/>
      <c r="FT513" s="18"/>
      <c r="FU513" s="18"/>
      <c r="FV513" s="18"/>
    </row>
    <row r="514" spans="1:181" ht="12.75" x14ac:dyDescent="0.15">
      <c r="A514" s="90">
        <f t="shared" si="123"/>
        <v>42852</v>
      </c>
      <c r="B514" s="95">
        <f t="shared" ca="1" si="130"/>
        <v>105616.405</v>
      </c>
      <c r="C514" s="3">
        <f t="shared" si="124"/>
        <v>100000</v>
      </c>
      <c r="D514" s="4">
        <f ca="1">IF(A514&lt;$B$1,VLOOKUP(A514,[1]DI!$A$4:$B$15000,2),0)</f>
        <v>0.1113</v>
      </c>
      <c r="E514" s="5">
        <f t="shared" ca="1" si="131"/>
        <v>4.1886000000000001E-4</v>
      </c>
      <c r="F514" s="20">
        <f t="shared" si="125"/>
        <v>1.23</v>
      </c>
      <c r="G514" s="6">
        <f t="shared" ca="1" si="119"/>
        <v>1.0005151978</v>
      </c>
      <c r="H514" s="5">
        <f ca="1">TRUNC(PRODUCT(G$10:G513),15)</f>
        <v>1.2364493079729799</v>
      </c>
      <c r="I514" s="5">
        <f t="shared" ca="1" si="126"/>
        <v>1.1706981626063999</v>
      </c>
      <c r="J514" s="5">
        <f t="shared" ca="1" si="120"/>
        <v>1.05616405</v>
      </c>
      <c r="K514" s="5">
        <f t="shared" ca="1" si="121"/>
        <v>5616.4049999999997</v>
      </c>
      <c r="L514" s="21">
        <f>IF(VLOOKUP(A514,$U$12:$AD$125,8)=VLOOKUP(A513,$U$12:$AD$125,8),0,VLOOKUP(A514,U$12:$AD$125,8))</f>
        <v>0</v>
      </c>
      <c r="M514" s="8">
        <f>IF(L514&gt;0,VLOOKUP(L514,T$12:$AC$125,7),0)</f>
        <v>0</v>
      </c>
      <c r="N514" s="3">
        <f t="shared" si="127"/>
        <v>0</v>
      </c>
      <c r="O514" s="3">
        <f t="shared" ca="1" si="122"/>
        <v>5616.4049999999997</v>
      </c>
      <c r="P514" s="22" t="str">
        <f t="shared" si="128"/>
        <v>J=</v>
      </c>
      <c r="Q514" s="2">
        <f t="shared" si="129"/>
        <v>42989</v>
      </c>
      <c r="R514" s="10"/>
      <c r="S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  <c r="EW514" s="18"/>
      <c r="EX514" s="18"/>
      <c r="EY514" s="18"/>
      <c r="EZ514" s="18"/>
      <c r="FA514" s="18"/>
      <c r="FB514" s="18"/>
      <c r="FC514" s="18"/>
      <c r="FD514" s="18"/>
      <c r="FE514" s="18"/>
      <c r="FF514" s="18"/>
      <c r="FG514" s="18"/>
      <c r="FH514" s="18"/>
      <c r="FI514" s="18"/>
      <c r="FJ514" s="18"/>
      <c r="FK514" s="18"/>
      <c r="FL514" s="18"/>
      <c r="FM514" s="18"/>
      <c r="FN514" s="18"/>
      <c r="FO514" s="18"/>
      <c r="FP514" s="18"/>
      <c r="FQ514" s="18"/>
      <c r="FR514" s="18"/>
      <c r="FS514" s="18"/>
      <c r="FT514" s="18"/>
      <c r="FU514" s="18"/>
      <c r="FV514" s="18"/>
    </row>
    <row r="515" spans="1:181" ht="12.75" x14ac:dyDescent="0.15">
      <c r="A515" s="90">
        <f t="shared" si="123"/>
        <v>42853</v>
      </c>
      <c r="B515" s="95">
        <f t="shared" ca="1" si="130"/>
        <v>105670.818</v>
      </c>
      <c r="C515" s="3">
        <f t="shared" si="124"/>
        <v>100000</v>
      </c>
      <c r="D515" s="4">
        <f ca="1">IF(A515&lt;$B$1,VLOOKUP(A515,[1]DI!$A$4:$B$15000,2),0)</f>
        <v>0.1113</v>
      </c>
      <c r="E515" s="5">
        <f t="shared" ca="1" si="131"/>
        <v>4.1886000000000001E-4</v>
      </c>
      <c r="F515" s="20">
        <f t="shared" si="125"/>
        <v>1.23</v>
      </c>
      <c r="G515" s="6">
        <f t="shared" ca="1" si="119"/>
        <v>1.0005151978</v>
      </c>
      <c r="H515" s="5">
        <f ca="1">TRUNC(PRODUCT(G$10:G514),15)</f>
        <v>1.2370863239362599</v>
      </c>
      <c r="I515" s="5">
        <f t="shared" ca="1" si="126"/>
        <v>1.1706981626063999</v>
      </c>
      <c r="J515" s="5">
        <f t="shared" ca="1" si="120"/>
        <v>1.05670818</v>
      </c>
      <c r="K515" s="5">
        <f t="shared" ca="1" si="121"/>
        <v>5670.8180000000002</v>
      </c>
      <c r="L515" s="21">
        <f>IF(VLOOKUP(A515,$U$12:$AD$125,8)=VLOOKUP(A514,$U$12:$AD$125,8),0,VLOOKUP(A515,U$12:$AD$125,8))</f>
        <v>0</v>
      </c>
      <c r="M515" s="8">
        <f>IF(L515&gt;0,VLOOKUP(L515,T$12:$AC$125,7),0)</f>
        <v>0</v>
      </c>
      <c r="N515" s="3">
        <f t="shared" si="127"/>
        <v>0</v>
      </c>
      <c r="O515" s="3">
        <f t="shared" ca="1" si="122"/>
        <v>5670.8180000000002</v>
      </c>
      <c r="P515" s="22" t="str">
        <f t="shared" si="128"/>
        <v>J=</v>
      </c>
      <c r="Q515" s="2">
        <f t="shared" si="129"/>
        <v>42989</v>
      </c>
      <c r="R515" s="10"/>
      <c r="S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  <c r="ES515" s="18"/>
      <c r="ET515" s="18"/>
      <c r="EU515" s="18"/>
      <c r="EV515" s="18"/>
      <c r="EW515" s="18"/>
      <c r="EX515" s="18"/>
      <c r="EY515" s="18"/>
      <c r="EZ515" s="18"/>
      <c r="FA515" s="18"/>
      <c r="FB515" s="18"/>
      <c r="FC515" s="18"/>
      <c r="FD515" s="18"/>
      <c r="FE515" s="18"/>
      <c r="FF515" s="18"/>
      <c r="FG515" s="18"/>
      <c r="FH515" s="18"/>
      <c r="FI515" s="18"/>
      <c r="FJ515" s="18"/>
      <c r="FK515" s="18"/>
      <c r="FL515" s="18"/>
      <c r="FM515" s="18"/>
      <c r="FN515" s="18"/>
      <c r="FO515" s="18"/>
      <c r="FP515" s="18"/>
      <c r="FQ515" s="18"/>
      <c r="FR515" s="18"/>
      <c r="FS515" s="18"/>
      <c r="FT515" s="18"/>
      <c r="FU515" s="18"/>
      <c r="FV515" s="18"/>
    </row>
    <row r="516" spans="1:181" ht="12.75" x14ac:dyDescent="0.15">
      <c r="A516" s="90">
        <f t="shared" si="123"/>
        <v>42854</v>
      </c>
      <c r="B516" s="95">
        <f t="shared" ca="1" si="130"/>
        <v>105725.25900000001</v>
      </c>
      <c r="C516" s="3">
        <f t="shared" si="124"/>
        <v>100000</v>
      </c>
      <c r="D516" s="4">
        <f ca="1">IF(A516&lt;$B$1,VLOOKUP(A516,[1]DI!$A$4:$B$15000,2),0)</f>
        <v>0</v>
      </c>
      <c r="E516" s="5">
        <f t="shared" ca="1" si="131"/>
        <v>0</v>
      </c>
      <c r="F516" s="20">
        <f t="shared" si="125"/>
        <v>1.23</v>
      </c>
      <c r="G516" s="6">
        <f t="shared" ca="1" si="119"/>
        <v>1</v>
      </c>
      <c r="H516" s="5">
        <f ca="1">TRUNC(PRODUCT(G$10:G515),15)</f>
        <v>1.23772366808876</v>
      </c>
      <c r="I516" s="5">
        <f t="shared" ca="1" si="126"/>
        <v>1.1706981626063999</v>
      </c>
      <c r="J516" s="5">
        <f t="shared" ca="1" si="120"/>
        <v>1.05725259</v>
      </c>
      <c r="K516" s="5">
        <f t="shared" ca="1" si="121"/>
        <v>5725.259</v>
      </c>
      <c r="L516" s="21">
        <f>IF(VLOOKUP(A516,$U$12:$AD$125,8)=VLOOKUP(A515,$U$12:$AD$125,8),0,VLOOKUP(A516,U$12:$AD$125,8))</f>
        <v>0</v>
      </c>
      <c r="M516" s="8">
        <f>IF(L516&gt;0,VLOOKUP(L516,T$12:$AC$125,7),0)</f>
        <v>0</v>
      </c>
      <c r="N516" s="3">
        <f t="shared" si="127"/>
        <v>0</v>
      </c>
      <c r="O516" s="3">
        <f t="shared" ca="1" si="122"/>
        <v>5725.259</v>
      </c>
      <c r="P516" s="22" t="str">
        <f t="shared" si="128"/>
        <v>J=</v>
      </c>
      <c r="Q516" s="2">
        <f t="shared" si="129"/>
        <v>42989</v>
      </c>
      <c r="R516" s="10"/>
      <c r="S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  <c r="EW516" s="18"/>
      <c r="EX516" s="18"/>
      <c r="EY516" s="18"/>
      <c r="EZ516" s="18"/>
      <c r="FA516" s="18"/>
      <c r="FB516" s="18"/>
      <c r="FC516" s="18"/>
      <c r="FD516" s="18"/>
      <c r="FE516" s="18"/>
      <c r="FF516" s="18"/>
      <c r="FG516" s="18"/>
      <c r="FH516" s="18"/>
      <c r="FI516" s="18"/>
      <c r="FJ516" s="18"/>
      <c r="FK516" s="18"/>
      <c r="FL516" s="18"/>
      <c r="FM516" s="18"/>
      <c r="FN516" s="18"/>
      <c r="FO516" s="18"/>
      <c r="FP516" s="18"/>
      <c r="FQ516" s="18"/>
      <c r="FR516" s="18"/>
      <c r="FS516" s="18"/>
      <c r="FT516" s="18"/>
      <c r="FU516" s="18"/>
      <c r="FV516" s="18"/>
    </row>
    <row r="517" spans="1:181" ht="12.75" x14ac:dyDescent="0.15">
      <c r="A517" s="90">
        <f t="shared" si="123"/>
        <v>42855</v>
      </c>
      <c r="B517" s="95">
        <f t="shared" ca="1" si="130"/>
        <v>105725.25900000001</v>
      </c>
      <c r="C517" s="3">
        <f t="shared" si="124"/>
        <v>100000</v>
      </c>
      <c r="D517" s="4">
        <f ca="1">IF(A517&lt;$B$1,VLOOKUP(A517,[1]DI!$A$4:$B$15000,2),0)</f>
        <v>0</v>
      </c>
      <c r="E517" s="5">
        <f t="shared" ca="1" si="131"/>
        <v>0</v>
      </c>
      <c r="F517" s="20">
        <f t="shared" si="125"/>
        <v>1.23</v>
      </c>
      <c r="G517" s="6">
        <f t="shared" ca="1" si="119"/>
        <v>1</v>
      </c>
      <c r="H517" s="5">
        <f ca="1">TRUNC(PRODUCT(G$10:G516),15)</f>
        <v>1.23772366808876</v>
      </c>
      <c r="I517" s="5">
        <f t="shared" ca="1" si="126"/>
        <v>1.1706981626063999</v>
      </c>
      <c r="J517" s="5">
        <f t="shared" ca="1" si="120"/>
        <v>1.05725259</v>
      </c>
      <c r="K517" s="5">
        <f t="shared" ca="1" si="121"/>
        <v>5725.259</v>
      </c>
      <c r="L517" s="21">
        <f>IF(VLOOKUP(A517,$U$12:$AD$125,8)=VLOOKUP(A516,$U$12:$AD$125,8),0,VLOOKUP(A517,U$12:$AD$125,8))</f>
        <v>0</v>
      </c>
      <c r="M517" s="8">
        <f>IF(L517&gt;0,VLOOKUP(L517,T$12:$AC$125,7),0)</f>
        <v>0</v>
      </c>
      <c r="N517" s="3">
        <f t="shared" si="127"/>
        <v>0</v>
      </c>
      <c r="O517" s="3">
        <f t="shared" ca="1" si="122"/>
        <v>5725.259</v>
      </c>
      <c r="P517" s="22" t="str">
        <f t="shared" si="128"/>
        <v>J=</v>
      </c>
      <c r="Q517" s="2">
        <f t="shared" si="129"/>
        <v>42989</v>
      </c>
      <c r="R517" s="10"/>
      <c r="S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  <c r="EZ517" s="18"/>
      <c r="FA517" s="18"/>
      <c r="FB517" s="18"/>
      <c r="FC517" s="18"/>
      <c r="FD517" s="18"/>
      <c r="FE517" s="18"/>
      <c r="FF517" s="18"/>
      <c r="FG517" s="18"/>
      <c r="FH517" s="18"/>
      <c r="FI517" s="18"/>
      <c r="FJ517" s="18"/>
      <c r="FK517" s="18"/>
      <c r="FL517" s="18"/>
      <c r="FM517" s="18"/>
      <c r="FN517" s="18"/>
      <c r="FO517" s="18"/>
      <c r="FP517" s="18"/>
      <c r="FQ517" s="18"/>
      <c r="FR517" s="18"/>
      <c r="FS517" s="18"/>
      <c r="FT517" s="18"/>
      <c r="FU517" s="18"/>
      <c r="FV517" s="18"/>
    </row>
    <row r="518" spans="1:181" ht="12.75" x14ac:dyDescent="0.15">
      <c r="A518" s="90">
        <f t="shared" si="123"/>
        <v>42856</v>
      </c>
      <c r="B518" s="95">
        <f t="shared" ca="1" si="130"/>
        <v>105725.25900000001</v>
      </c>
      <c r="C518" s="3">
        <f t="shared" si="124"/>
        <v>100000</v>
      </c>
      <c r="D518" s="4">
        <f ca="1">IF(A518&lt;$B$1,VLOOKUP(A518,[1]DI!$A$4:$B$15000,2),0)</f>
        <v>0</v>
      </c>
      <c r="E518" s="5">
        <f t="shared" ca="1" si="131"/>
        <v>0</v>
      </c>
      <c r="F518" s="20">
        <f t="shared" si="125"/>
        <v>1.23</v>
      </c>
      <c r="G518" s="6">
        <f t="shared" ca="1" si="119"/>
        <v>1</v>
      </c>
      <c r="H518" s="5">
        <f ca="1">TRUNC(PRODUCT(G$10:G517),15)</f>
        <v>1.23772366808876</v>
      </c>
      <c r="I518" s="5">
        <f t="shared" ca="1" si="126"/>
        <v>1.1706981626063999</v>
      </c>
      <c r="J518" s="5">
        <f t="shared" ca="1" si="120"/>
        <v>1.05725259</v>
      </c>
      <c r="K518" s="5">
        <f t="shared" ca="1" si="121"/>
        <v>5725.259</v>
      </c>
      <c r="L518" s="21">
        <f>IF(VLOOKUP(A518,$U$12:$AD$125,8)=VLOOKUP(A517,$U$12:$AD$125,8),0,VLOOKUP(A518,U$12:$AD$125,8))</f>
        <v>0</v>
      </c>
      <c r="M518" s="8">
        <f>IF(L518&gt;0,VLOOKUP(L518,T$12:$AC$125,7),0)</f>
        <v>0</v>
      </c>
      <c r="N518" s="3">
        <f t="shared" si="127"/>
        <v>0</v>
      </c>
      <c r="O518" s="3">
        <f t="shared" ca="1" si="122"/>
        <v>5725.259</v>
      </c>
      <c r="P518" s="22" t="str">
        <f t="shared" si="128"/>
        <v>J=</v>
      </c>
      <c r="Q518" s="2">
        <f t="shared" si="129"/>
        <v>42989</v>
      </c>
      <c r="R518" s="10"/>
      <c r="S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  <c r="ES518" s="18"/>
      <c r="ET518" s="18"/>
      <c r="EU518" s="18"/>
      <c r="EV518" s="18"/>
      <c r="EW518" s="18"/>
      <c r="EX518" s="18"/>
      <c r="EY518" s="18"/>
      <c r="EZ518" s="18"/>
      <c r="FA518" s="18"/>
      <c r="FB518" s="18"/>
      <c r="FC518" s="18"/>
      <c r="FD518" s="18"/>
      <c r="FE518" s="18"/>
      <c r="FF518" s="18"/>
      <c r="FG518" s="18"/>
      <c r="FH518" s="18"/>
      <c r="FI518" s="18"/>
      <c r="FJ518" s="18"/>
      <c r="FK518" s="18"/>
      <c r="FL518" s="18"/>
      <c r="FM518" s="18"/>
      <c r="FN518" s="18"/>
      <c r="FO518" s="18"/>
      <c r="FP518" s="18"/>
      <c r="FQ518" s="18"/>
      <c r="FR518" s="18"/>
      <c r="FS518" s="18"/>
      <c r="FT518" s="18"/>
      <c r="FU518" s="18"/>
      <c r="FV518" s="18"/>
    </row>
    <row r="519" spans="1:181" ht="12.75" x14ac:dyDescent="0.15">
      <c r="A519" s="90">
        <f t="shared" si="123"/>
        <v>42857</v>
      </c>
      <c r="B519" s="95">
        <f t="shared" ca="1" si="130"/>
        <v>105725.25900000001</v>
      </c>
      <c r="C519" s="3">
        <f t="shared" si="124"/>
        <v>100000</v>
      </c>
      <c r="D519" s="4">
        <f ca="1">IF(A519&lt;$B$1,VLOOKUP(A519,[1]DI!$A$4:$B$15000,2),0)</f>
        <v>0.1113</v>
      </c>
      <c r="E519" s="5">
        <f t="shared" ca="1" si="131"/>
        <v>4.1886000000000001E-4</v>
      </c>
      <c r="F519" s="20">
        <f t="shared" si="125"/>
        <v>1.23</v>
      </c>
      <c r="G519" s="6">
        <f t="shared" ca="1" si="119"/>
        <v>1.0005151978</v>
      </c>
      <c r="H519" s="5">
        <f ca="1">TRUNC(PRODUCT(G$10:G518),15)</f>
        <v>1.23772366808876</v>
      </c>
      <c r="I519" s="5">
        <f t="shared" ca="1" si="126"/>
        <v>1.1706981626063999</v>
      </c>
      <c r="J519" s="5">
        <f t="shared" ca="1" si="120"/>
        <v>1.05725259</v>
      </c>
      <c r="K519" s="5">
        <f t="shared" ca="1" si="121"/>
        <v>5725.259</v>
      </c>
      <c r="L519" s="21">
        <f>IF(VLOOKUP(A519,$U$12:$AD$125,8)=VLOOKUP(A518,$U$12:$AD$125,8),0,VLOOKUP(A519,U$12:$AD$125,8))</f>
        <v>0</v>
      </c>
      <c r="M519" s="8">
        <f>IF(L519&gt;0,VLOOKUP(L519,T$12:$AC$125,7),0)</f>
        <v>0</v>
      </c>
      <c r="N519" s="3">
        <f t="shared" si="127"/>
        <v>0</v>
      </c>
      <c r="O519" s="3">
        <f t="shared" ca="1" si="122"/>
        <v>5725.259</v>
      </c>
      <c r="P519" s="22" t="str">
        <f t="shared" si="128"/>
        <v>J=</v>
      </c>
      <c r="Q519" s="2">
        <f t="shared" si="129"/>
        <v>42989</v>
      </c>
      <c r="R519" s="10"/>
      <c r="S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  <c r="ES519" s="18"/>
      <c r="ET519" s="18"/>
      <c r="EU519" s="18"/>
      <c r="EV519" s="18"/>
      <c r="EW519" s="18"/>
      <c r="EX519" s="18"/>
      <c r="EY519" s="18"/>
      <c r="EZ519" s="18"/>
      <c r="FA519" s="18"/>
      <c r="FB519" s="18"/>
      <c r="FC519" s="18"/>
      <c r="FD519" s="18"/>
      <c r="FE519" s="18"/>
      <c r="FF519" s="18"/>
      <c r="FG519" s="18"/>
      <c r="FH519" s="18"/>
      <c r="FI519" s="18"/>
      <c r="FJ519" s="18"/>
      <c r="FK519" s="18"/>
      <c r="FL519" s="18"/>
      <c r="FM519" s="18"/>
      <c r="FN519" s="18"/>
      <c r="FO519" s="18"/>
      <c r="FP519" s="18"/>
      <c r="FQ519" s="18"/>
      <c r="FR519" s="18"/>
      <c r="FS519" s="18"/>
      <c r="FT519" s="18"/>
      <c r="FU519" s="18"/>
      <c r="FV519" s="18"/>
    </row>
    <row r="520" spans="1:181" ht="12.75" x14ac:dyDescent="0.15">
      <c r="A520" s="90">
        <f t="shared" si="123"/>
        <v>42858</v>
      </c>
      <c r="B520" s="95">
        <f t="shared" ca="1" si="130"/>
        <v>105779.72899998999</v>
      </c>
      <c r="C520" s="3">
        <f t="shared" si="124"/>
        <v>100000</v>
      </c>
      <c r="D520" s="4">
        <f ca="1">IF(A520&lt;$B$1,VLOOKUP(A520,[1]DI!$A$4:$B$15000,2),0)</f>
        <v>0.1113</v>
      </c>
      <c r="E520" s="5">
        <f t="shared" ca="1" si="131"/>
        <v>4.1886000000000001E-4</v>
      </c>
      <c r="F520" s="20">
        <f t="shared" si="125"/>
        <v>1.23</v>
      </c>
      <c r="G520" s="6">
        <f t="shared" ca="1" si="119"/>
        <v>1.0005151978</v>
      </c>
      <c r="H520" s="5">
        <f ca="1">TRUNC(PRODUCT(G$10:G519),15)</f>
        <v>1.2383613405995599</v>
      </c>
      <c r="I520" s="5">
        <f t="shared" ca="1" si="126"/>
        <v>1.1706981626063999</v>
      </c>
      <c r="J520" s="5">
        <f t="shared" ca="1" si="120"/>
        <v>1.0577972899999999</v>
      </c>
      <c r="K520" s="5">
        <f t="shared" ca="1" si="121"/>
        <v>5779.7289999900004</v>
      </c>
      <c r="L520" s="21">
        <f>IF(VLOOKUP(A520,$U$12:$AD$125,8)=VLOOKUP(A519,$U$12:$AD$125,8),0,VLOOKUP(A520,U$12:$AD$125,8))</f>
        <v>0</v>
      </c>
      <c r="M520" s="8">
        <f>IF(L520&gt;0,VLOOKUP(L520,T$12:$AC$125,7),0)</f>
        <v>0</v>
      </c>
      <c r="N520" s="3">
        <f t="shared" si="127"/>
        <v>0</v>
      </c>
      <c r="O520" s="3">
        <f t="shared" ca="1" si="122"/>
        <v>5779.7289999900004</v>
      </c>
      <c r="P520" s="22" t="str">
        <f t="shared" si="128"/>
        <v>J=</v>
      </c>
      <c r="Q520" s="2">
        <f t="shared" si="129"/>
        <v>42989</v>
      </c>
      <c r="R520" s="10"/>
      <c r="S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  <c r="ES520" s="18"/>
      <c r="ET520" s="18"/>
      <c r="EU520" s="18"/>
      <c r="EV520" s="18"/>
      <c r="EW520" s="18"/>
      <c r="EX520" s="18"/>
      <c r="EY520" s="18"/>
      <c r="EZ520" s="18"/>
      <c r="FA520" s="18"/>
      <c r="FB520" s="18"/>
      <c r="FC520" s="18"/>
      <c r="FD520" s="18"/>
      <c r="FE520" s="18"/>
      <c r="FF520" s="18"/>
      <c r="FG520" s="18"/>
      <c r="FH520" s="18"/>
      <c r="FI520" s="18"/>
      <c r="FJ520" s="18"/>
      <c r="FK520" s="18"/>
      <c r="FL520" s="18"/>
      <c r="FM520" s="18"/>
      <c r="FN520" s="18"/>
      <c r="FO520" s="18"/>
      <c r="FP520" s="18"/>
      <c r="FQ520" s="18"/>
      <c r="FR520" s="18"/>
      <c r="FS520" s="18"/>
      <c r="FT520" s="18"/>
      <c r="FU520" s="18"/>
      <c r="FV520" s="18"/>
    </row>
    <row r="521" spans="1:181" ht="12.75" x14ac:dyDescent="0.15">
      <c r="A521" s="90">
        <f t="shared" si="123"/>
        <v>42859</v>
      </c>
      <c r="B521" s="95">
        <f t="shared" ca="1" si="130"/>
        <v>105834.226</v>
      </c>
      <c r="C521" s="3">
        <f t="shared" si="124"/>
        <v>100000</v>
      </c>
      <c r="D521" s="4">
        <f ca="1">IF(A521&lt;$B$1,VLOOKUP(A521,[1]DI!$A$4:$B$15000,2),0)</f>
        <v>0.1113</v>
      </c>
      <c r="E521" s="5">
        <f t="shared" ca="1" si="131"/>
        <v>4.1886000000000001E-4</v>
      </c>
      <c r="F521" s="20">
        <f t="shared" si="125"/>
        <v>1.23</v>
      </c>
      <c r="G521" s="6">
        <f t="shared" ca="1" si="119"/>
        <v>1.0005151978</v>
      </c>
      <c r="H521" s="5">
        <f ca="1">TRUNC(PRODUCT(G$10:G520),15)</f>
        <v>1.23899934163785</v>
      </c>
      <c r="I521" s="5">
        <f t="shared" ca="1" si="126"/>
        <v>1.1706981626063999</v>
      </c>
      <c r="J521" s="5">
        <f t="shared" ca="1" si="120"/>
        <v>1.0583422600000001</v>
      </c>
      <c r="K521" s="5">
        <f t="shared" ca="1" si="121"/>
        <v>5834.2259999999997</v>
      </c>
      <c r="L521" s="21">
        <f>IF(VLOOKUP(A521,$U$12:$AD$125,8)=VLOOKUP(A520,$U$12:$AD$125,8),0,VLOOKUP(A521,U$12:$AD$125,8))</f>
        <v>0</v>
      </c>
      <c r="M521" s="8">
        <f>IF(L521&gt;0,VLOOKUP(L521,T$12:$AC$125,7),0)</f>
        <v>0</v>
      </c>
      <c r="N521" s="3">
        <f t="shared" si="127"/>
        <v>0</v>
      </c>
      <c r="O521" s="3">
        <f t="shared" ca="1" si="122"/>
        <v>5834.2259999999997</v>
      </c>
      <c r="P521" s="22" t="str">
        <f t="shared" si="128"/>
        <v>J=</v>
      </c>
      <c r="Q521" s="2">
        <f t="shared" si="129"/>
        <v>42989</v>
      </c>
      <c r="R521" s="10"/>
      <c r="S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  <c r="BY521" s="33"/>
      <c r="BZ521" s="33"/>
      <c r="CA521" s="33"/>
      <c r="CB521" s="33"/>
      <c r="CC521" s="33"/>
      <c r="CD521" s="33"/>
      <c r="CE521" s="33"/>
      <c r="CF521" s="33"/>
      <c r="CG521" s="33"/>
      <c r="CH521" s="33"/>
      <c r="CI521" s="33"/>
      <c r="CJ521" s="33"/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33"/>
      <c r="CX521" s="33"/>
      <c r="CY521" s="33"/>
      <c r="CZ521" s="33"/>
      <c r="DA521" s="33"/>
      <c r="DB521" s="33"/>
      <c r="DC521" s="33"/>
      <c r="DD521" s="33"/>
      <c r="DE521" s="33"/>
      <c r="DF521" s="33"/>
      <c r="DG521" s="33"/>
      <c r="DH521" s="33"/>
      <c r="DI521" s="33"/>
      <c r="DJ521" s="33"/>
      <c r="DK521" s="33"/>
      <c r="DL521" s="33"/>
      <c r="DM521" s="33"/>
      <c r="DN521" s="33"/>
      <c r="DO521" s="33"/>
      <c r="DP521" s="33"/>
      <c r="DQ521" s="33"/>
      <c r="DR521" s="33"/>
      <c r="DS521" s="33"/>
      <c r="DT521" s="33"/>
      <c r="DU521" s="33"/>
      <c r="DV521" s="33"/>
      <c r="DW521" s="33"/>
      <c r="DX521" s="33"/>
      <c r="DY521" s="33"/>
      <c r="DZ521" s="33"/>
      <c r="EA521" s="33"/>
      <c r="EB521" s="33"/>
      <c r="EC521" s="33"/>
      <c r="ED521" s="33"/>
      <c r="EE521" s="33"/>
      <c r="EF521" s="33"/>
      <c r="EG521" s="33"/>
      <c r="EH521" s="33"/>
      <c r="EI521" s="33"/>
      <c r="EJ521" s="33"/>
      <c r="EK521" s="33"/>
      <c r="EL521" s="33"/>
      <c r="EM521" s="33"/>
      <c r="EN521" s="33"/>
      <c r="EO521" s="33"/>
      <c r="EP521" s="33"/>
      <c r="EQ521" s="33"/>
      <c r="ER521" s="33"/>
      <c r="ES521" s="33"/>
      <c r="ET521" s="33"/>
      <c r="EU521" s="33"/>
      <c r="EV521" s="33"/>
      <c r="EW521" s="33"/>
      <c r="EX521" s="33"/>
      <c r="EY521" s="33"/>
      <c r="EZ521" s="33"/>
      <c r="FA521" s="33"/>
      <c r="FB521" s="33"/>
      <c r="FC521" s="33"/>
      <c r="FD521" s="33"/>
      <c r="FE521" s="33"/>
      <c r="FF521" s="33"/>
      <c r="FG521" s="33"/>
      <c r="FH521" s="33"/>
      <c r="FI521" s="33"/>
      <c r="FJ521" s="33"/>
      <c r="FK521" s="33"/>
      <c r="FL521" s="33"/>
      <c r="FM521" s="33"/>
      <c r="FN521" s="33"/>
      <c r="FO521" s="33"/>
      <c r="FP521" s="33"/>
      <c r="FQ521" s="33"/>
      <c r="FR521" s="33"/>
      <c r="FS521" s="33"/>
      <c r="FT521" s="33"/>
      <c r="FU521" s="33"/>
      <c r="FV521" s="33"/>
      <c r="FW521" s="33"/>
      <c r="FX521" s="33"/>
      <c r="FY521" s="33"/>
    </row>
    <row r="522" spans="1:181" ht="12.75" x14ac:dyDescent="0.15">
      <c r="A522" s="90">
        <f t="shared" si="123"/>
        <v>42860</v>
      </c>
      <c r="B522" s="95">
        <f t="shared" ca="1" si="130"/>
        <v>105888.75200000001</v>
      </c>
      <c r="C522" s="3">
        <f t="shared" si="124"/>
        <v>100000</v>
      </c>
      <c r="D522" s="4">
        <f ca="1">IF(A522&lt;$B$1,VLOOKUP(A522,[1]DI!$A$4:$B$15000,2),0)</f>
        <v>0.1113</v>
      </c>
      <c r="E522" s="5">
        <f t="shared" ca="1" si="131"/>
        <v>4.1886000000000001E-4</v>
      </c>
      <c r="F522" s="20">
        <f t="shared" si="125"/>
        <v>1.23</v>
      </c>
      <c r="G522" s="6">
        <f t="shared" ref="G522:G585" ca="1" si="132">TRUNC((1+(E522*F522)),15)</f>
        <v>1.0005151978</v>
      </c>
      <c r="H522" s="5">
        <f ca="1">TRUNC(PRODUCT(G$10:G521),15)</f>
        <v>1.2396376713728601</v>
      </c>
      <c r="I522" s="5">
        <f t="shared" ca="1" si="126"/>
        <v>1.1706981626063999</v>
      </c>
      <c r="J522" s="5">
        <f t="shared" ref="J522:J585" ca="1" si="133">ROUND(TRUNC(H522/I522,15),8)</f>
        <v>1.0588875200000001</v>
      </c>
      <c r="K522" s="5">
        <f t="shared" ref="K522:K585" ca="1" si="134">TRUNC((C522*(J522-1)),8)</f>
        <v>5888.7520000000004</v>
      </c>
      <c r="L522" s="21">
        <f>IF(VLOOKUP(A522,$U$12:$AD$125,8)=VLOOKUP(A521,$U$12:$AD$125,8),0,VLOOKUP(A522,U$12:$AD$125,8))</f>
        <v>0</v>
      </c>
      <c r="M522" s="8">
        <f>IF(L522&gt;0,VLOOKUP(L522,T$12:$AC$125,7),0)</f>
        <v>0</v>
      </c>
      <c r="N522" s="3">
        <f t="shared" si="127"/>
        <v>0</v>
      </c>
      <c r="O522" s="3">
        <f t="shared" ref="O522:O585" ca="1" si="135">(K522+N522)</f>
        <v>5888.7520000000004</v>
      </c>
      <c r="P522" s="22" t="str">
        <f t="shared" si="128"/>
        <v>J=</v>
      </c>
      <c r="Q522" s="2">
        <f t="shared" si="129"/>
        <v>42989</v>
      </c>
      <c r="R522" s="10"/>
      <c r="S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  <c r="ES522" s="18"/>
      <c r="ET522" s="18"/>
      <c r="EU522" s="18"/>
      <c r="EV522" s="18"/>
      <c r="EW522" s="18"/>
      <c r="EX522" s="18"/>
      <c r="EY522" s="18"/>
      <c r="EZ522" s="18"/>
      <c r="FA522" s="18"/>
      <c r="FB522" s="18"/>
      <c r="FC522" s="18"/>
      <c r="FD522" s="18"/>
      <c r="FE522" s="18"/>
      <c r="FF522" s="18"/>
      <c r="FG522" s="18"/>
      <c r="FH522" s="18"/>
      <c r="FI522" s="18"/>
      <c r="FJ522" s="18"/>
      <c r="FK522" s="18"/>
      <c r="FL522" s="18"/>
      <c r="FM522" s="18"/>
      <c r="FN522" s="18"/>
      <c r="FO522" s="18"/>
      <c r="FP522" s="18"/>
      <c r="FQ522" s="18"/>
      <c r="FR522" s="18"/>
      <c r="FS522" s="18"/>
      <c r="FT522" s="18"/>
      <c r="FU522" s="18"/>
      <c r="FV522" s="18"/>
    </row>
    <row r="523" spans="1:181" ht="12.75" x14ac:dyDescent="0.15">
      <c r="A523" s="90">
        <f t="shared" ref="A523:A586" si="136">(A522+1)</f>
        <v>42861</v>
      </c>
      <c r="B523" s="95">
        <f t="shared" ca="1" si="130"/>
        <v>105943.30499999999</v>
      </c>
      <c r="C523" s="3">
        <f t="shared" ref="C523:C586" si="137">TRUNC(C522-N522,6)</f>
        <v>100000</v>
      </c>
      <c r="D523" s="4">
        <f ca="1">IF(A523&lt;$B$1,VLOOKUP(A523,[1]DI!$A$4:$B$15000,2),0)</f>
        <v>0</v>
      </c>
      <c r="E523" s="5">
        <f t="shared" ca="1" si="131"/>
        <v>0</v>
      </c>
      <c r="F523" s="20">
        <f t="shared" ref="F523:F586" si="138">F522</f>
        <v>1.23</v>
      </c>
      <c r="G523" s="6">
        <f t="shared" ca="1" si="132"/>
        <v>1</v>
      </c>
      <c r="H523" s="5">
        <f ca="1">TRUNC(PRODUCT(G$10:G522),15)</f>
        <v>1.2402763299739501</v>
      </c>
      <c r="I523" s="5">
        <f t="shared" ref="I523:I586" ca="1" si="139">IF(OR(L522&gt;0,L522="E"),H522,I522)</f>
        <v>1.1706981626063999</v>
      </c>
      <c r="J523" s="5">
        <f t="shared" ca="1" si="133"/>
        <v>1.05943305</v>
      </c>
      <c r="K523" s="5">
        <f t="shared" ca="1" si="134"/>
        <v>5943.3050000000003</v>
      </c>
      <c r="L523" s="21">
        <f>IF(VLOOKUP(A523,$U$12:$AD$125,8)=VLOOKUP(A522,$U$12:$AD$125,8),0,VLOOKUP(A523,U$12:$AD$125,8))</f>
        <v>0</v>
      </c>
      <c r="M523" s="8">
        <f>IF(L523&gt;0,VLOOKUP(L523,T$12:$AC$125,7),0)</f>
        <v>0</v>
      </c>
      <c r="N523" s="3">
        <f t="shared" ref="N523:N586" si="140">IF(M523&gt;0,(C$10*M523),0)</f>
        <v>0</v>
      </c>
      <c r="O523" s="3">
        <f t="shared" ca="1" si="135"/>
        <v>5943.3050000000003</v>
      </c>
      <c r="P523" s="22" t="str">
        <f t="shared" ref="P523:P586" si="141">IF(L522&gt;0,VLOOKUP(A522,$U$12:$AD$125,9),P522)</f>
        <v>J=</v>
      </c>
      <c r="Q523" s="2">
        <f t="shared" ref="Q523:Q586" si="142">IF(L522&gt;0,VLOOKUP(A522,$U$12:$AD$125,10),Q522)</f>
        <v>42989</v>
      </c>
      <c r="R523" s="10"/>
      <c r="S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  <c r="EW523" s="18"/>
      <c r="EX523" s="18"/>
      <c r="EY523" s="18"/>
      <c r="EZ523" s="18"/>
      <c r="FA523" s="18"/>
      <c r="FB523" s="18"/>
      <c r="FC523" s="18"/>
      <c r="FD523" s="18"/>
      <c r="FE523" s="18"/>
      <c r="FF523" s="18"/>
      <c r="FG523" s="18"/>
      <c r="FH523" s="18"/>
      <c r="FI523" s="18"/>
      <c r="FJ523" s="18"/>
      <c r="FK523" s="18"/>
      <c r="FL523" s="18"/>
      <c r="FM523" s="18"/>
      <c r="FN523" s="18"/>
      <c r="FO523" s="18"/>
      <c r="FP523" s="18"/>
      <c r="FQ523" s="18"/>
      <c r="FR523" s="18"/>
      <c r="FS523" s="18"/>
      <c r="FT523" s="18"/>
      <c r="FU523" s="18"/>
      <c r="FV523" s="18"/>
    </row>
    <row r="524" spans="1:181" ht="12.75" x14ac:dyDescent="0.15">
      <c r="A524" s="90">
        <f t="shared" si="136"/>
        <v>42862</v>
      </c>
      <c r="B524" s="95">
        <f t="shared" ref="B524:B587" ca="1" si="143">IF(A524&lt;=TODAY(),C524+K524,IF(AND(A524&gt;TODAY(),A524&lt;=$B$1),IF(VLOOKUP(TODAY(),$A$10:$D$10000,4,FALSE)=0,"n.d",C524+K524),"n.d"))</f>
        <v>105943.30499999999</v>
      </c>
      <c r="C524" s="3">
        <f t="shared" si="137"/>
        <v>100000</v>
      </c>
      <c r="D524" s="4">
        <f ca="1">IF(A524&lt;$B$1,VLOOKUP(A524,[1]DI!$A$4:$B$15000,2),0)</f>
        <v>0</v>
      </c>
      <c r="E524" s="5">
        <f t="shared" ca="1" si="131"/>
        <v>0</v>
      </c>
      <c r="F524" s="20">
        <f t="shared" si="138"/>
        <v>1.23</v>
      </c>
      <c r="G524" s="6">
        <f t="shared" ca="1" si="132"/>
        <v>1</v>
      </c>
      <c r="H524" s="5">
        <f ca="1">TRUNC(PRODUCT(G$10:G523),15)</f>
        <v>1.2402763299739501</v>
      </c>
      <c r="I524" s="5">
        <f t="shared" ca="1" si="139"/>
        <v>1.1706981626063999</v>
      </c>
      <c r="J524" s="5">
        <f t="shared" ca="1" si="133"/>
        <v>1.05943305</v>
      </c>
      <c r="K524" s="5">
        <f t="shared" ca="1" si="134"/>
        <v>5943.3050000000003</v>
      </c>
      <c r="L524" s="21">
        <f>IF(VLOOKUP(A524,$U$12:$AD$125,8)=VLOOKUP(A523,$U$12:$AD$125,8),0,VLOOKUP(A524,U$12:$AD$125,8))</f>
        <v>0</v>
      </c>
      <c r="M524" s="8">
        <f>IF(L524&gt;0,VLOOKUP(L524,T$12:$AC$125,7),0)</f>
        <v>0</v>
      </c>
      <c r="N524" s="3">
        <f t="shared" si="140"/>
        <v>0</v>
      </c>
      <c r="O524" s="3">
        <f t="shared" ca="1" si="135"/>
        <v>5943.3050000000003</v>
      </c>
      <c r="P524" s="22" t="str">
        <f t="shared" si="141"/>
        <v>J=</v>
      </c>
      <c r="Q524" s="2">
        <f t="shared" si="142"/>
        <v>42989</v>
      </c>
      <c r="R524" s="10"/>
      <c r="S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  <c r="ES524" s="18"/>
      <c r="ET524" s="18"/>
      <c r="EU524" s="18"/>
      <c r="EV524" s="18"/>
      <c r="EW524" s="18"/>
      <c r="EX524" s="18"/>
      <c r="EY524" s="18"/>
      <c r="EZ524" s="18"/>
      <c r="FA524" s="18"/>
      <c r="FB524" s="18"/>
      <c r="FC524" s="18"/>
      <c r="FD524" s="18"/>
      <c r="FE524" s="18"/>
      <c r="FF524" s="18"/>
      <c r="FG524" s="18"/>
      <c r="FH524" s="18"/>
      <c r="FI524" s="18"/>
      <c r="FJ524" s="18"/>
      <c r="FK524" s="18"/>
      <c r="FL524" s="18"/>
      <c r="FM524" s="18"/>
      <c r="FN524" s="18"/>
      <c r="FO524" s="18"/>
      <c r="FP524" s="18"/>
      <c r="FQ524" s="18"/>
      <c r="FR524" s="18"/>
      <c r="FS524" s="18"/>
      <c r="FT524" s="18"/>
      <c r="FU524" s="18"/>
      <c r="FV524" s="18"/>
    </row>
    <row r="525" spans="1:181" ht="12.75" x14ac:dyDescent="0.15">
      <c r="A525" s="90">
        <f t="shared" si="136"/>
        <v>42863</v>
      </c>
      <c r="B525" s="95">
        <f t="shared" ca="1" si="143"/>
        <v>105943.30499999999</v>
      </c>
      <c r="C525" s="3">
        <f t="shared" si="137"/>
        <v>100000</v>
      </c>
      <c r="D525" s="4">
        <f ca="1">IF(A525&lt;$B$1,VLOOKUP(A525,[1]DI!$A$4:$B$15000,2),0)</f>
        <v>0.1113</v>
      </c>
      <c r="E525" s="5">
        <f t="shared" ca="1" si="131"/>
        <v>4.1886000000000001E-4</v>
      </c>
      <c r="F525" s="20">
        <f t="shared" si="138"/>
        <v>1.23</v>
      </c>
      <c r="G525" s="6">
        <f t="shared" ca="1" si="132"/>
        <v>1.0005151978</v>
      </c>
      <c r="H525" s="5">
        <f ca="1">TRUNC(PRODUCT(G$10:G524),15)</f>
        <v>1.2402763299739501</v>
      </c>
      <c r="I525" s="5">
        <f t="shared" ca="1" si="139"/>
        <v>1.1706981626063999</v>
      </c>
      <c r="J525" s="5">
        <f t="shared" ca="1" si="133"/>
        <v>1.05943305</v>
      </c>
      <c r="K525" s="5">
        <f t="shared" ca="1" si="134"/>
        <v>5943.3050000000003</v>
      </c>
      <c r="L525" s="21">
        <f>IF(VLOOKUP(A525,$U$12:$AD$125,8)=VLOOKUP(A524,$U$12:$AD$125,8),0,VLOOKUP(A525,U$12:$AD$125,8))</f>
        <v>0</v>
      </c>
      <c r="M525" s="8">
        <f>IF(L525&gt;0,VLOOKUP(L525,T$12:$AC$125,7),0)</f>
        <v>0</v>
      </c>
      <c r="N525" s="3">
        <f t="shared" si="140"/>
        <v>0</v>
      </c>
      <c r="O525" s="3">
        <f t="shared" ca="1" si="135"/>
        <v>5943.3050000000003</v>
      </c>
      <c r="P525" s="22" t="str">
        <f t="shared" si="141"/>
        <v>J=</v>
      </c>
      <c r="Q525" s="2">
        <f t="shared" si="142"/>
        <v>42989</v>
      </c>
      <c r="R525" s="10"/>
      <c r="S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  <c r="ES525" s="18"/>
      <c r="ET525" s="18"/>
      <c r="EU525" s="18"/>
      <c r="EV525" s="18"/>
      <c r="EW525" s="18"/>
      <c r="EX525" s="18"/>
      <c r="EY525" s="18"/>
      <c r="EZ525" s="18"/>
      <c r="FA525" s="18"/>
      <c r="FB525" s="18"/>
      <c r="FC525" s="18"/>
      <c r="FD525" s="18"/>
      <c r="FE525" s="18"/>
      <c r="FF525" s="18"/>
      <c r="FG525" s="18"/>
      <c r="FH525" s="18"/>
      <c r="FI525" s="18"/>
      <c r="FJ525" s="18"/>
      <c r="FK525" s="18"/>
      <c r="FL525" s="18"/>
      <c r="FM525" s="18"/>
      <c r="FN525" s="18"/>
      <c r="FO525" s="18"/>
      <c r="FP525" s="18"/>
      <c r="FQ525" s="18"/>
      <c r="FR525" s="18"/>
      <c r="FS525" s="18"/>
      <c r="FT525" s="18"/>
      <c r="FU525" s="18"/>
      <c r="FV525" s="18"/>
    </row>
    <row r="526" spans="1:181" ht="12.75" x14ac:dyDescent="0.15">
      <c r="A526" s="90">
        <f t="shared" si="136"/>
        <v>42864</v>
      </c>
      <c r="B526" s="95">
        <f t="shared" ca="1" si="143"/>
        <v>105997.88699999001</v>
      </c>
      <c r="C526" s="3">
        <f t="shared" si="137"/>
        <v>100000</v>
      </c>
      <c r="D526" s="4">
        <f ca="1">IF(A526&lt;$B$1,VLOOKUP(A526,[1]DI!$A$4:$B$15000,2),0)</f>
        <v>0.1113</v>
      </c>
      <c r="E526" s="5">
        <f t="shared" ca="1" si="131"/>
        <v>4.1886000000000001E-4</v>
      </c>
      <c r="F526" s="20">
        <f t="shared" si="138"/>
        <v>1.23</v>
      </c>
      <c r="G526" s="6">
        <f t="shared" ca="1" si="132"/>
        <v>1.0005151978</v>
      </c>
      <c r="H526" s="5">
        <f ca="1">TRUNC(PRODUCT(G$10:G525),15)</f>
        <v>1.2409153176105401</v>
      </c>
      <c r="I526" s="5">
        <f t="shared" ca="1" si="139"/>
        <v>1.1706981626063999</v>
      </c>
      <c r="J526" s="5">
        <f t="shared" ca="1" si="133"/>
        <v>1.0599788699999999</v>
      </c>
      <c r="K526" s="5">
        <f t="shared" ca="1" si="134"/>
        <v>5997.8869999899998</v>
      </c>
      <c r="L526" s="21">
        <f>IF(VLOOKUP(A526,$U$12:$AD$125,8)=VLOOKUP(A525,$U$12:$AD$125,8),0,VLOOKUP(A526,U$12:$AD$125,8))</f>
        <v>0</v>
      </c>
      <c r="M526" s="8">
        <f>IF(L526&gt;0,VLOOKUP(L526,T$12:$AC$125,7),0)</f>
        <v>0</v>
      </c>
      <c r="N526" s="3">
        <f t="shared" si="140"/>
        <v>0</v>
      </c>
      <c r="O526" s="3">
        <f t="shared" ca="1" si="135"/>
        <v>5997.8869999899998</v>
      </c>
      <c r="P526" s="22" t="str">
        <f t="shared" si="141"/>
        <v>J=</v>
      </c>
      <c r="Q526" s="2">
        <f t="shared" si="142"/>
        <v>42989</v>
      </c>
      <c r="R526" s="10"/>
      <c r="S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  <c r="ES526" s="18"/>
      <c r="ET526" s="18"/>
      <c r="EU526" s="18"/>
      <c r="EV526" s="18"/>
      <c r="EW526" s="18"/>
      <c r="EX526" s="18"/>
      <c r="EY526" s="18"/>
      <c r="EZ526" s="18"/>
      <c r="FA526" s="18"/>
      <c r="FB526" s="18"/>
      <c r="FC526" s="18"/>
      <c r="FD526" s="18"/>
      <c r="FE526" s="18"/>
      <c r="FF526" s="18"/>
      <c r="FG526" s="18"/>
      <c r="FH526" s="18"/>
      <c r="FI526" s="18"/>
      <c r="FJ526" s="18"/>
      <c r="FK526" s="18"/>
      <c r="FL526" s="18"/>
      <c r="FM526" s="18"/>
      <c r="FN526" s="18"/>
      <c r="FO526" s="18"/>
      <c r="FP526" s="18"/>
      <c r="FQ526" s="18"/>
      <c r="FR526" s="18"/>
      <c r="FS526" s="18"/>
      <c r="FT526" s="18"/>
      <c r="FU526" s="18"/>
      <c r="FV526" s="18"/>
    </row>
    <row r="527" spans="1:181" ht="12.75" x14ac:dyDescent="0.15">
      <c r="A527" s="90">
        <f t="shared" si="136"/>
        <v>42865</v>
      </c>
      <c r="B527" s="95">
        <f t="shared" ca="1" si="143"/>
        <v>106052.49699999001</v>
      </c>
      <c r="C527" s="3">
        <f t="shared" si="137"/>
        <v>100000</v>
      </c>
      <c r="D527" s="4">
        <f ca="1">IF(A527&lt;$B$1,VLOOKUP(A527,[1]DI!$A$4:$B$15000,2),0)</f>
        <v>0.1113</v>
      </c>
      <c r="E527" s="5">
        <f t="shared" ca="1" si="131"/>
        <v>4.1886000000000001E-4</v>
      </c>
      <c r="F527" s="20">
        <f t="shared" si="138"/>
        <v>1.23</v>
      </c>
      <c r="G527" s="6">
        <f t="shared" ca="1" si="132"/>
        <v>1.0005151978</v>
      </c>
      <c r="H527" s="5">
        <f ca="1">TRUNC(PRODUCT(G$10:G526),15)</f>
        <v>1.24155463445216</v>
      </c>
      <c r="I527" s="5">
        <f t="shared" ca="1" si="139"/>
        <v>1.1706981626063999</v>
      </c>
      <c r="J527" s="5">
        <f t="shared" ca="1" si="133"/>
        <v>1.0605249699999999</v>
      </c>
      <c r="K527" s="5">
        <f t="shared" ca="1" si="134"/>
        <v>6052.4969999900004</v>
      </c>
      <c r="L527" s="21">
        <f>IF(VLOOKUP(A527,$U$12:$AD$125,8)=VLOOKUP(A526,$U$12:$AD$125,8),0,VLOOKUP(A527,U$12:$AD$125,8))</f>
        <v>0</v>
      </c>
      <c r="M527" s="8">
        <f>IF(L527&gt;0,VLOOKUP(L527,T$12:$AC$125,7),0)</f>
        <v>0</v>
      </c>
      <c r="N527" s="3">
        <f t="shared" si="140"/>
        <v>0</v>
      </c>
      <c r="O527" s="3">
        <f t="shared" ca="1" si="135"/>
        <v>6052.4969999900004</v>
      </c>
      <c r="P527" s="22" t="str">
        <f t="shared" si="141"/>
        <v>J=</v>
      </c>
      <c r="Q527" s="2">
        <f t="shared" si="142"/>
        <v>42989</v>
      </c>
      <c r="R527" s="10"/>
      <c r="S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  <c r="ES527" s="18"/>
      <c r="ET527" s="18"/>
      <c r="EU527" s="18"/>
      <c r="EV527" s="18"/>
      <c r="EW527" s="18"/>
      <c r="EX527" s="18"/>
      <c r="EY527" s="18"/>
      <c r="EZ527" s="18"/>
      <c r="FA527" s="18"/>
      <c r="FB527" s="18"/>
      <c r="FC527" s="18"/>
      <c r="FD527" s="18"/>
      <c r="FE527" s="18"/>
      <c r="FF527" s="18"/>
      <c r="FG527" s="18"/>
      <c r="FH527" s="18"/>
      <c r="FI527" s="18"/>
      <c r="FJ527" s="18"/>
      <c r="FK527" s="18"/>
      <c r="FL527" s="18"/>
      <c r="FM527" s="18"/>
      <c r="FN527" s="18"/>
      <c r="FO527" s="18"/>
      <c r="FP527" s="18"/>
      <c r="FQ527" s="18"/>
      <c r="FR527" s="18"/>
      <c r="FS527" s="18"/>
      <c r="FT527" s="18"/>
      <c r="FU527" s="18"/>
      <c r="FV527" s="18"/>
    </row>
    <row r="528" spans="1:181" ht="12.75" x14ac:dyDescent="0.15">
      <c r="A528" s="90">
        <f t="shared" si="136"/>
        <v>42866</v>
      </c>
      <c r="B528" s="95">
        <f t="shared" ca="1" si="143"/>
        <v>106107.13499999999</v>
      </c>
      <c r="C528" s="3">
        <f t="shared" si="137"/>
        <v>100000</v>
      </c>
      <c r="D528" s="4">
        <f ca="1">IF(A528&lt;$B$1,VLOOKUP(A528,[1]DI!$A$4:$B$15000,2),0)</f>
        <v>0.1113</v>
      </c>
      <c r="E528" s="5">
        <f t="shared" ca="1" si="131"/>
        <v>4.1886000000000001E-4</v>
      </c>
      <c r="F528" s="20">
        <f t="shared" si="138"/>
        <v>1.23</v>
      </c>
      <c r="G528" s="6">
        <f t="shared" ca="1" si="132"/>
        <v>1.0005151978</v>
      </c>
      <c r="H528" s="5">
        <f ca="1">TRUNC(PRODUCT(G$10:G527),15)</f>
        <v>1.2421942806684101</v>
      </c>
      <c r="I528" s="5">
        <f t="shared" ca="1" si="139"/>
        <v>1.1706981626063999</v>
      </c>
      <c r="J528" s="5">
        <f t="shared" ca="1" si="133"/>
        <v>1.06107135</v>
      </c>
      <c r="K528" s="5">
        <f t="shared" ca="1" si="134"/>
        <v>6107.1350000000002</v>
      </c>
      <c r="L528" s="21">
        <f>IF(VLOOKUP(A528,$U$12:$AD$125,8)=VLOOKUP(A527,$U$12:$AD$125,8),0,VLOOKUP(A528,U$12:$AD$125,8))</f>
        <v>0</v>
      </c>
      <c r="M528" s="8">
        <f>IF(L528&gt;0,VLOOKUP(L528,T$12:$AC$125,7),0)</f>
        <v>0</v>
      </c>
      <c r="N528" s="3">
        <f t="shared" si="140"/>
        <v>0</v>
      </c>
      <c r="O528" s="3">
        <f t="shared" ca="1" si="135"/>
        <v>6107.1350000000002</v>
      </c>
      <c r="P528" s="22" t="str">
        <f t="shared" si="141"/>
        <v>J=</v>
      </c>
      <c r="Q528" s="2">
        <f t="shared" si="142"/>
        <v>42989</v>
      </c>
      <c r="R528" s="10"/>
      <c r="S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  <c r="EW528" s="18"/>
      <c r="EX528" s="18"/>
      <c r="EY528" s="18"/>
      <c r="EZ528" s="18"/>
      <c r="FA528" s="18"/>
      <c r="FB528" s="18"/>
      <c r="FC528" s="18"/>
      <c r="FD528" s="18"/>
      <c r="FE528" s="18"/>
      <c r="FF528" s="18"/>
      <c r="FG528" s="18"/>
      <c r="FH528" s="18"/>
      <c r="FI528" s="18"/>
      <c r="FJ528" s="18"/>
      <c r="FK528" s="18"/>
      <c r="FL528" s="18"/>
      <c r="FM528" s="18"/>
      <c r="FN528" s="18"/>
      <c r="FO528" s="18"/>
      <c r="FP528" s="18"/>
      <c r="FQ528" s="18"/>
      <c r="FR528" s="18"/>
      <c r="FS528" s="18"/>
      <c r="FT528" s="18"/>
      <c r="FU528" s="18"/>
      <c r="FV528" s="18"/>
    </row>
    <row r="529" spans="1:178" ht="12.75" x14ac:dyDescent="0.15">
      <c r="A529" s="90">
        <f t="shared" si="136"/>
        <v>42867</v>
      </c>
      <c r="B529" s="95">
        <f t="shared" ca="1" si="143"/>
        <v>106161.80099999</v>
      </c>
      <c r="C529" s="3">
        <f t="shared" si="137"/>
        <v>100000</v>
      </c>
      <c r="D529" s="4">
        <f ca="1">IF(A529&lt;$B$1,VLOOKUP(A529,[1]DI!$A$4:$B$15000,2),0)</f>
        <v>0.1113</v>
      </c>
      <c r="E529" s="5">
        <f t="shared" ca="1" si="131"/>
        <v>4.1886000000000001E-4</v>
      </c>
      <c r="F529" s="20">
        <f t="shared" si="138"/>
        <v>1.23</v>
      </c>
      <c r="G529" s="6">
        <f t="shared" ca="1" si="132"/>
        <v>1.0005151978</v>
      </c>
      <c r="H529" s="5">
        <f ca="1">TRUNC(PRODUCT(G$10:G528),15)</f>
        <v>1.24283425642898</v>
      </c>
      <c r="I529" s="5">
        <f t="shared" ca="1" si="139"/>
        <v>1.1706981626063999</v>
      </c>
      <c r="J529" s="5">
        <f t="shared" ca="1" si="133"/>
        <v>1.0616180099999999</v>
      </c>
      <c r="K529" s="5">
        <f t="shared" ca="1" si="134"/>
        <v>6161.8009999899996</v>
      </c>
      <c r="L529" s="21">
        <f>IF(VLOOKUP(A529,$U$12:$AD$125,8)=VLOOKUP(A528,$U$12:$AD$125,8),0,VLOOKUP(A529,U$12:$AD$125,8))</f>
        <v>0</v>
      </c>
      <c r="M529" s="8">
        <f>IF(L529&gt;0,VLOOKUP(L529,T$12:$AC$125,7),0)</f>
        <v>0</v>
      </c>
      <c r="N529" s="3">
        <f t="shared" si="140"/>
        <v>0</v>
      </c>
      <c r="O529" s="3">
        <f t="shared" ca="1" si="135"/>
        <v>6161.8009999899996</v>
      </c>
      <c r="P529" s="22" t="str">
        <f t="shared" si="141"/>
        <v>J=</v>
      </c>
      <c r="Q529" s="2">
        <f t="shared" si="142"/>
        <v>42989</v>
      </c>
      <c r="R529" s="10"/>
      <c r="S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  <c r="ES529" s="18"/>
      <c r="ET529" s="18"/>
      <c r="EU529" s="18"/>
      <c r="EV529" s="18"/>
      <c r="EW529" s="18"/>
      <c r="EX529" s="18"/>
      <c r="EY529" s="18"/>
      <c r="EZ529" s="18"/>
      <c r="FA529" s="18"/>
      <c r="FB529" s="18"/>
      <c r="FC529" s="18"/>
      <c r="FD529" s="18"/>
      <c r="FE529" s="18"/>
      <c r="FF529" s="18"/>
      <c r="FG529" s="18"/>
      <c r="FH529" s="18"/>
      <c r="FI529" s="18"/>
      <c r="FJ529" s="18"/>
      <c r="FK529" s="18"/>
      <c r="FL529" s="18"/>
      <c r="FM529" s="18"/>
      <c r="FN529" s="18"/>
      <c r="FO529" s="18"/>
      <c r="FP529" s="18"/>
      <c r="FQ529" s="18"/>
      <c r="FR529" s="18"/>
      <c r="FS529" s="18"/>
      <c r="FT529" s="18"/>
      <c r="FU529" s="18"/>
      <c r="FV529" s="18"/>
    </row>
    <row r="530" spans="1:178" ht="12.75" x14ac:dyDescent="0.15">
      <c r="A530" s="90">
        <f t="shared" si="136"/>
        <v>42868</v>
      </c>
      <c r="B530" s="95">
        <f t="shared" ca="1" si="143"/>
        <v>106216.496</v>
      </c>
      <c r="C530" s="3">
        <f t="shared" si="137"/>
        <v>100000</v>
      </c>
      <c r="D530" s="4">
        <f ca="1">IF(A530&lt;$B$1,VLOOKUP(A530,[1]DI!$A$4:$B$15000,2),0)</f>
        <v>0</v>
      </c>
      <c r="E530" s="5">
        <f t="shared" ref="E530:E593" ca="1" si="144">ROUND((((1+D530)^(1/252)-1)),8)</f>
        <v>0</v>
      </c>
      <c r="F530" s="20">
        <f t="shared" si="138"/>
        <v>1.23</v>
      </c>
      <c r="G530" s="6">
        <f t="shared" ca="1" si="132"/>
        <v>1</v>
      </c>
      <c r="H530" s="5">
        <f ca="1">TRUNC(PRODUCT(G$10:G529),15)</f>
        <v>1.24347456190366</v>
      </c>
      <c r="I530" s="5">
        <f t="shared" ca="1" si="139"/>
        <v>1.1706981626063999</v>
      </c>
      <c r="J530" s="5">
        <f t="shared" ca="1" si="133"/>
        <v>1.06216496</v>
      </c>
      <c r="K530" s="5">
        <f t="shared" ca="1" si="134"/>
        <v>6216.4960000000001</v>
      </c>
      <c r="L530" s="21">
        <f>IF(VLOOKUP(A530,$U$12:$AD$125,8)=VLOOKUP(A529,$U$12:$AD$125,8),0,VLOOKUP(A530,U$12:$AD$125,8))</f>
        <v>0</v>
      </c>
      <c r="M530" s="8">
        <f>IF(L530&gt;0,VLOOKUP(L530,T$12:$AC$125,7),0)</f>
        <v>0</v>
      </c>
      <c r="N530" s="3">
        <f t="shared" si="140"/>
        <v>0</v>
      </c>
      <c r="O530" s="3">
        <f t="shared" ca="1" si="135"/>
        <v>6216.4960000000001</v>
      </c>
      <c r="P530" s="22" t="str">
        <f t="shared" si="141"/>
        <v>J=</v>
      </c>
      <c r="Q530" s="2">
        <f t="shared" si="142"/>
        <v>42989</v>
      </c>
      <c r="R530" s="10"/>
      <c r="S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  <c r="ES530" s="18"/>
      <c r="ET530" s="18"/>
      <c r="EU530" s="18"/>
      <c r="EV530" s="18"/>
      <c r="EW530" s="18"/>
      <c r="EX530" s="18"/>
      <c r="EY530" s="18"/>
      <c r="EZ530" s="18"/>
      <c r="FA530" s="18"/>
      <c r="FB530" s="18"/>
      <c r="FC530" s="18"/>
      <c r="FD530" s="18"/>
      <c r="FE530" s="18"/>
      <c r="FF530" s="18"/>
      <c r="FG530" s="18"/>
      <c r="FH530" s="18"/>
      <c r="FI530" s="18"/>
      <c r="FJ530" s="18"/>
      <c r="FK530" s="18"/>
      <c r="FL530" s="18"/>
      <c r="FM530" s="18"/>
      <c r="FN530" s="18"/>
      <c r="FO530" s="18"/>
      <c r="FP530" s="18"/>
      <c r="FQ530" s="18"/>
      <c r="FR530" s="18"/>
      <c r="FS530" s="18"/>
      <c r="FT530" s="18"/>
      <c r="FU530" s="18"/>
      <c r="FV530" s="18"/>
    </row>
    <row r="531" spans="1:178" ht="12.75" x14ac:dyDescent="0.15">
      <c r="A531" s="90">
        <f t="shared" si="136"/>
        <v>42869</v>
      </c>
      <c r="B531" s="95">
        <f t="shared" ca="1" si="143"/>
        <v>106216.496</v>
      </c>
      <c r="C531" s="3">
        <f t="shared" si="137"/>
        <v>100000</v>
      </c>
      <c r="D531" s="4">
        <f ca="1">IF(A531&lt;$B$1,VLOOKUP(A531,[1]DI!$A$4:$B$15000,2),0)</f>
        <v>0</v>
      </c>
      <c r="E531" s="5">
        <f t="shared" ca="1" si="144"/>
        <v>0</v>
      </c>
      <c r="F531" s="20">
        <f t="shared" si="138"/>
        <v>1.23</v>
      </c>
      <c r="G531" s="6">
        <f t="shared" ca="1" si="132"/>
        <v>1</v>
      </c>
      <c r="H531" s="5">
        <f ca="1">TRUNC(PRODUCT(G$10:G530),15)</f>
        <v>1.24347456190366</v>
      </c>
      <c r="I531" s="5">
        <f t="shared" ca="1" si="139"/>
        <v>1.1706981626063999</v>
      </c>
      <c r="J531" s="5">
        <f t="shared" ca="1" si="133"/>
        <v>1.06216496</v>
      </c>
      <c r="K531" s="5">
        <f t="shared" ca="1" si="134"/>
        <v>6216.4960000000001</v>
      </c>
      <c r="L531" s="21">
        <f>IF(VLOOKUP(A531,$U$12:$AD$125,8)=VLOOKUP(A530,$U$12:$AD$125,8),0,VLOOKUP(A531,U$12:$AD$125,8))</f>
        <v>0</v>
      </c>
      <c r="M531" s="8">
        <f>IF(L531&gt;0,VLOOKUP(L531,T$12:$AC$125,7),0)</f>
        <v>0</v>
      </c>
      <c r="N531" s="3">
        <f t="shared" si="140"/>
        <v>0</v>
      </c>
      <c r="O531" s="3">
        <f t="shared" ca="1" si="135"/>
        <v>6216.4960000000001</v>
      </c>
      <c r="P531" s="22" t="str">
        <f t="shared" si="141"/>
        <v>J=</v>
      </c>
      <c r="Q531" s="2">
        <f t="shared" si="142"/>
        <v>42989</v>
      </c>
      <c r="R531" s="10"/>
      <c r="S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  <c r="ES531" s="18"/>
      <c r="ET531" s="18"/>
      <c r="EU531" s="18"/>
      <c r="EV531" s="18"/>
      <c r="EW531" s="18"/>
      <c r="EX531" s="18"/>
      <c r="EY531" s="18"/>
      <c r="EZ531" s="18"/>
      <c r="FA531" s="18"/>
      <c r="FB531" s="18"/>
      <c r="FC531" s="18"/>
      <c r="FD531" s="18"/>
      <c r="FE531" s="18"/>
      <c r="FF531" s="18"/>
      <c r="FG531" s="18"/>
      <c r="FH531" s="18"/>
      <c r="FI531" s="18"/>
      <c r="FJ531" s="18"/>
      <c r="FK531" s="18"/>
      <c r="FL531" s="18"/>
      <c r="FM531" s="18"/>
      <c r="FN531" s="18"/>
      <c r="FO531" s="18"/>
      <c r="FP531" s="18"/>
      <c r="FQ531" s="18"/>
      <c r="FR531" s="18"/>
      <c r="FS531" s="18"/>
      <c r="FT531" s="18"/>
      <c r="FU531" s="18"/>
      <c r="FV531" s="18"/>
    </row>
    <row r="532" spans="1:178" ht="12.75" x14ac:dyDescent="0.15">
      <c r="A532" s="90">
        <f t="shared" si="136"/>
        <v>42870</v>
      </c>
      <c r="B532" s="95">
        <f t="shared" ca="1" si="143"/>
        <v>106216.496</v>
      </c>
      <c r="C532" s="3">
        <f t="shared" si="137"/>
        <v>100000</v>
      </c>
      <c r="D532" s="4">
        <f ca="1">IF(A532&lt;$B$1,VLOOKUP(A532,[1]DI!$A$4:$B$15000,2),0)</f>
        <v>0.1113</v>
      </c>
      <c r="E532" s="5">
        <f t="shared" ca="1" si="144"/>
        <v>4.1886000000000001E-4</v>
      </c>
      <c r="F532" s="20">
        <f t="shared" si="138"/>
        <v>1.23</v>
      </c>
      <c r="G532" s="6">
        <f t="shared" ca="1" si="132"/>
        <v>1.0005151978</v>
      </c>
      <c r="H532" s="5">
        <f ca="1">TRUNC(PRODUCT(G$10:G531),15)</f>
        <v>1.24347456190366</v>
      </c>
      <c r="I532" s="5">
        <f t="shared" ca="1" si="139"/>
        <v>1.1706981626063999</v>
      </c>
      <c r="J532" s="5">
        <f t="shared" ca="1" si="133"/>
        <v>1.06216496</v>
      </c>
      <c r="K532" s="5">
        <f t="shared" ca="1" si="134"/>
        <v>6216.4960000000001</v>
      </c>
      <c r="L532" s="21">
        <f>IF(VLOOKUP(A532,$U$12:$AD$125,8)=VLOOKUP(A531,$U$12:$AD$125,8),0,VLOOKUP(A532,U$12:$AD$125,8))</f>
        <v>0</v>
      </c>
      <c r="M532" s="8">
        <f>IF(L532&gt;0,VLOOKUP(L532,T$12:$AC$125,7),0)</f>
        <v>0</v>
      </c>
      <c r="N532" s="3">
        <f t="shared" si="140"/>
        <v>0</v>
      </c>
      <c r="O532" s="3">
        <f t="shared" ca="1" si="135"/>
        <v>6216.4960000000001</v>
      </c>
      <c r="P532" s="22" t="str">
        <f t="shared" si="141"/>
        <v>J=</v>
      </c>
      <c r="Q532" s="2">
        <f t="shared" si="142"/>
        <v>42989</v>
      </c>
      <c r="R532" s="10"/>
      <c r="S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  <c r="ES532" s="18"/>
      <c r="ET532" s="18"/>
      <c r="EU532" s="18"/>
      <c r="EV532" s="18"/>
      <c r="EW532" s="18"/>
      <c r="EX532" s="18"/>
      <c r="EY532" s="18"/>
      <c r="EZ532" s="18"/>
      <c r="FA532" s="18"/>
      <c r="FB532" s="18"/>
      <c r="FC532" s="18"/>
      <c r="FD532" s="18"/>
      <c r="FE532" s="18"/>
      <c r="FF532" s="18"/>
      <c r="FG532" s="18"/>
      <c r="FH532" s="18"/>
      <c r="FI532" s="18"/>
      <c r="FJ532" s="18"/>
      <c r="FK532" s="18"/>
      <c r="FL532" s="18"/>
      <c r="FM532" s="18"/>
      <c r="FN532" s="18"/>
      <c r="FO532" s="18"/>
      <c r="FP532" s="18"/>
      <c r="FQ532" s="18"/>
      <c r="FR532" s="18"/>
      <c r="FS532" s="18"/>
      <c r="FT532" s="18"/>
      <c r="FU532" s="18"/>
      <c r="FV532" s="18"/>
    </row>
    <row r="533" spans="1:178" ht="12.75" x14ac:dyDescent="0.15">
      <c r="A533" s="90">
        <f t="shared" si="136"/>
        <v>42871</v>
      </c>
      <c r="B533" s="95">
        <f t="shared" ca="1" si="143"/>
        <v>106271.21799999</v>
      </c>
      <c r="C533" s="3">
        <f t="shared" si="137"/>
        <v>100000</v>
      </c>
      <c r="D533" s="4">
        <f ca="1">IF(A533&lt;$B$1,VLOOKUP(A533,[1]DI!$A$4:$B$15000,2),0)</f>
        <v>0.1113</v>
      </c>
      <c r="E533" s="5">
        <f t="shared" ca="1" si="144"/>
        <v>4.1886000000000001E-4</v>
      </c>
      <c r="F533" s="20">
        <f t="shared" si="138"/>
        <v>1.23</v>
      </c>
      <c r="G533" s="6">
        <f t="shared" ca="1" si="132"/>
        <v>1.0005151978</v>
      </c>
      <c r="H533" s="5">
        <f ca="1">TRUNC(PRODUCT(G$10:G532),15)</f>
        <v>1.2441151972623099</v>
      </c>
      <c r="I533" s="5">
        <f t="shared" ca="1" si="139"/>
        <v>1.1706981626063999</v>
      </c>
      <c r="J533" s="5">
        <f t="shared" ca="1" si="133"/>
        <v>1.0627121799999999</v>
      </c>
      <c r="K533" s="5">
        <f t="shared" ca="1" si="134"/>
        <v>6271.21799999</v>
      </c>
      <c r="L533" s="21">
        <f>IF(VLOOKUP(A533,$U$12:$AD$125,8)=VLOOKUP(A532,$U$12:$AD$125,8),0,VLOOKUP(A533,U$12:$AD$125,8))</f>
        <v>0</v>
      </c>
      <c r="M533" s="8">
        <f>IF(L533&gt;0,VLOOKUP(L533,T$12:$AC$125,7),0)</f>
        <v>0</v>
      </c>
      <c r="N533" s="3">
        <f t="shared" si="140"/>
        <v>0</v>
      </c>
      <c r="O533" s="3">
        <f t="shared" ca="1" si="135"/>
        <v>6271.21799999</v>
      </c>
      <c r="P533" s="22" t="str">
        <f t="shared" si="141"/>
        <v>J=</v>
      </c>
      <c r="Q533" s="2">
        <f t="shared" si="142"/>
        <v>42989</v>
      </c>
      <c r="R533" s="10"/>
      <c r="S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  <c r="ES533" s="18"/>
      <c r="ET533" s="18"/>
      <c r="EU533" s="18"/>
      <c r="EV533" s="18"/>
      <c r="EW533" s="18"/>
      <c r="EX533" s="18"/>
      <c r="EY533" s="18"/>
      <c r="EZ533" s="18"/>
      <c r="FA533" s="18"/>
      <c r="FB533" s="18"/>
      <c r="FC533" s="18"/>
      <c r="FD533" s="18"/>
      <c r="FE533" s="18"/>
      <c r="FF533" s="18"/>
      <c r="FG533" s="18"/>
      <c r="FH533" s="18"/>
      <c r="FI533" s="18"/>
      <c r="FJ533" s="18"/>
      <c r="FK533" s="18"/>
      <c r="FL533" s="18"/>
      <c r="FM533" s="18"/>
      <c r="FN533" s="18"/>
      <c r="FO533" s="18"/>
      <c r="FP533" s="18"/>
      <c r="FQ533" s="18"/>
      <c r="FR533" s="18"/>
      <c r="FS533" s="18"/>
      <c r="FT533" s="18"/>
      <c r="FU533" s="18"/>
      <c r="FV533" s="18"/>
    </row>
    <row r="534" spans="1:178" ht="12.75" x14ac:dyDescent="0.15">
      <c r="A534" s="90">
        <f t="shared" si="136"/>
        <v>42872</v>
      </c>
      <c r="B534" s="95">
        <f t="shared" ca="1" si="143"/>
        <v>106325.969</v>
      </c>
      <c r="C534" s="3">
        <f t="shared" si="137"/>
        <v>100000</v>
      </c>
      <c r="D534" s="4">
        <f ca="1">IF(A534&lt;$B$1,VLOOKUP(A534,[1]DI!$A$4:$B$15000,2),0)</f>
        <v>0.1113</v>
      </c>
      <c r="E534" s="5">
        <f t="shared" ca="1" si="144"/>
        <v>4.1886000000000001E-4</v>
      </c>
      <c r="F534" s="20">
        <f t="shared" si="138"/>
        <v>1.23</v>
      </c>
      <c r="G534" s="6">
        <f t="shared" ca="1" si="132"/>
        <v>1.0005151978</v>
      </c>
      <c r="H534" s="5">
        <f ca="1">TRUNC(PRODUCT(G$10:G533),15)</f>
        <v>1.24475616267489</v>
      </c>
      <c r="I534" s="5">
        <f t="shared" ca="1" si="139"/>
        <v>1.1706981626063999</v>
      </c>
      <c r="J534" s="5">
        <f t="shared" ca="1" si="133"/>
        <v>1.06325969</v>
      </c>
      <c r="K534" s="5">
        <f t="shared" ca="1" si="134"/>
        <v>6325.9690000000001</v>
      </c>
      <c r="L534" s="21">
        <f>IF(VLOOKUP(A534,$U$12:$AD$125,8)=VLOOKUP(A533,$U$12:$AD$125,8),0,VLOOKUP(A534,U$12:$AD$125,8))</f>
        <v>0</v>
      </c>
      <c r="M534" s="8">
        <f>IF(L534&gt;0,VLOOKUP(L534,T$12:$AC$125,7),0)</f>
        <v>0</v>
      </c>
      <c r="N534" s="3">
        <f t="shared" si="140"/>
        <v>0</v>
      </c>
      <c r="O534" s="3">
        <f t="shared" ca="1" si="135"/>
        <v>6325.9690000000001</v>
      </c>
      <c r="P534" s="22" t="str">
        <f t="shared" si="141"/>
        <v>J=</v>
      </c>
      <c r="Q534" s="2">
        <f t="shared" si="142"/>
        <v>42989</v>
      </c>
      <c r="R534" s="10"/>
      <c r="S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  <c r="ES534" s="18"/>
      <c r="ET534" s="18"/>
      <c r="EU534" s="18"/>
      <c r="EV534" s="18"/>
      <c r="EW534" s="18"/>
      <c r="EX534" s="18"/>
      <c r="EY534" s="18"/>
      <c r="EZ534" s="18"/>
      <c r="FA534" s="18"/>
      <c r="FB534" s="18"/>
      <c r="FC534" s="18"/>
      <c r="FD534" s="18"/>
      <c r="FE534" s="18"/>
      <c r="FF534" s="18"/>
      <c r="FG534" s="18"/>
      <c r="FH534" s="18"/>
      <c r="FI534" s="18"/>
      <c r="FJ534" s="18"/>
      <c r="FK534" s="18"/>
      <c r="FL534" s="18"/>
      <c r="FM534" s="18"/>
      <c r="FN534" s="18"/>
      <c r="FO534" s="18"/>
      <c r="FP534" s="18"/>
      <c r="FQ534" s="18"/>
      <c r="FR534" s="18"/>
      <c r="FS534" s="18"/>
      <c r="FT534" s="18"/>
      <c r="FU534" s="18"/>
      <c r="FV534" s="18"/>
    </row>
    <row r="535" spans="1:178" ht="12.75" x14ac:dyDescent="0.15">
      <c r="A535" s="90">
        <f t="shared" si="136"/>
        <v>42873</v>
      </c>
      <c r="B535" s="95">
        <f t="shared" ca="1" si="143"/>
        <v>106380.74799999</v>
      </c>
      <c r="C535" s="3">
        <f t="shared" si="137"/>
        <v>100000</v>
      </c>
      <c r="D535" s="4">
        <f ca="1">IF(A535&lt;$B$1,VLOOKUP(A535,[1]DI!$A$4:$B$15000,2),0)</f>
        <v>0.1113</v>
      </c>
      <c r="E535" s="5">
        <f t="shared" ca="1" si="144"/>
        <v>4.1886000000000001E-4</v>
      </c>
      <c r="F535" s="20">
        <f t="shared" si="138"/>
        <v>1.23</v>
      </c>
      <c r="G535" s="6">
        <f t="shared" ca="1" si="132"/>
        <v>1.0005151978</v>
      </c>
      <c r="H535" s="5">
        <f ca="1">TRUNC(PRODUCT(G$10:G534),15)</f>
        <v>1.24539745831143</v>
      </c>
      <c r="I535" s="5">
        <f t="shared" ca="1" si="139"/>
        <v>1.1706981626063999</v>
      </c>
      <c r="J535" s="5">
        <f t="shared" ca="1" si="133"/>
        <v>1.0638074799999999</v>
      </c>
      <c r="K535" s="5">
        <f t="shared" ca="1" si="134"/>
        <v>6380.7479999899997</v>
      </c>
      <c r="L535" s="21">
        <f>IF(VLOOKUP(A535,$U$12:$AD$125,8)=VLOOKUP(A534,$U$12:$AD$125,8),0,VLOOKUP(A535,U$12:$AD$125,8))</f>
        <v>0</v>
      </c>
      <c r="M535" s="8">
        <f>IF(L535&gt;0,VLOOKUP(L535,T$12:$AC$125,7),0)</f>
        <v>0</v>
      </c>
      <c r="N535" s="3">
        <f t="shared" si="140"/>
        <v>0</v>
      </c>
      <c r="O535" s="3">
        <f t="shared" ca="1" si="135"/>
        <v>6380.7479999899997</v>
      </c>
      <c r="P535" s="22" t="str">
        <f t="shared" si="141"/>
        <v>J=</v>
      </c>
      <c r="Q535" s="2">
        <f t="shared" si="142"/>
        <v>42989</v>
      </c>
      <c r="R535" s="10"/>
      <c r="S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  <c r="ES535" s="18"/>
      <c r="ET535" s="18"/>
      <c r="EU535" s="18"/>
      <c r="EV535" s="18"/>
      <c r="EW535" s="18"/>
      <c r="EX535" s="18"/>
      <c r="EY535" s="18"/>
      <c r="EZ535" s="18"/>
      <c r="FA535" s="18"/>
      <c r="FB535" s="18"/>
      <c r="FC535" s="18"/>
      <c r="FD535" s="18"/>
      <c r="FE535" s="18"/>
      <c r="FF535" s="18"/>
      <c r="FG535" s="18"/>
      <c r="FH535" s="18"/>
      <c r="FI535" s="18"/>
      <c r="FJ535" s="18"/>
      <c r="FK535" s="18"/>
      <c r="FL535" s="18"/>
      <c r="FM535" s="18"/>
      <c r="FN535" s="18"/>
      <c r="FO535" s="18"/>
      <c r="FP535" s="18"/>
      <c r="FQ535" s="18"/>
      <c r="FR535" s="18"/>
      <c r="FS535" s="18"/>
      <c r="FT535" s="18"/>
      <c r="FU535" s="18"/>
      <c r="FV535" s="18"/>
    </row>
    <row r="536" spans="1:178" ht="12.75" x14ac:dyDescent="0.15">
      <c r="A536" s="90">
        <f t="shared" si="136"/>
        <v>42874</v>
      </c>
      <c r="B536" s="95">
        <f t="shared" ca="1" si="143"/>
        <v>106435.55499999</v>
      </c>
      <c r="C536" s="3">
        <f t="shared" si="137"/>
        <v>100000</v>
      </c>
      <c r="D536" s="4">
        <f ca="1">IF(A536&lt;$B$1,VLOOKUP(A536,[1]DI!$A$4:$B$15000,2),0)</f>
        <v>0.1113</v>
      </c>
      <c r="E536" s="5">
        <f t="shared" ca="1" si="144"/>
        <v>4.1886000000000001E-4</v>
      </c>
      <c r="F536" s="20">
        <f t="shared" si="138"/>
        <v>1.23</v>
      </c>
      <c r="G536" s="6">
        <f t="shared" ca="1" si="132"/>
        <v>1.0005151978</v>
      </c>
      <c r="H536" s="5">
        <f ca="1">TRUNC(PRODUCT(G$10:G535),15)</f>
        <v>1.2460390843420801</v>
      </c>
      <c r="I536" s="5">
        <f t="shared" ca="1" si="139"/>
        <v>1.1706981626063999</v>
      </c>
      <c r="J536" s="5">
        <f t="shared" ca="1" si="133"/>
        <v>1.0643555499999999</v>
      </c>
      <c r="K536" s="5">
        <f t="shared" ca="1" si="134"/>
        <v>6435.5549999900004</v>
      </c>
      <c r="L536" s="21">
        <f>IF(VLOOKUP(A536,$U$12:$AD$125,8)=VLOOKUP(A535,$U$12:$AD$125,8),0,VLOOKUP(A536,U$12:$AD$125,8))</f>
        <v>0</v>
      </c>
      <c r="M536" s="8">
        <f>IF(L536&gt;0,VLOOKUP(L536,T$12:$AC$125,7),0)</f>
        <v>0</v>
      </c>
      <c r="N536" s="3">
        <f t="shared" si="140"/>
        <v>0</v>
      </c>
      <c r="O536" s="3">
        <f t="shared" ca="1" si="135"/>
        <v>6435.5549999900004</v>
      </c>
      <c r="P536" s="22" t="str">
        <f t="shared" si="141"/>
        <v>J=</v>
      </c>
      <c r="Q536" s="2">
        <f t="shared" si="142"/>
        <v>42989</v>
      </c>
      <c r="R536" s="10"/>
      <c r="S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  <c r="ES536" s="18"/>
      <c r="ET536" s="18"/>
      <c r="EU536" s="18"/>
      <c r="EV536" s="18"/>
      <c r="EW536" s="18"/>
      <c r="EX536" s="18"/>
      <c r="EY536" s="18"/>
      <c r="EZ536" s="18"/>
      <c r="FA536" s="18"/>
      <c r="FB536" s="18"/>
      <c r="FC536" s="18"/>
      <c r="FD536" s="18"/>
      <c r="FE536" s="18"/>
      <c r="FF536" s="18"/>
      <c r="FG536" s="18"/>
      <c r="FH536" s="18"/>
      <c r="FI536" s="18"/>
      <c r="FJ536" s="18"/>
      <c r="FK536" s="18"/>
      <c r="FL536" s="18"/>
      <c r="FM536" s="18"/>
      <c r="FN536" s="18"/>
      <c r="FO536" s="18"/>
      <c r="FP536" s="18"/>
      <c r="FQ536" s="18"/>
      <c r="FR536" s="18"/>
      <c r="FS536" s="18"/>
      <c r="FT536" s="18"/>
      <c r="FU536" s="18"/>
      <c r="FV536" s="18"/>
    </row>
    <row r="537" spans="1:178" ht="12.75" x14ac:dyDescent="0.15">
      <c r="A537" s="90">
        <f t="shared" si="136"/>
        <v>42875</v>
      </c>
      <c r="B537" s="95">
        <f t="shared" ca="1" si="143"/>
        <v>106490.39</v>
      </c>
      <c r="C537" s="3">
        <f t="shared" si="137"/>
        <v>100000</v>
      </c>
      <c r="D537" s="4">
        <f ca="1">IF(A537&lt;$B$1,VLOOKUP(A537,[1]DI!$A$4:$B$15000,2),0)</f>
        <v>0</v>
      </c>
      <c r="E537" s="5">
        <f t="shared" ca="1" si="144"/>
        <v>0</v>
      </c>
      <c r="F537" s="20">
        <f t="shared" si="138"/>
        <v>1.23</v>
      </c>
      <c r="G537" s="6">
        <f t="shared" ca="1" si="132"/>
        <v>1</v>
      </c>
      <c r="H537" s="5">
        <f ca="1">TRUNC(PRODUCT(G$10:G536),15)</f>
        <v>1.2466810409370499</v>
      </c>
      <c r="I537" s="5">
        <f t="shared" ca="1" si="139"/>
        <v>1.1706981626063999</v>
      </c>
      <c r="J537" s="5">
        <f t="shared" ca="1" si="133"/>
        <v>1.0649039</v>
      </c>
      <c r="K537" s="5">
        <f t="shared" ca="1" si="134"/>
        <v>6490.39</v>
      </c>
      <c r="L537" s="21">
        <f>IF(VLOOKUP(A537,$U$12:$AD$125,8)=VLOOKUP(A536,$U$12:$AD$125,8),0,VLOOKUP(A537,U$12:$AD$125,8))</f>
        <v>0</v>
      </c>
      <c r="M537" s="8">
        <f>IF(L537&gt;0,VLOOKUP(L537,T$12:$AC$125,7),0)</f>
        <v>0</v>
      </c>
      <c r="N537" s="3">
        <f t="shared" si="140"/>
        <v>0</v>
      </c>
      <c r="O537" s="3">
        <f t="shared" ca="1" si="135"/>
        <v>6490.39</v>
      </c>
      <c r="P537" s="22" t="str">
        <f t="shared" si="141"/>
        <v>J=</v>
      </c>
      <c r="Q537" s="2">
        <f t="shared" si="142"/>
        <v>42989</v>
      </c>
      <c r="R537" s="10"/>
      <c r="S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  <c r="ES537" s="18"/>
      <c r="ET537" s="18"/>
      <c r="EU537" s="18"/>
      <c r="EV537" s="18"/>
      <c r="EW537" s="18"/>
      <c r="EX537" s="18"/>
      <c r="EY537" s="18"/>
      <c r="EZ537" s="18"/>
      <c r="FA537" s="18"/>
      <c r="FB537" s="18"/>
      <c r="FC537" s="18"/>
      <c r="FD537" s="18"/>
      <c r="FE537" s="18"/>
      <c r="FF537" s="18"/>
      <c r="FG537" s="18"/>
      <c r="FH537" s="18"/>
      <c r="FI537" s="18"/>
      <c r="FJ537" s="18"/>
      <c r="FK537" s="18"/>
      <c r="FL537" s="18"/>
      <c r="FM537" s="18"/>
      <c r="FN537" s="18"/>
      <c r="FO537" s="18"/>
      <c r="FP537" s="18"/>
      <c r="FQ537" s="18"/>
      <c r="FR537" s="18"/>
      <c r="FS537" s="18"/>
      <c r="FT537" s="18"/>
      <c r="FU537" s="18"/>
      <c r="FV537" s="18"/>
    </row>
    <row r="538" spans="1:178" ht="12.75" x14ac:dyDescent="0.15">
      <c r="A538" s="90">
        <f t="shared" si="136"/>
        <v>42876</v>
      </c>
      <c r="B538" s="95">
        <f t="shared" ca="1" si="143"/>
        <v>106490.39</v>
      </c>
      <c r="C538" s="3">
        <f t="shared" si="137"/>
        <v>100000</v>
      </c>
      <c r="D538" s="4">
        <f ca="1">IF(A538&lt;$B$1,VLOOKUP(A538,[1]DI!$A$4:$B$15000,2),0)</f>
        <v>0</v>
      </c>
      <c r="E538" s="5">
        <f t="shared" ca="1" si="144"/>
        <v>0</v>
      </c>
      <c r="F538" s="20">
        <f t="shared" si="138"/>
        <v>1.23</v>
      </c>
      <c r="G538" s="6">
        <f t="shared" ca="1" si="132"/>
        <v>1</v>
      </c>
      <c r="H538" s="5">
        <f ca="1">TRUNC(PRODUCT(G$10:G537),15)</f>
        <v>1.2466810409370499</v>
      </c>
      <c r="I538" s="5">
        <f t="shared" ca="1" si="139"/>
        <v>1.1706981626063999</v>
      </c>
      <c r="J538" s="5">
        <f t="shared" ca="1" si="133"/>
        <v>1.0649039</v>
      </c>
      <c r="K538" s="5">
        <f t="shared" ca="1" si="134"/>
        <v>6490.39</v>
      </c>
      <c r="L538" s="21">
        <f>IF(VLOOKUP(A538,$U$12:$AD$125,8)=VLOOKUP(A537,$U$12:$AD$125,8),0,VLOOKUP(A538,U$12:$AD$125,8))</f>
        <v>0</v>
      </c>
      <c r="M538" s="8">
        <f>IF(L538&gt;0,VLOOKUP(L538,T$12:$AC$125,7),0)</f>
        <v>0</v>
      </c>
      <c r="N538" s="3">
        <f t="shared" si="140"/>
        <v>0</v>
      </c>
      <c r="O538" s="3">
        <f t="shared" ca="1" si="135"/>
        <v>6490.39</v>
      </c>
      <c r="P538" s="22" t="str">
        <f t="shared" si="141"/>
        <v>J=</v>
      </c>
      <c r="Q538" s="2">
        <f t="shared" si="142"/>
        <v>42989</v>
      </c>
      <c r="R538" s="10"/>
      <c r="S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  <c r="ES538" s="18"/>
      <c r="ET538" s="18"/>
      <c r="EU538" s="18"/>
      <c r="EV538" s="18"/>
      <c r="EW538" s="18"/>
      <c r="EX538" s="18"/>
      <c r="EY538" s="18"/>
      <c r="EZ538" s="18"/>
      <c r="FA538" s="18"/>
      <c r="FB538" s="18"/>
      <c r="FC538" s="18"/>
      <c r="FD538" s="18"/>
      <c r="FE538" s="18"/>
      <c r="FF538" s="18"/>
      <c r="FG538" s="18"/>
      <c r="FH538" s="18"/>
      <c r="FI538" s="18"/>
      <c r="FJ538" s="18"/>
      <c r="FK538" s="18"/>
      <c r="FL538" s="18"/>
      <c r="FM538" s="18"/>
      <c r="FN538" s="18"/>
      <c r="FO538" s="18"/>
      <c r="FP538" s="18"/>
      <c r="FQ538" s="18"/>
      <c r="FR538" s="18"/>
      <c r="FS538" s="18"/>
      <c r="FT538" s="18"/>
      <c r="FU538" s="18"/>
      <c r="FV538" s="18"/>
    </row>
    <row r="539" spans="1:178" ht="12.75" x14ac:dyDescent="0.15">
      <c r="A539" s="90">
        <f t="shared" si="136"/>
        <v>42877</v>
      </c>
      <c r="B539" s="95">
        <f t="shared" ca="1" si="143"/>
        <v>106490.39</v>
      </c>
      <c r="C539" s="3">
        <f t="shared" si="137"/>
        <v>100000</v>
      </c>
      <c r="D539" s="4">
        <f ca="1">IF(A539&lt;$B$1,VLOOKUP(A539,[1]DI!$A$4:$B$15000,2),0)</f>
        <v>0.1113</v>
      </c>
      <c r="E539" s="5">
        <f t="shared" ca="1" si="144"/>
        <v>4.1886000000000001E-4</v>
      </c>
      <c r="F539" s="20">
        <f t="shared" si="138"/>
        <v>1.23</v>
      </c>
      <c r="G539" s="6">
        <f t="shared" ca="1" si="132"/>
        <v>1.0005151978</v>
      </c>
      <c r="H539" s="5">
        <f ca="1">TRUNC(PRODUCT(G$10:G538),15)</f>
        <v>1.2466810409370499</v>
      </c>
      <c r="I539" s="5">
        <f t="shared" ca="1" si="139"/>
        <v>1.1706981626063999</v>
      </c>
      <c r="J539" s="5">
        <f t="shared" ca="1" si="133"/>
        <v>1.0649039</v>
      </c>
      <c r="K539" s="5">
        <f t="shared" ca="1" si="134"/>
        <v>6490.39</v>
      </c>
      <c r="L539" s="21">
        <f>IF(VLOOKUP(A539,$U$12:$AD$125,8)=VLOOKUP(A538,$U$12:$AD$125,8),0,VLOOKUP(A539,U$12:$AD$125,8))</f>
        <v>0</v>
      </c>
      <c r="M539" s="8">
        <f>IF(L539&gt;0,VLOOKUP(L539,T$12:$AC$125,7),0)</f>
        <v>0</v>
      </c>
      <c r="N539" s="3">
        <f t="shared" si="140"/>
        <v>0</v>
      </c>
      <c r="O539" s="3">
        <f t="shared" ca="1" si="135"/>
        <v>6490.39</v>
      </c>
      <c r="P539" s="22" t="str">
        <f t="shared" si="141"/>
        <v>J=</v>
      </c>
      <c r="Q539" s="2">
        <f t="shared" si="142"/>
        <v>42989</v>
      </c>
      <c r="R539" s="10"/>
      <c r="S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  <c r="ES539" s="18"/>
      <c r="ET539" s="18"/>
      <c r="EU539" s="18"/>
      <c r="EV539" s="18"/>
      <c r="EW539" s="18"/>
      <c r="EX539" s="18"/>
      <c r="EY539" s="18"/>
      <c r="EZ539" s="18"/>
      <c r="FA539" s="18"/>
      <c r="FB539" s="18"/>
      <c r="FC539" s="18"/>
      <c r="FD539" s="18"/>
      <c r="FE539" s="18"/>
      <c r="FF539" s="18"/>
      <c r="FG539" s="18"/>
      <c r="FH539" s="18"/>
      <c r="FI539" s="18"/>
      <c r="FJ539" s="18"/>
      <c r="FK539" s="18"/>
      <c r="FL539" s="18"/>
      <c r="FM539" s="18"/>
      <c r="FN539" s="18"/>
      <c r="FO539" s="18"/>
      <c r="FP539" s="18"/>
      <c r="FQ539" s="18"/>
      <c r="FR539" s="18"/>
      <c r="FS539" s="18"/>
      <c r="FT539" s="18"/>
      <c r="FU539" s="18"/>
      <c r="FV539" s="18"/>
    </row>
    <row r="540" spans="1:178" ht="12.75" x14ac:dyDescent="0.15">
      <c r="A540" s="90">
        <f t="shared" si="136"/>
        <v>42878</v>
      </c>
      <c r="B540" s="95">
        <f t="shared" ca="1" si="143"/>
        <v>106545.25399999</v>
      </c>
      <c r="C540" s="3">
        <f t="shared" si="137"/>
        <v>100000</v>
      </c>
      <c r="D540" s="4">
        <f ca="1">IF(A540&lt;$B$1,VLOOKUP(A540,[1]DI!$A$4:$B$15000,2),0)</f>
        <v>0.1113</v>
      </c>
      <c r="E540" s="5">
        <f t="shared" ca="1" si="144"/>
        <v>4.1886000000000001E-4</v>
      </c>
      <c r="F540" s="20">
        <f t="shared" si="138"/>
        <v>1.23</v>
      </c>
      <c r="G540" s="6">
        <f t="shared" ca="1" si="132"/>
        <v>1.0005151978</v>
      </c>
      <c r="H540" s="5">
        <f ca="1">TRUNC(PRODUCT(G$10:G539),15)</f>
        <v>1.2473233282666401</v>
      </c>
      <c r="I540" s="5">
        <f t="shared" ca="1" si="139"/>
        <v>1.1706981626063999</v>
      </c>
      <c r="J540" s="5">
        <f t="shared" ca="1" si="133"/>
        <v>1.0654525399999999</v>
      </c>
      <c r="K540" s="5">
        <f t="shared" ca="1" si="134"/>
        <v>6545.25399999</v>
      </c>
      <c r="L540" s="21">
        <f>IF(VLOOKUP(A540,$U$12:$AD$125,8)=VLOOKUP(A539,$U$12:$AD$125,8),0,VLOOKUP(A540,U$12:$AD$125,8))</f>
        <v>0</v>
      </c>
      <c r="M540" s="8">
        <f>IF(L540&gt;0,VLOOKUP(L540,T$12:$AC$125,7),0)</f>
        <v>0</v>
      </c>
      <c r="N540" s="3">
        <f t="shared" si="140"/>
        <v>0</v>
      </c>
      <c r="O540" s="3">
        <f t="shared" ca="1" si="135"/>
        <v>6545.25399999</v>
      </c>
      <c r="P540" s="22" t="str">
        <f t="shared" si="141"/>
        <v>J=</v>
      </c>
      <c r="Q540" s="2">
        <f t="shared" si="142"/>
        <v>42989</v>
      </c>
      <c r="R540" s="10"/>
      <c r="S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  <c r="ES540" s="18"/>
      <c r="ET540" s="18"/>
      <c r="EU540" s="18"/>
      <c r="EV540" s="18"/>
      <c r="EW540" s="18"/>
      <c r="EX540" s="18"/>
      <c r="EY540" s="18"/>
      <c r="EZ540" s="18"/>
      <c r="FA540" s="18"/>
      <c r="FB540" s="18"/>
      <c r="FC540" s="18"/>
      <c r="FD540" s="18"/>
      <c r="FE540" s="18"/>
      <c r="FF540" s="18"/>
      <c r="FG540" s="18"/>
      <c r="FH540" s="18"/>
      <c r="FI540" s="18"/>
      <c r="FJ540" s="18"/>
      <c r="FK540" s="18"/>
      <c r="FL540" s="18"/>
      <c r="FM540" s="18"/>
      <c r="FN540" s="18"/>
      <c r="FO540" s="18"/>
      <c r="FP540" s="18"/>
      <c r="FQ540" s="18"/>
      <c r="FR540" s="18"/>
      <c r="FS540" s="18"/>
      <c r="FT540" s="18"/>
      <c r="FU540" s="18"/>
      <c r="FV540" s="18"/>
    </row>
    <row r="541" spans="1:178" ht="12.75" x14ac:dyDescent="0.15">
      <c r="A541" s="90">
        <f t="shared" si="136"/>
        <v>42879</v>
      </c>
      <c r="B541" s="95">
        <f t="shared" ca="1" si="143"/>
        <v>106600.14599999999</v>
      </c>
      <c r="C541" s="3">
        <f t="shared" si="137"/>
        <v>100000</v>
      </c>
      <c r="D541" s="4">
        <f ca="1">IF(A541&lt;$B$1,VLOOKUP(A541,[1]DI!$A$4:$B$15000,2),0)</f>
        <v>0.1113</v>
      </c>
      <c r="E541" s="5">
        <f t="shared" ca="1" si="144"/>
        <v>4.1886000000000001E-4</v>
      </c>
      <c r="F541" s="20">
        <f t="shared" si="138"/>
        <v>1.23</v>
      </c>
      <c r="G541" s="6">
        <f t="shared" ca="1" si="132"/>
        <v>1.0005151978</v>
      </c>
      <c r="H541" s="5">
        <f ca="1">TRUNC(PRODUCT(G$10:G540),15)</f>
        <v>1.24796594650125</v>
      </c>
      <c r="I541" s="5">
        <f t="shared" ca="1" si="139"/>
        <v>1.1706981626063999</v>
      </c>
      <c r="J541" s="5">
        <f t="shared" ca="1" si="133"/>
        <v>1.0660014600000001</v>
      </c>
      <c r="K541" s="5">
        <f t="shared" ca="1" si="134"/>
        <v>6600.1459999999997</v>
      </c>
      <c r="L541" s="21">
        <f>IF(VLOOKUP(A541,$U$12:$AD$125,8)=VLOOKUP(A540,$U$12:$AD$125,8),0,VLOOKUP(A541,U$12:$AD$125,8))</f>
        <v>0</v>
      </c>
      <c r="M541" s="8">
        <f>IF(L541&gt;0,VLOOKUP(L541,T$12:$AC$125,7),0)</f>
        <v>0</v>
      </c>
      <c r="N541" s="3">
        <f t="shared" si="140"/>
        <v>0</v>
      </c>
      <c r="O541" s="3">
        <f t="shared" ca="1" si="135"/>
        <v>6600.1459999999997</v>
      </c>
      <c r="P541" s="22" t="str">
        <f t="shared" si="141"/>
        <v>J=</v>
      </c>
      <c r="Q541" s="2">
        <f t="shared" si="142"/>
        <v>42989</v>
      </c>
      <c r="R541" s="10"/>
      <c r="S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  <c r="ES541" s="18"/>
      <c r="ET541" s="18"/>
      <c r="EU541" s="18"/>
      <c r="EV541" s="18"/>
      <c r="EW541" s="18"/>
      <c r="EX541" s="18"/>
      <c r="EY541" s="18"/>
      <c r="EZ541" s="18"/>
      <c r="FA541" s="18"/>
      <c r="FB541" s="18"/>
      <c r="FC541" s="18"/>
      <c r="FD541" s="18"/>
      <c r="FE541" s="18"/>
      <c r="FF541" s="18"/>
      <c r="FG541" s="18"/>
      <c r="FH541" s="18"/>
      <c r="FI541" s="18"/>
      <c r="FJ541" s="18"/>
      <c r="FK541" s="18"/>
      <c r="FL541" s="18"/>
      <c r="FM541" s="18"/>
      <c r="FN541" s="18"/>
      <c r="FO541" s="18"/>
      <c r="FP541" s="18"/>
      <c r="FQ541" s="18"/>
      <c r="FR541" s="18"/>
      <c r="FS541" s="18"/>
      <c r="FT541" s="18"/>
      <c r="FU541" s="18"/>
      <c r="FV541" s="18"/>
    </row>
    <row r="542" spans="1:178" ht="12.75" x14ac:dyDescent="0.15">
      <c r="A542" s="90">
        <f t="shared" si="136"/>
        <v>42880</v>
      </c>
      <c r="B542" s="95">
        <f t="shared" ca="1" si="143"/>
        <v>106655.06600000001</v>
      </c>
      <c r="C542" s="3">
        <f t="shared" si="137"/>
        <v>100000</v>
      </c>
      <c r="D542" s="4">
        <f ca="1">IF(A542&lt;$B$1,VLOOKUP(A542,[1]DI!$A$4:$B$15000,2),0)</f>
        <v>0.1113</v>
      </c>
      <c r="E542" s="5">
        <f t="shared" ca="1" si="144"/>
        <v>4.1886000000000001E-4</v>
      </c>
      <c r="F542" s="20">
        <f t="shared" si="138"/>
        <v>1.23</v>
      </c>
      <c r="G542" s="6">
        <f t="shared" ca="1" si="132"/>
        <v>1.0005151978</v>
      </c>
      <c r="H542" s="5">
        <f ca="1">TRUNC(PRODUCT(G$10:G541),15)</f>
        <v>1.2486088958113599</v>
      </c>
      <c r="I542" s="5">
        <f t="shared" ca="1" si="139"/>
        <v>1.1706981626063999</v>
      </c>
      <c r="J542" s="5">
        <f t="shared" ca="1" si="133"/>
        <v>1.0665506600000001</v>
      </c>
      <c r="K542" s="5">
        <f t="shared" ca="1" si="134"/>
        <v>6655.0659999999998</v>
      </c>
      <c r="L542" s="21">
        <f>IF(VLOOKUP(A542,$U$12:$AD$125,8)=VLOOKUP(A541,$U$12:$AD$125,8),0,VLOOKUP(A542,U$12:$AD$125,8))</f>
        <v>0</v>
      </c>
      <c r="M542" s="8">
        <f>IF(L542&gt;0,VLOOKUP(L542,T$12:$AC$125,7),0)</f>
        <v>0</v>
      </c>
      <c r="N542" s="3">
        <f t="shared" si="140"/>
        <v>0</v>
      </c>
      <c r="O542" s="3">
        <f t="shared" ca="1" si="135"/>
        <v>6655.0659999999998</v>
      </c>
      <c r="P542" s="22" t="str">
        <f t="shared" si="141"/>
        <v>J=</v>
      </c>
      <c r="Q542" s="2">
        <f t="shared" si="142"/>
        <v>42989</v>
      </c>
      <c r="R542" s="10"/>
      <c r="S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  <c r="ES542" s="18"/>
      <c r="ET542" s="18"/>
      <c r="EU542" s="18"/>
      <c r="EV542" s="18"/>
      <c r="EW542" s="18"/>
      <c r="EX542" s="18"/>
      <c r="EY542" s="18"/>
      <c r="EZ542" s="18"/>
      <c r="FA542" s="18"/>
      <c r="FB542" s="18"/>
      <c r="FC542" s="18"/>
      <c r="FD542" s="18"/>
      <c r="FE542" s="18"/>
      <c r="FF542" s="18"/>
      <c r="FG542" s="18"/>
      <c r="FH542" s="18"/>
      <c r="FI542" s="18"/>
      <c r="FJ542" s="18"/>
      <c r="FK542" s="18"/>
      <c r="FL542" s="18"/>
      <c r="FM542" s="18"/>
      <c r="FN542" s="18"/>
      <c r="FO542" s="18"/>
      <c r="FP542" s="18"/>
      <c r="FQ542" s="18"/>
      <c r="FR542" s="18"/>
      <c r="FS542" s="18"/>
      <c r="FT542" s="18"/>
      <c r="FU542" s="18"/>
      <c r="FV542" s="18"/>
    </row>
    <row r="543" spans="1:178" ht="12.75" x14ac:dyDescent="0.15">
      <c r="A543" s="90">
        <f t="shared" si="136"/>
        <v>42881</v>
      </c>
      <c r="B543" s="95">
        <f t="shared" ca="1" si="143"/>
        <v>106710.014</v>
      </c>
      <c r="C543" s="3">
        <f t="shared" si="137"/>
        <v>100000</v>
      </c>
      <c r="D543" s="4">
        <f ca="1">IF(A543&lt;$B$1,VLOOKUP(A543,[1]DI!$A$4:$B$15000,2),0)</f>
        <v>0.1113</v>
      </c>
      <c r="E543" s="5">
        <f t="shared" ca="1" si="144"/>
        <v>4.1886000000000001E-4</v>
      </c>
      <c r="F543" s="20">
        <f t="shared" si="138"/>
        <v>1.23</v>
      </c>
      <c r="G543" s="6">
        <f t="shared" ca="1" si="132"/>
        <v>1.0005151978</v>
      </c>
      <c r="H543" s="5">
        <f ca="1">TRUNC(PRODUCT(G$10:G542),15)</f>
        <v>1.2492521763675499</v>
      </c>
      <c r="I543" s="5">
        <f t="shared" ca="1" si="139"/>
        <v>1.1706981626063999</v>
      </c>
      <c r="J543" s="5">
        <f t="shared" ca="1" si="133"/>
        <v>1.06710014</v>
      </c>
      <c r="K543" s="5">
        <f t="shared" ca="1" si="134"/>
        <v>6710.0140000000001</v>
      </c>
      <c r="L543" s="21">
        <f>IF(VLOOKUP(A543,$U$12:$AD$125,8)=VLOOKUP(A542,$U$12:$AD$125,8),0,VLOOKUP(A543,U$12:$AD$125,8))</f>
        <v>0</v>
      </c>
      <c r="M543" s="8">
        <f>IF(L543&gt;0,VLOOKUP(L543,T$12:$AC$125,7),0)</f>
        <v>0</v>
      </c>
      <c r="N543" s="3">
        <f t="shared" si="140"/>
        <v>0</v>
      </c>
      <c r="O543" s="3">
        <f t="shared" ca="1" si="135"/>
        <v>6710.0140000000001</v>
      </c>
      <c r="P543" s="22" t="str">
        <f t="shared" si="141"/>
        <v>J=</v>
      </c>
      <c r="Q543" s="2">
        <f t="shared" si="142"/>
        <v>42989</v>
      </c>
      <c r="R543" s="10"/>
      <c r="S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  <c r="ES543" s="18"/>
      <c r="ET543" s="18"/>
      <c r="EU543" s="18"/>
      <c r="EV543" s="18"/>
      <c r="EW543" s="18"/>
      <c r="EX543" s="18"/>
      <c r="EY543" s="18"/>
      <c r="EZ543" s="18"/>
      <c r="FA543" s="18"/>
      <c r="FB543" s="18"/>
      <c r="FC543" s="18"/>
      <c r="FD543" s="18"/>
      <c r="FE543" s="18"/>
      <c r="FF543" s="18"/>
      <c r="FG543" s="18"/>
      <c r="FH543" s="18"/>
      <c r="FI543" s="18"/>
      <c r="FJ543" s="18"/>
      <c r="FK543" s="18"/>
      <c r="FL543" s="18"/>
      <c r="FM543" s="18"/>
      <c r="FN543" s="18"/>
      <c r="FO543" s="18"/>
      <c r="FP543" s="18"/>
      <c r="FQ543" s="18"/>
      <c r="FR543" s="18"/>
      <c r="FS543" s="18"/>
      <c r="FT543" s="18"/>
      <c r="FU543" s="18"/>
      <c r="FV543" s="18"/>
    </row>
    <row r="544" spans="1:178" ht="12.75" x14ac:dyDescent="0.15">
      <c r="A544" s="90">
        <f t="shared" si="136"/>
        <v>42882</v>
      </c>
      <c r="B544" s="95">
        <f t="shared" ca="1" si="143"/>
        <v>106764.99099999999</v>
      </c>
      <c r="C544" s="3">
        <f t="shared" si="137"/>
        <v>100000</v>
      </c>
      <c r="D544" s="4">
        <f ca="1">IF(A544&lt;$B$1,VLOOKUP(A544,[1]DI!$A$4:$B$15000,2),0)</f>
        <v>0</v>
      </c>
      <c r="E544" s="5">
        <f t="shared" ca="1" si="144"/>
        <v>0</v>
      </c>
      <c r="F544" s="20">
        <f t="shared" si="138"/>
        <v>1.23</v>
      </c>
      <c r="G544" s="6">
        <f t="shared" ca="1" si="132"/>
        <v>1</v>
      </c>
      <c r="H544" s="5">
        <f ca="1">TRUNC(PRODUCT(G$10:G543),15)</f>
        <v>1.24989578834046</v>
      </c>
      <c r="I544" s="5">
        <f t="shared" ca="1" si="139"/>
        <v>1.1706981626063999</v>
      </c>
      <c r="J544" s="5">
        <f t="shared" ca="1" si="133"/>
        <v>1.0676499100000001</v>
      </c>
      <c r="K544" s="5">
        <f t="shared" ca="1" si="134"/>
        <v>6764.991</v>
      </c>
      <c r="L544" s="21">
        <f>IF(VLOOKUP(A544,$U$12:$AD$125,8)=VLOOKUP(A543,$U$12:$AD$125,8),0,VLOOKUP(A544,U$12:$AD$125,8))</f>
        <v>0</v>
      </c>
      <c r="M544" s="8">
        <f>IF(L544&gt;0,VLOOKUP(L544,T$12:$AC$125,7),0)</f>
        <v>0</v>
      </c>
      <c r="N544" s="3">
        <f t="shared" si="140"/>
        <v>0</v>
      </c>
      <c r="O544" s="3">
        <f t="shared" ca="1" si="135"/>
        <v>6764.991</v>
      </c>
      <c r="P544" s="22" t="str">
        <f t="shared" si="141"/>
        <v>J=</v>
      </c>
      <c r="Q544" s="2">
        <f t="shared" si="142"/>
        <v>42989</v>
      </c>
      <c r="R544" s="10"/>
      <c r="S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  <c r="ES544" s="18"/>
      <c r="ET544" s="18"/>
      <c r="EU544" s="18"/>
      <c r="EV544" s="18"/>
      <c r="EW544" s="18"/>
      <c r="EX544" s="18"/>
      <c r="EY544" s="18"/>
      <c r="EZ544" s="18"/>
      <c r="FA544" s="18"/>
      <c r="FB544" s="18"/>
      <c r="FC544" s="18"/>
      <c r="FD544" s="18"/>
      <c r="FE544" s="18"/>
      <c r="FF544" s="18"/>
      <c r="FG544" s="18"/>
      <c r="FH544" s="18"/>
      <c r="FI544" s="18"/>
      <c r="FJ544" s="18"/>
      <c r="FK544" s="18"/>
      <c r="FL544" s="18"/>
      <c r="FM544" s="18"/>
      <c r="FN544" s="18"/>
      <c r="FO544" s="18"/>
      <c r="FP544" s="18"/>
      <c r="FQ544" s="18"/>
      <c r="FR544" s="18"/>
      <c r="FS544" s="18"/>
      <c r="FT544" s="18"/>
      <c r="FU544" s="18"/>
      <c r="FV544" s="18"/>
    </row>
    <row r="545" spans="1:181" ht="12.75" x14ac:dyDescent="0.15">
      <c r="A545" s="90">
        <f t="shared" si="136"/>
        <v>42883</v>
      </c>
      <c r="B545" s="95">
        <f t="shared" ca="1" si="143"/>
        <v>106764.99099999999</v>
      </c>
      <c r="C545" s="3">
        <f t="shared" si="137"/>
        <v>100000</v>
      </c>
      <c r="D545" s="4">
        <f ca="1">IF(A545&lt;$B$1,VLOOKUP(A545,[1]DI!$A$4:$B$15000,2),0)</f>
        <v>0</v>
      </c>
      <c r="E545" s="5">
        <f t="shared" ca="1" si="144"/>
        <v>0</v>
      </c>
      <c r="F545" s="20">
        <f t="shared" si="138"/>
        <v>1.23</v>
      </c>
      <c r="G545" s="6">
        <f t="shared" ca="1" si="132"/>
        <v>1</v>
      </c>
      <c r="H545" s="5">
        <f ca="1">TRUNC(PRODUCT(G$10:G544),15)</f>
        <v>1.24989578834046</v>
      </c>
      <c r="I545" s="5">
        <f t="shared" ca="1" si="139"/>
        <v>1.1706981626063999</v>
      </c>
      <c r="J545" s="5">
        <f t="shared" ca="1" si="133"/>
        <v>1.0676499100000001</v>
      </c>
      <c r="K545" s="5">
        <f t="shared" ca="1" si="134"/>
        <v>6764.991</v>
      </c>
      <c r="L545" s="21">
        <f>IF(VLOOKUP(A545,$U$12:$AD$125,8)=VLOOKUP(A544,$U$12:$AD$125,8),0,VLOOKUP(A545,U$12:$AD$125,8))</f>
        <v>0</v>
      </c>
      <c r="M545" s="8">
        <f>IF(L545&gt;0,VLOOKUP(L545,T$12:$AC$125,7),0)</f>
        <v>0</v>
      </c>
      <c r="N545" s="3">
        <f t="shared" si="140"/>
        <v>0</v>
      </c>
      <c r="O545" s="3">
        <f t="shared" ca="1" si="135"/>
        <v>6764.991</v>
      </c>
      <c r="P545" s="22" t="str">
        <f t="shared" si="141"/>
        <v>J=</v>
      </c>
      <c r="Q545" s="2">
        <f t="shared" si="142"/>
        <v>42989</v>
      </c>
      <c r="R545" s="10"/>
      <c r="S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  <c r="ES545" s="18"/>
      <c r="ET545" s="18"/>
      <c r="EU545" s="18"/>
      <c r="EV545" s="18"/>
      <c r="EW545" s="18"/>
      <c r="EX545" s="18"/>
      <c r="EY545" s="18"/>
      <c r="EZ545" s="18"/>
      <c r="FA545" s="18"/>
      <c r="FB545" s="18"/>
      <c r="FC545" s="18"/>
      <c r="FD545" s="18"/>
      <c r="FE545" s="18"/>
      <c r="FF545" s="18"/>
      <c r="FG545" s="18"/>
      <c r="FH545" s="18"/>
      <c r="FI545" s="18"/>
      <c r="FJ545" s="18"/>
      <c r="FK545" s="18"/>
      <c r="FL545" s="18"/>
      <c r="FM545" s="18"/>
      <c r="FN545" s="18"/>
      <c r="FO545" s="18"/>
      <c r="FP545" s="18"/>
      <c r="FQ545" s="18"/>
      <c r="FR545" s="18"/>
      <c r="FS545" s="18"/>
      <c r="FT545" s="18"/>
      <c r="FU545" s="18"/>
      <c r="FV545" s="18"/>
    </row>
    <row r="546" spans="1:181" ht="12.75" x14ac:dyDescent="0.15">
      <c r="A546" s="90">
        <f t="shared" si="136"/>
        <v>42884</v>
      </c>
      <c r="B546" s="95">
        <f t="shared" ca="1" si="143"/>
        <v>106764.99099999999</v>
      </c>
      <c r="C546" s="3">
        <f t="shared" si="137"/>
        <v>100000</v>
      </c>
      <c r="D546" s="4">
        <f ca="1">IF(A546&lt;$B$1,VLOOKUP(A546,[1]DI!$A$4:$B$15000,2),0)</f>
        <v>0.1113</v>
      </c>
      <c r="E546" s="5">
        <f t="shared" ca="1" si="144"/>
        <v>4.1886000000000001E-4</v>
      </c>
      <c r="F546" s="20">
        <f t="shared" si="138"/>
        <v>1.23</v>
      </c>
      <c r="G546" s="6">
        <f t="shared" ca="1" si="132"/>
        <v>1.0005151978</v>
      </c>
      <c r="H546" s="5">
        <f ca="1">TRUNC(PRODUCT(G$10:G545),15)</f>
        <v>1.24989578834046</v>
      </c>
      <c r="I546" s="5">
        <f t="shared" ca="1" si="139"/>
        <v>1.1706981626063999</v>
      </c>
      <c r="J546" s="5">
        <f t="shared" ca="1" si="133"/>
        <v>1.0676499100000001</v>
      </c>
      <c r="K546" s="5">
        <f t="shared" ca="1" si="134"/>
        <v>6764.991</v>
      </c>
      <c r="L546" s="21">
        <f>IF(VLOOKUP(A546,$U$12:$AD$125,8)=VLOOKUP(A545,$U$12:$AD$125,8),0,VLOOKUP(A546,U$12:$AD$125,8))</f>
        <v>0</v>
      </c>
      <c r="M546" s="8">
        <f>IF(L546&gt;0,VLOOKUP(L546,T$12:$AC$125,7),0)</f>
        <v>0</v>
      </c>
      <c r="N546" s="3">
        <f t="shared" si="140"/>
        <v>0</v>
      </c>
      <c r="O546" s="3">
        <f t="shared" ca="1" si="135"/>
        <v>6764.991</v>
      </c>
      <c r="P546" s="22" t="str">
        <f t="shared" si="141"/>
        <v>J=</v>
      </c>
      <c r="Q546" s="2">
        <f t="shared" si="142"/>
        <v>42989</v>
      </c>
      <c r="R546" s="10"/>
      <c r="S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  <c r="ES546" s="18"/>
      <c r="ET546" s="18"/>
      <c r="EU546" s="18"/>
      <c r="EV546" s="18"/>
      <c r="EW546" s="18"/>
      <c r="EX546" s="18"/>
      <c r="EY546" s="18"/>
      <c r="EZ546" s="18"/>
      <c r="FA546" s="18"/>
      <c r="FB546" s="18"/>
      <c r="FC546" s="18"/>
      <c r="FD546" s="18"/>
      <c r="FE546" s="18"/>
      <c r="FF546" s="18"/>
      <c r="FG546" s="18"/>
      <c r="FH546" s="18"/>
      <c r="FI546" s="18"/>
      <c r="FJ546" s="18"/>
      <c r="FK546" s="18"/>
      <c r="FL546" s="18"/>
      <c r="FM546" s="18"/>
      <c r="FN546" s="18"/>
      <c r="FO546" s="18"/>
      <c r="FP546" s="18"/>
      <c r="FQ546" s="18"/>
      <c r="FR546" s="18"/>
      <c r="FS546" s="18"/>
      <c r="FT546" s="18"/>
      <c r="FU546" s="18"/>
      <c r="FV546" s="18"/>
    </row>
    <row r="547" spans="1:181" ht="12.75" x14ac:dyDescent="0.15">
      <c r="A547" s="90">
        <f t="shared" si="136"/>
        <v>42885</v>
      </c>
      <c r="B547" s="95">
        <f t="shared" ca="1" si="143"/>
        <v>106819.996</v>
      </c>
      <c r="C547" s="3">
        <f t="shared" si="137"/>
        <v>100000</v>
      </c>
      <c r="D547" s="4">
        <f ca="1">IF(A547&lt;$B$1,VLOOKUP(A547,[1]DI!$A$4:$B$15000,2),0)</f>
        <v>0.1113</v>
      </c>
      <c r="E547" s="5">
        <f t="shared" ca="1" si="144"/>
        <v>4.1886000000000001E-4</v>
      </c>
      <c r="F547" s="20">
        <f t="shared" si="138"/>
        <v>1.23</v>
      </c>
      <c r="G547" s="6">
        <f t="shared" ca="1" si="132"/>
        <v>1.0005151978</v>
      </c>
      <c r="H547" s="5">
        <f ca="1">TRUNC(PRODUCT(G$10:G546),15)</f>
        <v>1.25053973190084</v>
      </c>
      <c r="I547" s="5">
        <f t="shared" ca="1" si="139"/>
        <v>1.1706981626063999</v>
      </c>
      <c r="J547" s="5">
        <f t="shared" ca="1" si="133"/>
        <v>1.0681999600000001</v>
      </c>
      <c r="K547" s="5">
        <f t="shared" ca="1" si="134"/>
        <v>6819.9960000000001</v>
      </c>
      <c r="L547" s="21">
        <f>IF(VLOOKUP(A547,$U$12:$AD$125,8)=VLOOKUP(A546,$U$12:$AD$125,8),0,VLOOKUP(A547,U$12:$AD$125,8))</f>
        <v>0</v>
      </c>
      <c r="M547" s="8">
        <f>IF(L547&gt;0,VLOOKUP(L547,T$12:$AC$125,7),0)</f>
        <v>0</v>
      </c>
      <c r="N547" s="3">
        <f t="shared" si="140"/>
        <v>0</v>
      </c>
      <c r="O547" s="3">
        <f t="shared" ca="1" si="135"/>
        <v>6819.9960000000001</v>
      </c>
      <c r="P547" s="22" t="str">
        <f t="shared" si="141"/>
        <v>J=</v>
      </c>
      <c r="Q547" s="2">
        <f t="shared" si="142"/>
        <v>42989</v>
      </c>
      <c r="R547" s="10"/>
      <c r="S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  <c r="EW547" s="18"/>
      <c r="EX547" s="18"/>
      <c r="EY547" s="18"/>
      <c r="EZ547" s="18"/>
      <c r="FA547" s="18"/>
      <c r="FB547" s="18"/>
      <c r="FC547" s="18"/>
      <c r="FD547" s="18"/>
      <c r="FE547" s="18"/>
      <c r="FF547" s="18"/>
      <c r="FG547" s="18"/>
      <c r="FH547" s="18"/>
      <c r="FI547" s="18"/>
      <c r="FJ547" s="18"/>
      <c r="FK547" s="18"/>
      <c r="FL547" s="18"/>
      <c r="FM547" s="18"/>
      <c r="FN547" s="18"/>
      <c r="FO547" s="18"/>
      <c r="FP547" s="18"/>
      <c r="FQ547" s="18"/>
      <c r="FR547" s="18"/>
      <c r="FS547" s="18"/>
      <c r="FT547" s="18"/>
      <c r="FU547" s="18"/>
      <c r="FV547" s="18"/>
    </row>
    <row r="548" spans="1:181" ht="12.75" x14ac:dyDescent="0.15">
      <c r="A548" s="90">
        <f t="shared" si="136"/>
        <v>42886</v>
      </c>
      <c r="B548" s="95">
        <f t="shared" ca="1" si="143"/>
        <v>106875.03</v>
      </c>
      <c r="C548" s="3">
        <f t="shared" si="137"/>
        <v>100000</v>
      </c>
      <c r="D548" s="4">
        <f ca="1">IF(A548&lt;$B$1,VLOOKUP(A548,[1]DI!$A$4:$B$15000,2),0)</f>
        <v>0.1113</v>
      </c>
      <c r="E548" s="5">
        <f t="shared" ca="1" si="144"/>
        <v>4.1886000000000001E-4</v>
      </c>
      <c r="F548" s="20">
        <f t="shared" si="138"/>
        <v>1.23</v>
      </c>
      <c r="G548" s="6">
        <f t="shared" ca="1" si="132"/>
        <v>1.0005151978</v>
      </c>
      <c r="H548" s="5">
        <f ca="1">TRUNC(PRODUCT(G$10:G547),15)</f>
        <v>1.2511840072195299</v>
      </c>
      <c r="I548" s="5">
        <f t="shared" ca="1" si="139"/>
        <v>1.1706981626063999</v>
      </c>
      <c r="J548" s="5">
        <f t="shared" ca="1" si="133"/>
        <v>1.0687503</v>
      </c>
      <c r="K548" s="5">
        <f t="shared" ca="1" si="134"/>
        <v>6875.03</v>
      </c>
      <c r="L548" s="21">
        <f>IF(VLOOKUP(A548,$U$12:$AD$125,8)=VLOOKUP(A547,$U$12:$AD$125,8),0,VLOOKUP(A548,U$12:$AD$125,8))</f>
        <v>0</v>
      </c>
      <c r="M548" s="8">
        <f>IF(L548&gt;0,VLOOKUP(L548,T$12:$AC$125,7),0)</f>
        <v>0</v>
      </c>
      <c r="N548" s="3">
        <f t="shared" si="140"/>
        <v>0</v>
      </c>
      <c r="O548" s="3">
        <f t="shared" ca="1" si="135"/>
        <v>6875.03</v>
      </c>
      <c r="P548" s="22" t="str">
        <f t="shared" si="141"/>
        <v>J=</v>
      </c>
      <c r="Q548" s="2">
        <f t="shared" si="142"/>
        <v>42989</v>
      </c>
      <c r="R548" s="10"/>
      <c r="S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  <c r="ES548" s="18"/>
      <c r="ET548" s="18"/>
      <c r="EU548" s="18"/>
      <c r="EV548" s="18"/>
      <c r="EW548" s="18"/>
      <c r="EX548" s="18"/>
      <c r="EY548" s="18"/>
      <c r="EZ548" s="18"/>
      <c r="FA548" s="18"/>
      <c r="FB548" s="18"/>
      <c r="FC548" s="18"/>
      <c r="FD548" s="18"/>
      <c r="FE548" s="18"/>
      <c r="FF548" s="18"/>
      <c r="FG548" s="18"/>
      <c r="FH548" s="18"/>
      <c r="FI548" s="18"/>
      <c r="FJ548" s="18"/>
      <c r="FK548" s="18"/>
      <c r="FL548" s="18"/>
      <c r="FM548" s="18"/>
      <c r="FN548" s="18"/>
      <c r="FO548" s="18"/>
      <c r="FP548" s="18"/>
      <c r="FQ548" s="18"/>
      <c r="FR548" s="18"/>
      <c r="FS548" s="18"/>
      <c r="FT548" s="18"/>
      <c r="FU548" s="18"/>
      <c r="FV548" s="18"/>
    </row>
    <row r="549" spans="1:181" ht="12.75" x14ac:dyDescent="0.15">
      <c r="A549" s="90">
        <f t="shared" si="136"/>
        <v>42887</v>
      </c>
      <c r="B549" s="95">
        <f t="shared" ca="1" si="143"/>
        <v>106930.09099999</v>
      </c>
      <c r="C549" s="3">
        <f t="shared" si="137"/>
        <v>100000</v>
      </c>
      <c r="D549" s="4">
        <f ca="1">IF(A549&lt;$B$1,VLOOKUP(A549,[1]DI!$A$4:$B$15000,2),0)</f>
        <v>0.1014</v>
      </c>
      <c r="E549" s="5">
        <f t="shared" ca="1" si="144"/>
        <v>3.8334000000000003E-4</v>
      </c>
      <c r="F549" s="20">
        <f t="shared" si="138"/>
        <v>1.23</v>
      </c>
      <c r="G549" s="6">
        <f t="shared" ca="1" si="132"/>
        <v>1.0004715082</v>
      </c>
      <c r="H549" s="5">
        <f ca="1">TRUNC(PRODUCT(G$10:G548),15)</f>
        <v>1.25182861446744</v>
      </c>
      <c r="I549" s="5">
        <f t="shared" ca="1" si="139"/>
        <v>1.1706981626063999</v>
      </c>
      <c r="J549" s="5">
        <f t="shared" ca="1" si="133"/>
        <v>1.0693009099999999</v>
      </c>
      <c r="K549" s="5">
        <f t="shared" ca="1" si="134"/>
        <v>6930.0909999899995</v>
      </c>
      <c r="L549" s="21">
        <f>IF(VLOOKUP(A549,$U$12:$AD$125,8)=VLOOKUP(A548,$U$12:$AD$125,8),0,VLOOKUP(A549,U$12:$AD$125,8))</f>
        <v>0</v>
      </c>
      <c r="M549" s="8">
        <f>IF(L549&gt;0,VLOOKUP(L549,T$12:$AC$125,7),0)</f>
        <v>0</v>
      </c>
      <c r="N549" s="3">
        <f t="shared" si="140"/>
        <v>0</v>
      </c>
      <c r="O549" s="3">
        <f t="shared" ca="1" si="135"/>
        <v>6930.0909999899995</v>
      </c>
      <c r="P549" s="22" t="str">
        <f t="shared" si="141"/>
        <v>J=</v>
      </c>
      <c r="Q549" s="2">
        <f t="shared" si="142"/>
        <v>42989</v>
      </c>
      <c r="R549" s="10"/>
      <c r="S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  <c r="ES549" s="18"/>
      <c r="ET549" s="18"/>
      <c r="EU549" s="18"/>
      <c r="EV549" s="18"/>
      <c r="EW549" s="18"/>
      <c r="EX549" s="18"/>
      <c r="EY549" s="18"/>
      <c r="EZ549" s="18"/>
      <c r="FA549" s="18"/>
      <c r="FB549" s="18"/>
      <c r="FC549" s="18"/>
      <c r="FD549" s="18"/>
      <c r="FE549" s="18"/>
      <c r="FF549" s="18"/>
      <c r="FG549" s="18"/>
      <c r="FH549" s="18"/>
      <c r="FI549" s="18"/>
      <c r="FJ549" s="18"/>
      <c r="FK549" s="18"/>
      <c r="FL549" s="18"/>
      <c r="FM549" s="18"/>
      <c r="FN549" s="18"/>
      <c r="FO549" s="18"/>
      <c r="FP549" s="18"/>
      <c r="FQ549" s="18"/>
      <c r="FR549" s="18"/>
      <c r="FS549" s="18"/>
      <c r="FT549" s="18"/>
      <c r="FU549" s="18"/>
      <c r="FV549" s="18"/>
    </row>
    <row r="550" spans="1:181" ht="12.75" x14ac:dyDescent="0.15">
      <c r="A550" s="90">
        <f t="shared" si="136"/>
        <v>42888</v>
      </c>
      <c r="B550" s="95">
        <f t="shared" ca="1" si="143"/>
        <v>106980.51</v>
      </c>
      <c r="C550" s="3">
        <f t="shared" si="137"/>
        <v>100000</v>
      </c>
      <c r="D550" s="4">
        <f ca="1">IF(A550&lt;$B$1,VLOOKUP(A550,[1]DI!$A$4:$B$15000,2),0)</f>
        <v>0.1014</v>
      </c>
      <c r="E550" s="5">
        <f t="shared" ca="1" si="144"/>
        <v>3.8334000000000003E-4</v>
      </c>
      <c r="F550" s="20">
        <f t="shared" si="138"/>
        <v>1.23</v>
      </c>
      <c r="G550" s="6">
        <f t="shared" ca="1" si="132"/>
        <v>1.0004715082</v>
      </c>
      <c r="H550" s="5">
        <f ca="1">TRUNC(PRODUCT(G$10:G549),15)</f>
        <v>1.2524188619241601</v>
      </c>
      <c r="I550" s="5">
        <f t="shared" ca="1" si="139"/>
        <v>1.1706981626063999</v>
      </c>
      <c r="J550" s="5">
        <f t="shared" ca="1" si="133"/>
        <v>1.0698051</v>
      </c>
      <c r="K550" s="5">
        <f t="shared" ca="1" si="134"/>
        <v>6980.51</v>
      </c>
      <c r="L550" s="21">
        <f>IF(VLOOKUP(A550,$U$12:$AD$125,8)=VLOOKUP(A549,$U$12:$AD$125,8),0,VLOOKUP(A550,U$12:$AD$125,8))</f>
        <v>0</v>
      </c>
      <c r="M550" s="8">
        <f>IF(L550&gt;0,VLOOKUP(L550,T$12:$AC$125,7),0)</f>
        <v>0</v>
      </c>
      <c r="N550" s="3">
        <f t="shared" si="140"/>
        <v>0</v>
      </c>
      <c r="O550" s="3">
        <f t="shared" ca="1" si="135"/>
        <v>6980.51</v>
      </c>
      <c r="P550" s="22" t="str">
        <f t="shared" si="141"/>
        <v>J=</v>
      </c>
      <c r="Q550" s="2">
        <f t="shared" si="142"/>
        <v>42989</v>
      </c>
      <c r="R550" s="10"/>
      <c r="S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  <c r="ES550" s="18"/>
      <c r="ET550" s="18"/>
      <c r="EU550" s="18"/>
      <c r="EV550" s="18"/>
      <c r="EW550" s="18"/>
      <c r="EX550" s="18"/>
      <c r="EY550" s="18"/>
      <c r="EZ550" s="18"/>
      <c r="FA550" s="18"/>
      <c r="FB550" s="18"/>
      <c r="FC550" s="18"/>
      <c r="FD550" s="18"/>
      <c r="FE550" s="18"/>
      <c r="FF550" s="18"/>
      <c r="FG550" s="18"/>
      <c r="FH550" s="18"/>
      <c r="FI550" s="18"/>
      <c r="FJ550" s="18"/>
      <c r="FK550" s="18"/>
      <c r="FL550" s="18"/>
      <c r="FM550" s="18"/>
      <c r="FN550" s="18"/>
      <c r="FO550" s="18"/>
      <c r="FP550" s="18"/>
      <c r="FQ550" s="18"/>
      <c r="FR550" s="18"/>
      <c r="FS550" s="18"/>
      <c r="FT550" s="18"/>
      <c r="FU550" s="18"/>
      <c r="FV550" s="18"/>
    </row>
    <row r="551" spans="1:181" ht="12.75" x14ac:dyDescent="0.15">
      <c r="A551" s="90">
        <f t="shared" si="136"/>
        <v>42889</v>
      </c>
      <c r="B551" s="95">
        <f t="shared" ca="1" si="143"/>
        <v>107030.95199999001</v>
      </c>
      <c r="C551" s="3">
        <f t="shared" si="137"/>
        <v>100000</v>
      </c>
      <c r="D551" s="4">
        <f ca="1">IF(A551&lt;$B$1,VLOOKUP(A551,[1]DI!$A$4:$B$15000,2),0)</f>
        <v>0</v>
      </c>
      <c r="E551" s="5">
        <f t="shared" ca="1" si="144"/>
        <v>0</v>
      </c>
      <c r="F551" s="20">
        <f t="shared" si="138"/>
        <v>1.23</v>
      </c>
      <c r="G551" s="6">
        <f t="shared" ca="1" si="132"/>
        <v>1</v>
      </c>
      <c r="H551" s="5">
        <f ca="1">TRUNC(PRODUCT(G$10:G550),15)</f>
        <v>1.25300938768739</v>
      </c>
      <c r="I551" s="5">
        <f t="shared" ca="1" si="139"/>
        <v>1.1706981626063999</v>
      </c>
      <c r="J551" s="5">
        <f t="shared" ca="1" si="133"/>
        <v>1.0703095199999999</v>
      </c>
      <c r="K551" s="5">
        <f t="shared" ca="1" si="134"/>
        <v>7030.9519999900003</v>
      </c>
      <c r="L551" s="21">
        <f>IF(VLOOKUP(A551,$U$12:$AD$125,8)=VLOOKUP(A550,$U$12:$AD$125,8),0,VLOOKUP(A551,U$12:$AD$125,8))</f>
        <v>0</v>
      </c>
      <c r="M551" s="8">
        <f>IF(L551&gt;0,VLOOKUP(L551,T$12:$AC$125,7),0)</f>
        <v>0</v>
      </c>
      <c r="N551" s="3">
        <f t="shared" si="140"/>
        <v>0</v>
      </c>
      <c r="O551" s="3">
        <f t="shared" ca="1" si="135"/>
        <v>7030.9519999900003</v>
      </c>
      <c r="P551" s="22" t="str">
        <f t="shared" si="141"/>
        <v>J=</v>
      </c>
      <c r="Q551" s="2">
        <f t="shared" si="142"/>
        <v>42989</v>
      </c>
      <c r="R551" s="10"/>
      <c r="S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  <c r="ES551" s="18"/>
      <c r="ET551" s="18"/>
      <c r="EU551" s="18"/>
      <c r="EV551" s="18"/>
      <c r="EW551" s="18"/>
      <c r="EX551" s="18"/>
      <c r="EY551" s="18"/>
      <c r="EZ551" s="18"/>
      <c r="FA551" s="18"/>
      <c r="FB551" s="18"/>
      <c r="FC551" s="18"/>
      <c r="FD551" s="18"/>
      <c r="FE551" s="18"/>
      <c r="FF551" s="18"/>
      <c r="FG551" s="18"/>
      <c r="FH551" s="18"/>
      <c r="FI551" s="18"/>
      <c r="FJ551" s="18"/>
      <c r="FK551" s="18"/>
      <c r="FL551" s="18"/>
      <c r="FM551" s="18"/>
      <c r="FN551" s="18"/>
      <c r="FO551" s="18"/>
      <c r="FP551" s="18"/>
      <c r="FQ551" s="18"/>
      <c r="FR551" s="18"/>
      <c r="FS551" s="18"/>
      <c r="FT551" s="18"/>
      <c r="FU551" s="18"/>
      <c r="FV551" s="18"/>
    </row>
    <row r="552" spans="1:181" ht="12.75" x14ac:dyDescent="0.15">
      <c r="A552" s="90">
        <f t="shared" si="136"/>
        <v>42890</v>
      </c>
      <c r="B552" s="95">
        <f t="shared" ca="1" si="143"/>
        <v>107030.95199999001</v>
      </c>
      <c r="C552" s="3">
        <f t="shared" si="137"/>
        <v>100000</v>
      </c>
      <c r="D552" s="4">
        <f ca="1">IF(A552&lt;$B$1,VLOOKUP(A552,[1]DI!$A$4:$B$15000,2),0)</f>
        <v>0</v>
      </c>
      <c r="E552" s="5">
        <f t="shared" ca="1" si="144"/>
        <v>0</v>
      </c>
      <c r="F552" s="20">
        <f t="shared" si="138"/>
        <v>1.23</v>
      </c>
      <c r="G552" s="6">
        <f t="shared" ca="1" si="132"/>
        <v>1</v>
      </c>
      <c r="H552" s="5">
        <f ca="1">TRUNC(PRODUCT(G$10:G551),15)</f>
        <v>1.25300938768739</v>
      </c>
      <c r="I552" s="5">
        <f t="shared" ca="1" si="139"/>
        <v>1.1706981626063999</v>
      </c>
      <c r="J552" s="5">
        <f t="shared" ca="1" si="133"/>
        <v>1.0703095199999999</v>
      </c>
      <c r="K552" s="5">
        <f t="shared" ca="1" si="134"/>
        <v>7030.9519999900003</v>
      </c>
      <c r="L552" s="21">
        <f>IF(VLOOKUP(A552,$U$12:$AD$125,8)=VLOOKUP(A551,$U$12:$AD$125,8),0,VLOOKUP(A552,U$12:$AD$125,8))</f>
        <v>0</v>
      </c>
      <c r="M552" s="8">
        <f>IF(L552&gt;0,VLOOKUP(L552,T$12:$AC$125,7),0)</f>
        <v>0</v>
      </c>
      <c r="N552" s="3">
        <f t="shared" si="140"/>
        <v>0</v>
      </c>
      <c r="O552" s="3">
        <f t="shared" ca="1" si="135"/>
        <v>7030.9519999900003</v>
      </c>
      <c r="P552" s="22" t="str">
        <f t="shared" si="141"/>
        <v>J=</v>
      </c>
      <c r="Q552" s="2">
        <f t="shared" si="142"/>
        <v>42989</v>
      </c>
      <c r="R552" s="10"/>
      <c r="S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  <c r="ES552" s="18"/>
      <c r="ET552" s="18"/>
      <c r="EU552" s="18"/>
      <c r="EV552" s="18"/>
      <c r="EW552" s="18"/>
      <c r="EX552" s="18"/>
      <c r="EY552" s="18"/>
      <c r="EZ552" s="18"/>
      <c r="FA552" s="18"/>
      <c r="FB552" s="18"/>
      <c r="FC552" s="18"/>
      <c r="FD552" s="18"/>
      <c r="FE552" s="18"/>
      <c r="FF552" s="18"/>
      <c r="FG552" s="18"/>
      <c r="FH552" s="18"/>
      <c r="FI552" s="18"/>
      <c r="FJ552" s="18"/>
      <c r="FK552" s="18"/>
      <c r="FL552" s="18"/>
      <c r="FM552" s="18"/>
      <c r="FN552" s="18"/>
      <c r="FO552" s="18"/>
      <c r="FP552" s="18"/>
      <c r="FQ552" s="18"/>
      <c r="FR552" s="18"/>
      <c r="FS552" s="18"/>
      <c r="FT552" s="18"/>
      <c r="FU552" s="18"/>
      <c r="FV552" s="18"/>
    </row>
    <row r="553" spans="1:181" ht="12.75" x14ac:dyDescent="0.15">
      <c r="A553" s="90">
        <f t="shared" si="136"/>
        <v>42891</v>
      </c>
      <c r="B553" s="95">
        <f t="shared" ca="1" si="143"/>
        <v>107030.95199999001</v>
      </c>
      <c r="C553" s="3">
        <f t="shared" si="137"/>
        <v>100000</v>
      </c>
      <c r="D553" s="4">
        <f ca="1">IF(A553&lt;$B$1,VLOOKUP(A553,[1]DI!$A$4:$B$15000,2),0)</f>
        <v>0.1014</v>
      </c>
      <c r="E553" s="5">
        <f t="shared" ca="1" si="144"/>
        <v>3.8334000000000003E-4</v>
      </c>
      <c r="F553" s="20">
        <f t="shared" si="138"/>
        <v>1.23</v>
      </c>
      <c r="G553" s="6">
        <f t="shared" ca="1" si="132"/>
        <v>1.0004715082</v>
      </c>
      <c r="H553" s="5">
        <f ca="1">TRUNC(PRODUCT(G$10:G552),15)</f>
        <v>1.25300938768739</v>
      </c>
      <c r="I553" s="5">
        <f t="shared" ca="1" si="139"/>
        <v>1.1706981626063999</v>
      </c>
      <c r="J553" s="5">
        <f t="shared" ca="1" si="133"/>
        <v>1.0703095199999999</v>
      </c>
      <c r="K553" s="5">
        <f t="shared" ca="1" si="134"/>
        <v>7030.9519999900003</v>
      </c>
      <c r="L553" s="21">
        <f>IF(VLOOKUP(A553,$U$12:$AD$125,8)=VLOOKUP(A552,$U$12:$AD$125,8),0,VLOOKUP(A553,U$12:$AD$125,8))</f>
        <v>0</v>
      </c>
      <c r="M553" s="8">
        <f>IF(L553&gt;0,VLOOKUP(L553,T$12:$AC$125,7),0)</f>
        <v>0</v>
      </c>
      <c r="N553" s="3">
        <f t="shared" si="140"/>
        <v>0</v>
      </c>
      <c r="O553" s="3">
        <f t="shared" ca="1" si="135"/>
        <v>7030.9519999900003</v>
      </c>
      <c r="P553" s="22" t="str">
        <f t="shared" si="141"/>
        <v>J=</v>
      </c>
      <c r="Q553" s="2">
        <f t="shared" si="142"/>
        <v>42989</v>
      </c>
      <c r="R553" s="10"/>
      <c r="S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  <c r="ES553" s="18"/>
      <c r="ET553" s="18"/>
      <c r="EU553" s="18"/>
      <c r="EV553" s="18"/>
      <c r="EW553" s="18"/>
      <c r="EX553" s="18"/>
      <c r="EY553" s="18"/>
      <c r="EZ553" s="18"/>
      <c r="FA553" s="18"/>
      <c r="FB553" s="18"/>
      <c r="FC553" s="18"/>
      <c r="FD553" s="18"/>
      <c r="FE553" s="18"/>
      <c r="FF553" s="18"/>
      <c r="FG553" s="18"/>
      <c r="FH553" s="18"/>
      <c r="FI553" s="18"/>
      <c r="FJ553" s="18"/>
      <c r="FK553" s="18"/>
      <c r="FL553" s="18"/>
      <c r="FM553" s="18"/>
      <c r="FN553" s="18"/>
      <c r="FO553" s="18"/>
      <c r="FP553" s="18"/>
      <c r="FQ553" s="18"/>
      <c r="FR553" s="18"/>
      <c r="FS553" s="18"/>
      <c r="FT553" s="18"/>
      <c r="FU553" s="18"/>
      <c r="FV553" s="18"/>
    </row>
    <row r="554" spans="1:181" ht="12.75" x14ac:dyDescent="0.15">
      <c r="A554" s="90">
        <f t="shared" si="136"/>
        <v>42892</v>
      </c>
      <c r="B554" s="95">
        <f t="shared" ca="1" si="143"/>
        <v>107081.41800000001</v>
      </c>
      <c r="C554" s="3">
        <f t="shared" si="137"/>
        <v>100000</v>
      </c>
      <c r="D554" s="4">
        <f ca="1">IF(A554&lt;$B$1,VLOOKUP(A554,[1]DI!$A$4:$B$15000,2),0)</f>
        <v>0.1014</v>
      </c>
      <c r="E554" s="5">
        <f t="shared" ca="1" si="144"/>
        <v>3.8334000000000003E-4</v>
      </c>
      <c r="F554" s="20">
        <f t="shared" si="138"/>
        <v>1.23</v>
      </c>
      <c r="G554" s="6">
        <f t="shared" ca="1" si="132"/>
        <v>1.0004715082</v>
      </c>
      <c r="H554" s="5">
        <f ca="1">TRUNC(PRODUCT(G$10:G553),15)</f>
        <v>1.2536001918883599</v>
      </c>
      <c r="I554" s="5">
        <f t="shared" ca="1" si="139"/>
        <v>1.1706981626063999</v>
      </c>
      <c r="J554" s="5">
        <f t="shared" ca="1" si="133"/>
        <v>1.0708141799999999</v>
      </c>
      <c r="K554" s="5">
        <f t="shared" ca="1" si="134"/>
        <v>7081.4179999999997</v>
      </c>
      <c r="L554" s="21">
        <f>IF(VLOOKUP(A554,$U$12:$AD$125,8)=VLOOKUP(A553,$U$12:$AD$125,8),0,VLOOKUP(A554,U$12:$AD$125,8))</f>
        <v>0</v>
      </c>
      <c r="M554" s="8">
        <f>IF(L554&gt;0,VLOOKUP(L554,T$12:$AC$125,7),0)</f>
        <v>0</v>
      </c>
      <c r="N554" s="3">
        <f t="shared" si="140"/>
        <v>0</v>
      </c>
      <c r="O554" s="3">
        <f t="shared" ca="1" si="135"/>
        <v>7081.4179999999997</v>
      </c>
      <c r="P554" s="22" t="str">
        <f t="shared" si="141"/>
        <v>J=</v>
      </c>
      <c r="Q554" s="2">
        <f t="shared" si="142"/>
        <v>42989</v>
      </c>
      <c r="R554" s="10"/>
      <c r="S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  <c r="ES554" s="18"/>
      <c r="ET554" s="18"/>
      <c r="EU554" s="18"/>
      <c r="EV554" s="18"/>
      <c r="EW554" s="18"/>
      <c r="EX554" s="18"/>
      <c r="EY554" s="18"/>
      <c r="EZ554" s="18"/>
      <c r="FA554" s="18"/>
      <c r="FB554" s="18"/>
      <c r="FC554" s="18"/>
      <c r="FD554" s="18"/>
      <c r="FE554" s="18"/>
      <c r="FF554" s="18"/>
      <c r="FG554" s="18"/>
      <c r="FH554" s="18"/>
      <c r="FI554" s="18"/>
      <c r="FJ554" s="18"/>
      <c r="FK554" s="18"/>
      <c r="FL554" s="18"/>
      <c r="FM554" s="18"/>
      <c r="FN554" s="18"/>
      <c r="FO554" s="18"/>
      <c r="FP554" s="18"/>
      <c r="FQ554" s="18"/>
      <c r="FR554" s="18"/>
      <c r="FS554" s="18"/>
      <c r="FT554" s="18"/>
      <c r="FU554" s="18"/>
      <c r="FV554" s="18"/>
    </row>
    <row r="555" spans="1:181" ht="12.75" x14ac:dyDescent="0.15">
      <c r="A555" s="90">
        <f t="shared" si="136"/>
        <v>42893</v>
      </c>
      <c r="B555" s="95">
        <f t="shared" ca="1" si="143"/>
        <v>107131.908</v>
      </c>
      <c r="C555" s="3">
        <f t="shared" si="137"/>
        <v>100000</v>
      </c>
      <c r="D555" s="4">
        <f ca="1">IF(A555&lt;$B$1,VLOOKUP(A555,[1]DI!$A$4:$B$15000,2),0)</f>
        <v>0.1014</v>
      </c>
      <c r="E555" s="5">
        <f t="shared" ca="1" si="144"/>
        <v>3.8334000000000003E-4</v>
      </c>
      <c r="F555" s="20">
        <f t="shared" si="138"/>
        <v>1.23</v>
      </c>
      <c r="G555" s="6">
        <f t="shared" ca="1" si="132"/>
        <v>1.0004715082</v>
      </c>
      <c r="H555" s="5">
        <f ca="1">TRUNC(PRODUCT(G$10:G554),15)</f>
        <v>1.2541912746583599</v>
      </c>
      <c r="I555" s="5">
        <f t="shared" ca="1" si="139"/>
        <v>1.1706981626063999</v>
      </c>
      <c r="J555" s="5">
        <f t="shared" ca="1" si="133"/>
        <v>1.0713190800000001</v>
      </c>
      <c r="K555" s="5">
        <f t="shared" ca="1" si="134"/>
        <v>7131.9080000000004</v>
      </c>
      <c r="L555" s="21">
        <f>IF(VLOOKUP(A555,$U$12:$AD$125,8)=VLOOKUP(A554,$U$12:$AD$125,8),0,VLOOKUP(A555,U$12:$AD$125,8))</f>
        <v>0</v>
      </c>
      <c r="M555" s="8">
        <f>IF(L555&gt;0,VLOOKUP(L555,T$12:$AC$125,7),0)</f>
        <v>0</v>
      </c>
      <c r="N555" s="3">
        <f t="shared" si="140"/>
        <v>0</v>
      </c>
      <c r="O555" s="3">
        <f t="shared" ca="1" si="135"/>
        <v>7131.9080000000004</v>
      </c>
      <c r="P555" s="22" t="str">
        <f t="shared" si="141"/>
        <v>J=</v>
      </c>
      <c r="Q555" s="2">
        <f t="shared" si="142"/>
        <v>42989</v>
      </c>
      <c r="R555" s="10"/>
      <c r="S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  <c r="ES555" s="18"/>
      <c r="ET555" s="18"/>
      <c r="EU555" s="18"/>
      <c r="EV555" s="18"/>
      <c r="EW555" s="18"/>
      <c r="EX555" s="18"/>
      <c r="EY555" s="18"/>
      <c r="EZ555" s="18"/>
      <c r="FA555" s="18"/>
      <c r="FB555" s="18"/>
      <c r="FC555" s="18"/>
      <c r="FD555" s="18"/>
      <c r="FE555" s="18"/>
      <c r="FF555" s="18"/>
      <c r="FG555" s="18"/>
      <c r="FH555" s="18"/>
      <c r="FI555" s="18"/>
      <c r="FJ555" s="18"/>
      <c r="FK555" s="18"/>
      <c r="FL555" s="18"/>
      <c r="FM555" s="18"/>
      <c r="FN555" s="18"/>
      <c r="FO555" s="18"/>
      <c r="FP555" s="18"/>
      <c r="FQ555" s="18"/>
      <c r="FR555" s="18"/>
      <c r="FS555" s="18"/>
      <c r="FT555" s="18"/>
      <c r="FU555" s="18"/>
      <c r="FV555" s="18"/>
    </row>
    <row r="556" spans="1:181" ht="12.75" x14ac:dyDescent="0.15">
      <c r="A556" s="90">
        <f t="shared" si="136"/>
        <v>42894</v>
      </c>
      <c r="B556" s="95">
        <f t="shared" ca="1" si="143"/>
        <v>107182.42099999</v>
      </c>
      <c r="C556" s="3">
        <f t="shared" si="137"/>
        <v>100000</v>
      </c>
      <c r="D556" s="4">
        <f ca="1">IF(A556&lt;$B$1,VLOOKUP(A556,[1]DI!$A$4:$B$15000,2),0)</f>
        <v>0.1014</v>
      </c>
      <c r="E556" s="5">
        <f t="shared" ca="1" si="144"/>
        <v>3.8334000000000003E-4</v>
      </c>
      <c r="F556" s="20">
        <f t="shared" si="138"/>
        <v>1.23</v>
      </c>
      <c r="G556" s="6">
        <f t="shared" ca="1" si="132"/>
        <v>1.0004715082</v>
      </c>
      <c r="H556" s="5">
        <f ca="1">TRUNC(PRODUCT(G$10:G555),15)</f>
        <v>1.25478263612873</v>
      </c>
      <c r="I556" s="5">
        <f t="shared" ca="1" si="139"/>
        <v>1.1706981626063999</v>
      </c>
      <c r="J556" s="5">
        <f t="shared" ca="1" si="133"/>
        <v>1.0718242099999999</v>
      </c>
      <c r="K556" s="5">
        <f t="shared" ca="1" si="134"/>
        <v>7182.4209999900004</v>
      </c>
      <c r="L556" s="21">
        <f>IF(VLOOKUP(A556,$U$12:$AD$125,8)=VLOOKUP(A555,$U$12:$AD$125,8),0,VLOOKUP(A556,U$12:$AD$125,8))</f>
        <v>0</v>
      </c>
      <c r="M556" s="8">
        <f>IF(L556&gt;0,VLOOKUP(L556,T$12:$AC$125,7),0)</f>
        <v>0</v>
      </c>
      <c r="N556" s="3">
        <f t="shared" si="140"/>
        <v>0</v>
      </c>
      <c r="O556" s="3">
        <f t="shared" ca="1" si="135"/>
        <v>7182.4209999900004</v>
      </c>
      <c r="P556" s="22" t="str">
        <f t="shared" si="141"/>
        <v>J=</v>
      </c>
      <c r="Q556" s="2">
        <f t="shared" si="142"/>
        <v>42989</v>
      </c>
      <c r="R556" s="10"/>
      <c r="S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  <c r="ES556" s="18"/>
      <c r="ET556" s="18"/>
      <c r="EU556" s="18"/>
      <c r="EV556" s="18"/>
      <c r="EW556" s="18"/>
      <c r="EX556" s="18"/>
      <c r="EY556" s="18"/>
      <c r="EZ556" s="18"/>
      <c r="FA556" s="18"/>
      <c r="FB556" s="18"/>
      <c r="FC556" s="18"/>
      <c r="FD556" s="18"/>
      <c r="FE556" s="18"/>
      <c r="FF556" s="18"/>
      <c r="FG556" s="18"/>
      <c r="FH556" s="18"/>
      <c r="FI556" s="18"/>
      <c r="FJ556" s="18"/>
      <c r="FK556" s="18"/>
      <c r="FL556" s="18"/>
      <c r="FM556" s="18"/>
      <c r="FN556" s="18"/>
      <c r="FO556" s="18"/>
      <c r="FP556" s="18"/>
      <c r="FQ556" s="18"/>
      <c r="FR556" s="18"/>
      <c r="FS556" s="18"/>
      <c r="FT556" s="18"/>
      <c r="FU556" s="18"/>
      <c r="FV556" s="18"/>
    </row>
    <row r="557" spans="1:181" ht="12.75" x14ac:dyDescent="0.15">
      <c r="A557" s="90">
        <f t="shared" si="136"/>
        <v>42895</v>
      </c>
      <c r="B557" s="95">
        <f t="shared" ca="1" si="143"/>
        <v>107232.959</v>
      </c>
      <c r="C557" s="3">
        <f t="shared" si="137"/>
        <v>100000</v>
      </c>
      <c r="D557" s="4">
        <f ca="1">IF(A557&lt;$B$1,VLOOKUP(A557,[1]DI!$A$4:$B$15000,2),0)</f>
        <v>0.1014</v>
      </c>
      <c r="E557" s="5">
        <f t="shared" ca="1" si="144"/>
        <v>3.8334000000000003E-4</v>
      </c>
      <c r="F557" s="20">
        <f t="shared" si="138"/>
        <v>1.23</v>
      </c>
      <c r="G557" s="6">
        <f t="shared" ca="1" si="132"/>
        <v>1.0004715082</v>
      </c>
      <c r="H557" s="5">
        <f ca="1">TRUNC(PRODUCT(G$10:G556),15)</f>
        <v>1.25537427643088</v>
      </c>
      <c r="I557" s="5">
        <f t="shared" ca="1" si="139"/>
        <v>1.1706981626063999</v>
      </c>
      <c r="J557" s="5">
        <f t="shared" ca="1" si="133"/>
        <v>1.0723295900000001</v>
      </c>
      <c r="K557" s="5">
        <f t="shared" ca="1" si="134"/>
        <v>7232.9589999999998</v>
      </c>
      <c r="L557" s="21">
        <f>IF(VLOOKUP(A557,$U$12:$AD$125,8)=VLOOKUP(A556,$U$12:$AD$125,8),0,VLOOKUP(A557,U$12:$AD$125,8))</f>
        <v>0</v>
      </c>
      <c r="M557" s="8">
        <f>IF(L557&gt;0,VLOOKUP(L557,T$12:$AC$125,7),0)</f>
        <v>0</v>
      </c>
      <c r="N557" s="3">
        <f t="shared" si="140"/>
        <v>0</v>
      </c>
      <c r="O557" s="3">
        <f t="shared" ca="1" si="135"/>
        <v>7232.9589999999998</v>
      </c>
      <c r="P557" s="22" t="str">
        <f t="shared" si="141"/>
        <v>J=</v>
      </c>
      <c r="Q557" s="2">
        <f t="shared" si="142"/>
        <v>42989</v>
      </c>
      <c r="R557" s="10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  <c r="BY557" s="33"/>
      <c r="BZ557" s="33"/>
      <c r="CA557" s="33"/>
      <c r="CB557" s="33"/>
      <c r="CC557" s="33"/>
      <c r="CD557" s="33"/>
      <c r="CE557" s="33"/>
      <c r="CF557" s="33"/>
      <c r="CG557" s="33"/>
      <c r="CH557" s="33"/>
      <c r="CI557" s="33"/>
      <c r="CJ557" s="33"/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33"/>
      <c r="CX557" s="33"/>
      <c r="CY557" s="33"/>
      <c r="CZ557" s="33"/>
      <c r="DA557" s="3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33"/>
      <c r="DT557" s="33"/>
      <c r="DU557" s="33"/>
      <c r="DV557" s="33"/>
      <c r="DW557" s="33"/>
      <c r="DX557" s="33"/>
      <c r="DY557" s="33"/>
      <c r="DZ557" s="33"/>
      <c r="EA557" s="33"/>
      <c r="EB557" s="33"/>
      <c r="EC557" s="33"/>
      <c r="ED557" s="33"/>
      <c r="EE557" s="33"/>
      <c r="EF557" s="33"/>
      <c r="EG557" s="33"/>
      <c r="EH557" s="33"/>
      <c r="EI557" s="33"/>
      <c r="EJ557" s="33"/>
      <c r="EK557" s="33"/>
      <c r="EL557" s="33"/>
      <c r="EM557" s="33"/>
      <c r="EN557" s="33"/>
      <c r="EO557" s="33"/>
      <c r="EP557" s="33"/>
      <c r="EQ557" s="33"/>
      <c r="ER557" s="33"/>
      <c r="ES557" s="33"/>
      <c r="ET557" s="33"/>
      <c r="EU557" s="33"/>
      <c r="EV557" s="33"/>
      <c r="EW557" s="33"/>
      <c r="EX557" s="33"/>
      <c r="EY557" s="33"/>
      <c r="EZ557" s="33"/>
      <c r="FA557" s="33"/>
      <c r="FB557" s="33"/>
      <c r="FC557" s="33"/>
      <c r="FD557" s="33"/>
      <c r="FE557" s="33"/>
      <c r="FF557" s="33"/>
      <c r="FG557" s="33"/>
      <c r="FH557" s="33"/>
      <c r="FI557" s="33"/>
      <c r="FJ557" s="33"/>
      <c r="FK557" s="33"/>
      <c r="FL557" s="33"/>
      <c r="FM557" s="33"/>
      <c r="FN557" s="33"/>
      <c r="FO557" s="33"/>
      <c r="FP557" s="33"/>
      <c r="FQ557" s="33"/>
      <c r="FR557" s="33"/>
      <c r="FS557" s="33"/>
      <c r="FT557" s="33"/>
      <c r="FU557" s="33"/>
      <c r="FV557" s="33"/>
      <c r="FW557" s="33"/>
      <c r="FX557" s="33"/>
      <c r="FY557" s="33"/>
    </row>
    <row r="558" spans="1:181" ht="12.75" x14ac:dyDescent="0.15">
      <c r="A558" s="90">
        <f t="shared" si="136"/>
        <v>42896</v>
      </c>
      <c r="B558" s="95">
        <f t="shared" ca="1" si="143"/>
        <v>107283.52</v>
      </c>
      <c r="C558" s="3">
        <f t="shared" si="137"/>
        <v>100000</v>
      </c>
      <c r="D558" s="4">
        <f ca="1">IF(A558&lt;$B$1,VLOOKUP(A558,[1]DI!$A$4:$B$15000,2),0)</f>
        <v>0</v>
      </c>
      <c r="E558" s="5">
        <f t="shared" ca="1" si="144"/>
        <v>0</v>
      </c>
      <c r="F558" s="20">
        <f t="shared" si="138"/>
        <v>1.23</v>
      </c>
      <c r="G558" s="6">
        <f t="shared" ca="1" si="132"/>
        <v>1</v>
      </c>
      <c r="H558" s="5">
        <f ca="1">TRUNC(PRODUCT(G$10:G557),15)</f>
        <v>1.25596619569629</v>
      </c>
      <c r="I558" s="5">
        <f t="shared" ca="1" si="139"/>
        <v>1.1706981626063999</v>
      </c>
      <c r="J558" s="5">
        <f t="shared" ca="1" si="133"/>
        <v>1.0728352000000001</v>
      </c>
      <c r="K558" s="5">
        <f t="shared" ca="1" si="134"/>
        <v>7283.52</v>
      </c>
      <c r="L558" s="21">
        <f>IF(VLOOKUP(A558,$U$12:$AD$125,8)=VLOOKUP(A557,$U$12:$AD$125,8),0,VLOOKUP(A558,U$12:$AD$125,8))</f>
        <v>0</v>
      </c>
      <c r="M558" s="8">
        <f>IF(L558&gt;0,VLOOKUP(L558,T$12:$AC$125,7),0)</f>
        <v>0</v>
      </c>
      <c r="N558" s="3">
        <f t="shared" si="140"/>
        <v>0</v>
      </c>
      <c r="O558" s="3">
        <f t="shared" ca="1" si="135"/>
        <v>7283.52</v>
      </c>
      <c r="P558" s="22" t="str">
        <f t="shared" si="141"/>
        <v>J=</v>
      </c>
      <c r="Q558" s="2">
        <f t="shared" si="142"/>
        <v>42989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  <c r="ES558" s="18"/>
      <c r="ET558" s="18"/>
      <c r="EU558" s="18"/>
      <c r="EV558" s="18"/>
      <c r="EW558" s="18"/>
      <c r="EX558" s="18"/>
      <c r="EY558" s="18"/>
      <c r="EZ558" s="18"/>
      <c r="FA558" s="18"/>
      <c r="FB558" s="18"/>
      <c r="FC558" s="18"/>
      <c r="FD558" s="18"/>
      <c r="FE558" s="18"/>
      <c r="FF558" s="18"/>
      <c r="FG558" s="18"/>
      <c r="FH558" s="18"/>
      <c r="FI558" s="18"/>
      <c r="FJ558" s="18"/>
      <c r="FK558" s="18"/>
      <c r="FL558" s="18"/>
      <c r="FM558" s="18"/>
      <c r="FN558" s="18"/>
      <c r="FO558" s="18"/>
      <c r="FP558" s="18"/>
      <c r="FQ558" s="18"/>
      <c r="FR558" s="18"/>
      <c r="FS558" s="18"/>
      <c r="FT558" s="18"/>
      <c r="FU558" s="18"/>
      <c r="FV558" s="18"/>
    </row>
    <row r="559" spans="1:181" ht="12.75" x14ac:dyDescent="0.15">
      <c r="A559" s="90">
        <f t="shared" si="136"/>
        <v>42897</v>
      </c>
      <c r="B559" s="95">
        <f t="shared" ca="1" si="143"/>
        <v>107283.52</v>
      </c>
      <c r="C559" s="3">
        <f t="shared" si="137"/>
        <v>100000</v>
      </c>
      <c r="D559" s="4">
        <f ca="1">IF(A559&lt;$B$1,VLOOKUP(A559,[1]DI!$A$4:$B$15000,2),0)</f>
        <v>0</v>
      </c>
      <c r="E559" s="5">
        <f t="shared" ca="1" si="144"/>
        <v>0</v>
      </c>
      <c r="F559" s="20">
        <f t="shared" si="138"/>
        <v>1.23</v>
      </c>
      <c r="G559" s="6">
        <f t="shared" ca="1" si="132"/>
        <v>1</v>
      </c>
      <c r="H559" s="5">
        <f ca="1">TRUNC(PRODUCT(G$10:G558),15)</f>
        <v>1.25596619569629</v>
      </c>
      <c r="I559" s="5">
        <f t="shared" ca="1" si="139"/>
        <v>1.1706981626063999</v>
      </c>
      <c r="J559" s="5">
        <f t="shared" ca="1" si="133"/>
        <v>1.0728352000000001</v>
      </c>
      <c r="K559" s="5">
        <f t="shared" ca="1" si="134"/>
        <v>7283.52</v>
      </c>
      <c r="L559" s="21">
        <f>IF(VLOOKUP(A559,$U$12:$AD$125,8)=VLOOKUP(A558,$U$12:$AD$125,8),0,VLOOKUP(A559,U$12:$AD$125,8))</f>
        <v>0</v>
      </c>
      <c r="M559" s="8">
        <f>IF(L559&gt;0,VLOOKUP(L559,T$12:$AC$125,7),0)</f>
        <v>0</v>
      </c>
      <c r="N559" s="3">
        <f t="shared" si="140"/>
        <v>0</v>
      </c>
      <c r="O559" s="3">
        <f t="shared" ca="1" si="135"/>
        <v>7283.52</v>
      </c>
      <c r="P559" s="22" t="str">
        <f t="shared" si="141"/>
        <v>J=</v>
      </c>
      <c r="Q559" s="2">
        <f t="shared" si="142"/>
        <v>42989</v>
      </c>
      <c r="R559" s="10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  <c r="BY559" s="33"/>
      <c r="BZ559" s="33"/>
      <c r="CA559" s="33"/>
      <c r="CB559" s="33"/>
      <c r="CC559" s="33"/>
      <c r="CD559" s="33"/>
      <c r="CE559" s="33"/>
      <c r="CF559" s="33"/>
      <c r="CG559" s="33"/>
      <c r="CH559" s="33"/>
      <c r="CI559" s="33"/>
      <c r="CJ559" s="33"/>
      <c r="CK559" s="33"/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33"/>
      <c r="CX559" s="33"/>
      <c r="CY559" s="33"/>
      <c r="CZ559" s="33"/>
      <c r="DA559" s="33"/>
      <c r="DB559" s="33"/>
      <c r="DC559" s="33"/>
      <c r="DD559" s="33"/>
      <c r="DE559" s="33"/>
      <c r="DF559" s="33"/>
      <c r="DG559" s="33"/>
      <c r="DH559" s="33"/>
      <c r="DI559" s="33"/>
      <c r="DJ559" s="33"/>
      <c r="DK559" s="33"/>
      <c r="DL559" s="33"/>
      <c r="DM559" s="33"/>
      <c r="DN559" s="33"/>
      <c r="DO559" s="33"/>
      <c r="DP559" s="33"/>
      <c r="DQ559" s="33"/>
      <c r="DR559" s="33"/>
      <c r="DS559" s="33"/>
      <c r="DT559" s="33"/>
      <c r="DU559" s="33"/>
      <c r="DV559" s="33"/>
      <c r="DW559" s="33"/>
      <c r="DX559" s="33"/>
      <c r="DY559" s="33"/>
      <c r="DZ559" s="33"/>
      <c r="EA559" s="33"/>
      <c r="EB559" s="33"/>
      <c r="EC559" s="33"/>
      <c r="ED559" s="33"/>
      <c r="EE559" s="33"/>
      <c r="EF559" s="33"/>
      <c r="EG559" s="33"/>
      <c r="EH559" s="33"/>
      <c r="EI559" s="33"/>
      <c r="EJ559" s="33"/>
      <c r="EK559" s="33"/>
      <c r="EL559" s="33"/>
      <c r="EM559" s="33"/>
      <c r="EN559" s="33"/>
      <c r="EO559" s="33"/>
      <c r="EP559" s="33"/>
      <c r="EQ559" s="33"/>
      <c r="ER559" s="33"/>
      <c r="ES559" s="33"/>
      <c r="ET559" s="33"/>
      <c r="EU559" s="33"/>
      <c r="EV559" s="33"/>
      <c r="EW559" s="33"/>
      <c r="EX559" s="33"/>
      <c r="EY559" s="33"/>
      <c r="EZ559" s="33"/>
      <c r="FA559" s="33"/>
      <c r="FB559" s="33"/>
      <c r="FC559" s="33"/>
      <c r="FD559" s="33"/>
      <c r="FE559" s="33"/>
      <c r="FF559" s="33"/>
      <c r="FG559" s="33"/>
      <c r="FH559" s="33"/>
      <c r="FI559" s="33"/>
      <c r="FJ559" s="33"/>
      <c r="FK559" s="33"/>
      <c r="FL559" s="33"/>
      <c r="FM559" s="33"/>
      <c r="FN559" s="33"/>
      <c r="FO559" s="33"/>
      <c r="FP559" s="33"/>
      <c r="FQ559" s="33"/>
      <c r="FR559" s="33"/>
      <c r="FS559" s="33"/>
      <c r="FT559" s="33"/>
      <c r="FU559" s="33"/>
      <c r="FV559" s="33"/>
      <c r="FW559" s="33"/>
      <c r="FX559" s="33"/>
      <c r="FY559" s="33"/>
    </row>
    <row r="560" spans="1:181" ht="12.75" x14ac:dyDescent="0.15">
      <c r="A560" s="90">
        <f t="shared" si="136"/>
        <v>42898</v>
      </c>
      <c r="B560" s="95">
        <f t="shared" ca="1" si="143"/>
        <v>107283.52</v>
      </c>
      <c r="C560" s="3">
        <f t="shared" si="137"/>
        <v>100000</v>
      </c>
      <c r="D560" s="4">
        <f ca="1">IF(A560&lt;$B$1,VLOOKUP(A560,[1]DI!$A$4:$B$15000,2),0)</f>
        <v>0.1014</v>
      </c>
      <c r="E560" s="5">
        <f t="shared" ca="1" si="144"/>
        <v>3.8334000000000003E-4</v>
      </c>
      <c r="F560" s="20">
        <f t="shared" si="138"/>
        <v>1.23</v>
      </c>
      <c r="G560" s="6">
        <f t="shared" ca="1" si="132"/>
        <v>1.0004715082</v>
      </c>
      <c r="H560" s="5">
        <f ca="1">TRUNC(PRODUCT(G$10:G559),15)</f>
        <v>1.25596619569629</v>
      </c>
      <c r="I560" s="5">
        <f t="shared" ca="1" si="139"/>
        <v>1.1706981626063999</v>
      </c>
      <c r="J560" s="5">
        <f t="shared" ca="1" si="133"/>
        <v>1.0728352000000001</v>
      </c>
      <c r="K560" s="5">
        <f t="shared" ca="1" si="134"/>
        <v>7283.52</v>
      </c>
      <c r="L560" s="21">
        <f>IF(VLOOKUP(A560,$U$12:$AD$125,8)=VLOOKUP(A559,$U$12:$AD$125,8),0,VLOOKUP(A560,U$12:$AD$125,8))</f>
        <v>0</v>
      </c>
      <c r="M560" s="8">
        <f>IF(L560&gt;0,VLOOKUP(L560,T$12:$AC$125,7),0)</f>
        <v>0</v>
      </c>
      <c r="N560" s="3">
        <f t="shared" si="140"/>
        <v>0</v>
      </c>
      <c r="O560" s="3">
        <f t="shared" ca="1" si="135"/>
        <v>7283.52</v>
      </c>
      <c r="P560" s="22" t="str">
        <f t="shared" si="141"/>
        <v>J=</v>
      </c>
      <c r="Q560" s="2">
        <f t="shared" si="142"/>
        <v>42989</v>
      </c>
      <c r="R560" s="10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  <c r="BY560" s="33"/>
      <c r="BZ560" s="33"/>
      <c r="CA560" s="33"/>
      <c r="CB560" s="33"/>
      <c r="CC560" s="33"/>
      <c r="CD560" s="33"/>
      <c r="CE560" s="33"/>
      <c r="CF560" s="33"/>
      <c r="CG560" s="33"/>
      <c r="CH560" s="33"/>
      <c r="CI560" s="33"/>
      <c r="CJ560" s="33"/>
      <c r="CK560" s="33"/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33"/>
      <c r="CX560" s="33"/>
      <c r="CY560" s="33"/>
      <c r="CZ560" s="33"/>
      <c r="DA560" s="33"/>
      <c r="DB560" s="33"/>
      <c r="DC560" s="33"/>
      <c r="DD560" s="33"/>
      <c r="DE560" s="33"/>
      <c r="DF560" s="33"/>
      <c r="DG560" s="33"/>
      <c r="DH560" s="33"/>
      <c r="DI560" s="33"/>
      <c r="DJ560" s="33"/>
      <c r="DK560" s="33"/>
      <c r="DL560" s="33"/>
      <c r="DM560" s="33"/>
      <c r="DN560" s="33"/>
      <c r="DO560" s="33"/>
      <c r="DP560" s="33"/>
      <c r="DQ560" s="33"/>
      <c r="DR560" s="33"/>
      <c r="DS560" s="33"/>
      <c r="DT560" s="33"/>
      <c r="DU560" s="33"/>
      <c r="DV560" s="33"/>
      <c r="DW560" s="33"/>
      <c r="DX560" s="33"/>
      <c r="DY560" s="33"/>
      <c r="DZ560" s="33"/>
      <c r="EA560" s="33"/>
      <c r="EB560" s="33"/>
      <c r="EC560" s="33"/>
      <c r="ED560" s="33"/>
      <c r="EE560" s="33"/>
      <c r="EF560" s="33"/>
      <c r="EG560" s="33"/>
      <c r="EH560" s="33"/>
      <c r="EI560" s="33"/>
      <c r="EJ560" s="33"/>
      <c r="EK560" s="33"/>
      <c r="EL560" s="33"/>
      <c r="EM560" s="33"/>
      <c r="EN560" s="33"/>
      <c r="EO560" s="33"/>
      <c r="EP560" s="33"/>
      <c r="EQ560" s="33"/>
      <c r="ER560" s="33"/>
      <c r="ES560" s="33"/>
      <c r="ET560" s="33"/>
      <c r="EU560" s="33"/>
      <c r="EV560" s="33"/>
      <c r="EW560" s="33"/>
      <c r="EX560" s="33"/>
      <c r="EY560" s="33"/>
      <c r="EZ560" s="33"/>
      <c r="FA560" s="33"/>
      <c r="FB560" s="33"/>
      <c r="FC560" s="33"/>
      <c r="FD560" s="33"/>
      <c r="FE560" s="33"/>
      <c r="FF560" s="33"/>
      <c r="FG560" s="33"/>
      <c r="FH560" s="33"/>
      <c r="FI560" s="33"/>
      <c r="FJ560" s="33"/>
      <c r="FK560" s="33"/>
      <c r="FL560" s="33"/>
      <c r="FM560" s="33"/>
      <c r="FN560" s="33"/>
      <c r="FO560" s="33"/>
      <c r="FP560" s="33"/>
      <c r="FQ560" s="33"/>
      <c r="FR560" s="33"/>
      <c r="FS560" s="33"/>
      <c r="FT560" s="33"/>
      <c r="FU560" s="33"/>
      <c r="FV560" s="33"/>
      <c r="FW560" s="33"/>
      <c r="FX560" s="33"/>
      <c r="FY560" s="33"/>
    </row>
    <row r="561" spans="1:178" ht="12.75" x14ac:dyDescent="0.15">
      <c r="A561" s="90">
        <f t="shared" si="136"/>
        <v>42899</v>
      </c>
      <c r="B561" s="95">
        <f t="shared" ca="1" si="143"/>
        <v>107334.105</v>
      </c>
      <c r="C561" s="3">
        <f t="shared" si="137"/>
        <v>100000</v>
      </c>
      <c r="D561" s="4">
        <f ca="1">IF(A561&lt;$B$1,VLOOKUP(A561,[1]DI!$A$4:$B$15000,2),0)</f>
        <v>0.1014</v>
      </c>
      <c r="E561" s="5">
        <f t="shared" ca="1" si="144"/>
        <v>3.8334000000000003E-4</v>
      </c>
      <c r="F561" s="20">
        <f t="shared" si="138"/>
        <v>1.23</v>
      </c>
      <c r="G561" s="6">
        <f t="shared" ca="1" si="132"/>
        <v>1.0004715082</v>
      </c>
      <c r="H561" s="5">
        <f ca="1">TRUNC(PRODUCT(G$10:G560),15)</f>
        <v>1.25655839405648</v>
      </c>
      <c r="I561" s="5">
        <f t="shared" ca="1" si="139"/>
        <v>1.1706981626063999</v>
      </c>
      <c r="J561" s="5">
        <f t="shared" ca="1" si="133"/>
        <v>1.07334105</v>
      </c>
      <c r="K561" s="5">
        <f t="shared" ca="1" si="134"/>
        <v>7334.1049999999996</v>
      </c>
      <c r="L561" s="21">
        <f>IF(VLOOKUP(A561,$U$12:$AD$125,8)=VLOOKUP(A560,$U$12:$AD$125,8),0,VLOOKUP(A561,U$12:$AD$125,8))</f>
        <v>0</v>
      </c>
      <c r="M561" s="8">
        <f>IF(L561&gt;0,VLOOKUP(L561,T$12:$AC$125,7),0)</f>
        <v>0</v>
      </c>
      <c r="N561" s="3">
        <f t="shared" si="140"/>
        <v>0</v>
      </c>
      <c r="O561" s="3">
        <f t="shared" ca="1" si="135"/>
        <v>7334.1049999999996</v>
      </c>
      <c r="P561" s="22" t="str">
        <f t="shared" si="141"/>
        <v>J=</v>
      </c>
      <c r="Q561" s="2">
        <f t="shared" si="142"/>
        <v>42989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  <c r="EW561" s="18"/>
      <c r="EX561" s="18"/>
      <c r="EY561" s="18"/>
      <c r="EZ561" s="18"/>
      <c r="FA561" s="18"/>
      <c r="FB561" s="18"/>
      <c r="FC561" s="18"/>
      <c r="FD561" s="18"/>
      <c r="FE561" s="18"/>
      <c r="FF561" s="18"/>
      <c r="FG561" s="18"/>
      <c r="FH561" s="18"/>
      <c r="FI561" s="18"/>
      <c r="FJ561" s="18"/>
      <c r="FK561" s="18"/>
      <c r="FL561" s="18"/>
      <c r="FM561" s="18"/>
      <c r="FN561" s="18"/>
      <c r="FO561" s="18"/>
      <c r="FP561" s="18"/>
      <c r="FQ561" s="18"/>
      <c r="FR561" s="18"/>
      <c r="FS561" s="18"/>
      <c r="FT561" s="18"/>
      <c r="FU561" s="18"/>
      <c r="FV561" s="18"/>
    </row>
    <row r="562" spans="1:178" ht="12.75" x14ac:dyDescent="0.15">
      <c r="A562" s="90">
        <f t="shared" si="136"/>
        <v>42900</v>
      </c>
      <c r="B562" s="95">
        <f t="shared" ca="1" si="143"/>
        <v>107384.71400000001</v>
      </c>
      <c r="C562" s="3">
        <f t="shared" si="137"/>
        <v>100000</v>
      </c>
      <c r="D562" s="4">
        <f ca="1">IF(A562&lt;$B$1,VLOOKUP(A562,[1]DI!$A$4:$B$15000,2),0)</f>
        <v>0.1014</v>
      </c>
      <c r="E562" s="5">
        <f t="shared" ca="1" si="144"/>
        <v>3.8334000000000003E-4</v>
      </c>
      <c r="F562" s="20">
        <f t="shared" si="138"/>
        <v>1.23</v>
      </c>
      <c r="G562" s="6">
        <f t="shared" ca="1" si="132"/>
        <v>1.0004715082</v>
      </c>
      <c r="H562" s="5">
        <f ca="1">TRUNC(PRODUCT(G$10:G561),15)</f>
        <v>1.2571508716430599</v>
      </c>
      <c r="I562" s="5">
        <f t="shared" ca="1" si="139"/>
        <v>1.1706981626063999</v>
      </c>
      <c r="J562" s="5">
        <f t="shared" ca="1" si="133"/>
        <v>1.07384714</v>
      </c>
      <c r="K562" s="5">
        <f t="shared" ca="1" si="134"/>
        <v>7384.7139999999999</v>
      </c>
      <c r="L562" s="21">
        <f>IF(VLOOKUP(A562,$U$12:$AD$125,8)=VLOOKUP(A561,$U$12:$AD$125,8),0,VLOOKUP(A562,U$12:$AD$125,8))</f>
        <v>0</v>
      </c>
      <c r="M562" s="8">
        <f>IF(L562&gt;0,VLOOKUP(L562,T$12:$AC$125,7),0)</f>
        <v>0</v>
      </c>
      <c r="N562" s="3">
        <f t="shared" si="140"/>
        <v>0</v>
      </c>
      <c r="O562" s="3">
        <f t="shared" ca="1" si="135"/>
        <v>7384.7139999999999</v>
      </c>
      <c r="P562" s="22" t="str">
        <f t="shared" si="141"/>
        <v>J=</v>
      </c>
      <c r="Q562" s="2">
        <f t="shared" si="142"/>
        <v>42989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  <c r="EZ562" s="18"/>
      <c r="FA562" s="18"/>
      <c r="FB562" s="18"/>
      <c r="FC562" s="18"/>
      <c r="FD562" s="18"/>
      <c r="FE562" s="18"/>
      <c r="FF562" s="18"/>
      <c r="FG562" s="18"/>
      <c r="FH562" s="18"/>
      <c r="FI562" s="18"/>
      <c r="FJ562" s="18"/>
      <c r="FK562" s="18"/>
      <c r="FL562" s="18"/>
      <c r="FM562" s="18"/>
      <c r="FN562" s="18"/>
      <c r="FO562" s="18"/>
      <c r="FP562" s="18"/>
      <c r="FQ562" s="18"/>
      <c r="FR562" s="18"/>
      <c r="FS562" s="18"/>
      <c r="FT562" s="18"/>
      <c r="FU562" s="18"/>
      <c r="FV562" s="18"/>
    </row>
    <row r="563" spans="1:178" ht="12.75" x14ac:dyDescent="0.15">
      <c r="A563" s="90">
        <f t="shared" si="136"/>
        <v>42901</v>
      </c>
      <c r="B563" s="95">
        <f t="shared" ca="1" si="143"/>
        <v>107435.34699999</v>
      </c>
      <c r="C563" s="3">
        <f t="shared" si="137"/>
        <v>100000</v>
      </c>
      <c r="D563" s="4">
        <f ca="1">IF(A563&lt;$B$1,VLOOKUP(A563,[1]DI!$A$4:$B$15000,2),0)</f>
        <v>0</v>
      </c>
      <c r="E563" s="5">
        <f t="shared" ca="1" si="144"/>
        <v>0</v>
      </c>
      <c r="F563" s="20">
        <f t="shared" si="138"/>
        <v>1.23</v>
      </c>
      <c r="G563" s="6">
        <f t="shared" ca="1" si="132"/>
        <v>1</v>
      </c>
      <c r="H563" s="5">
        <f ca="1">TRUNC(PRODUCT(G$10:G562),15)</f>
        <v>1.25774362858767</v>
      </c>
      <c r="I563" s="5">
        <f t="shared" ca="1" si="139"/>
        <v>1.1706981626063999</v>
      </c>
      <c r="J563" s="5">
        <f t="shared" ca="1" si="133"/>
        <v>1.0743534699999999</v>
      </c>
      <c r="K563" s="5">
        <f t="shared" ca="1" si="134"/>
        <v>7435.3469999899999</v>
      </c>
      <c r="L563" s="21">
        <f>IF(VLOOKUP(A563,$U$12:$AD$125,8)=VLOOKUP(A562,$U$12:$AD$125,8),0,VLOOKUP(A563,U$12:$AD$125,8))</f>
        <v>0</v>
      </c>
      <c r="M563" s="8">
        <f>IF(L563&gt;0,VLOOKUP(L563,T$12:$AC$125,7),0)</f>
        <v>0</v>
      </c>
      <c r="N563" s="3">
        <f t="shared" si="140"/>
        <v>0</v>
      </c>
      <c r="O563" s="3">
        <f t="shared" ca="1" si="135"/>
        <v>7435.3469999899999</v>
      </c>
      <c r="P563" s="22" t="str">
        <f t="shared" si="141"/>
        <v>J=</v>
      </c>
      <c r="Q563" s="2">
        <f t="shared" si="142"/>
        <v>42989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  <c r="ES563" s="18"/>
      <c r="ET563" s="18"/>
      <c r="EU563" s="18"/>
      <c r="EV563" s="18"/>
      <c r="EW563" s="18"/>
      <c r="EX563" s="18"/>
      <c r="EY563" s="18"/>
      <c r="EZ563" s="18"/>
      <c r="FA563" s="18"/>
      <c r="FB563" s="18"/>
      <c r="FC563" s="18"/>
      <c r="FD563" s="18"/>
      <c r="FE563" s="18"/>
      <c r="FF563" s="18"/>
      <c r="FG563" s="18"/>
      <c r="FH563" s="18"/>
      <c r="FI563" s="18"/>
      <c r="FJ563" s="18"/>
      <c r="FK563" s="18"/>
      <c r="FL563" s="18"/>
      <c r="FM563" s="18"/>
      <c r="FN563" s="18"/>
      <c r="FO563" s="18"/>
      <c r="FP563" s="18"/>
      <c r="FQ563" s="18"/>
      <c r="FR563" s="18"/>
      <c r="FS563" s="18"/>
      <c r="FT563" s="18"/>
      <c r="FU563" s="18"/>
      <c r="FV563" s="18"/>
    </row>
    <row r="564" spans="1:178" ht="12.75" x14ac:dyDescent="0.15">
      <c r="A564" s="90">
        <f t="shared" si="136"/>
        <v>42902</v>
      </c>
      <c r="B564" s="95">
        <f t="shared" ca="1" si="143"/>
        <v>107435.34699999</v>
      </c>
      <c r="C564" s="3">
        <f t="shared" si="137"/>
        <v>100000</v>
      </c>
      <c r="D564" s="4">
        <f ca="1">IF(A564&lt;$B$1,VLOOKUP(A564,[1]DI!$A$4:$B$15000,2),0)</f>
        <v>0.1014</v>
      </c>
      <c r="E564" s="5">
        <f t="shared" ca="1" si="144"/>
        <v>3.8334000000000003E-4</v>
      </c>
      <c r="F564" s="20">
        <f t="shared" si="138"/>
        <v>1.23</v>
      </c>
      <c r="G564" s="6">
        <f t="shared" ca="1" si="132"/>
        <v>1.0004715082</v>
      </c>
      <c r="H564" s="5">
        <f ca="1">TRUNC(PRODUCT(G$10:G563),15)</f>
        <v>1.25774362858767</v>
      </c>
      <c r="I564" s="5">
        <f t="shared" ca="1" si="139"/>
        <v>1.1706981626063999</v>
      </c>
      <c r="J564" s="5">
        <f t="shared" ca="1" si="133"/>
        <v>1.0743534699999999</v>
      </c>
      <c r="K564" s="5">
        <f t="shared" ca="1" si="134"/>
        <v>7435.3469999899999</v>
      </c>
      <c r="L564" s="21">
        <f>IF(VLOOKUP(A564,$U$12:$AD$125,8)=VLOOKUP(A563,$U$12:$AD$125,8),0,VLOOKUP(A564,U$12:$AD$125,8))</f>
        <v>0</v>
      </c>
      <c r="M564" s="8">
        <f>IF(L564&gt;0,VLOOKUP(L564,T$12:$AC$125,7),0)</f>
        <v>0</v>
      </c>
      <c r="N564" s="3">
        <f t="shared" si="140"/>
        <v>0</v>
      </c>
      <c r="O564" s="3">
        <f t="shared" ca="1" si="135"/>
        <v>7435.3469999899999</v>
      </c>
      <c r="P564" s="22" t="str">
        <f t="shared" si="141"/>
        <v>J=</v>
      </c>
      <c r="Q564" s="2">
        <f t="shared" si="142"/>
        <v>42989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  <c r="EW564" s="18"/>
      <c r="EX564" s="18"/>
      <c r="EY564" s="18"/>
      <c r="EZ564" s="18"/>
      <c r="FA564" s="18"/>
      <c r="FB564" s="18"/>
      <c r="FC564" s="18"/>
      <c r="FD564" s="18"/>
      <c r="FE564" s="18"/>
      <c r="FF564" s="18"/>
      <c r="FG564" s="18"/>
      <c r="FH564" s="18"/>
      <c r="FI564" s="18"/>
      <c r="FJ564" s="18"/>
      <c r="FK564" s="18"/>
      <c r="FL564" s="18"/>
      <c r="FM564" s="18"/>
      <c r="FN564" s="18"/>
      <c r="FO564" s="18"/>
      <c r="FP564" s="18"/>
      <c r="FQ564" s="18"/>
      <c r="FR564" s="18"/>
      <c r="FS564" s="18"/>
      <c r="FT564" s="18"/>
      <c r="FU564" s="18"/>
      <c r="FV564" s="18"/>
    </row>
    <row r="565" spans="1:178" ht="12.75" x14ac:dyDescent="0.15">
      <c r="A565" s="90">
        <f t="shared" si="136"/>
        <v>42903</v>
      </c>
      <c r="B565" s="95">
        <f t="shared" ca="1" si="143"/>
        <v>107486.003</v>
      </c>
      <c r="C565" s="3">
        <f t="shared" si="137"/>
        <v>100000</v>
      </c>
      <c r="D565" s="4">
        <f ca="1">IF(A565&lt;$B$1,VLOOKUP(A565,[1]DI!$A$4:$B$15000,2),0)</f>
        <v>0</v>
      </c>
      <c r="E565" s="5">
        <f t="shared" ca="1" si="144"/>
        <v>0</v>
      </c>
      <c r="F565" s="20">
        <f t="shared" si="138"/>
        <v>1.23</v>
      </c>
      <c r="G565" s="6">
        <f t="shared" ca="1" si="132"/>
        <v>1</v>
      </c>
      <c r="H565" s="5">
        <f ca="1">TRUNC(PRODUCT(G$10:G564),15)</f>
        <v>1.25833666502205</v>
      </c>
      <c r="I565" s="5">
        <f t="shared" ca="1" si="139"/>
        <v>1.1706981626063999</v>
      </c>
      <c r="J565" s="5">
        <f t="shared" ca="1" si="133"/>
        <v>1.07486003</v>
      </c>
      <c r="K565" s="5">
        <f t="shared" ca="1" si="134"/>
        <v>7486.0029999999997</v>
      </c>
      <c r="L565" s="21">
        <f>IF(VLOOKUP(A565,$U$12:$AD$125,8)=VLOOKUP(A564,$U$12:$AD$125,8),0,VLOOKUP(A565,U$12:$AD$125,8))</f>
        <v>0</v>
      </c>
      <c r="M565" s="8">
        <f>IF(L565&gt;0,VLOOKUP(L565,T$12:$AC$125,7),0)</f>
        <v>0</v>
      </c>
      <c r="N565" s="3">
        <f t="shared" si="140"/>
        <v>0</v>
      </c>
      <c r="O565" s="3">
        <f t="shared" ca="1" si="135"/>
        <v>7486.0029999999997</v>
      </c>
      <c r="P565" s="22" t="str">
        <f t="shared" si="141"/>
        <v>J=</v>
      </c>
      <c r="Q565" s="2">
        <f t="shared" si="142"/>
        <v>42989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  <c r="ES565" s="18"/>
      <c r="ET565" s="18"/>
      <c r="EU565" s="18"/>
      <c r="EV565" s="18"/>
      <c r="EW565" s="18"/>
      <c r="EX565" s="18"/>
      <c r="EY565" s="18"/>
      <c r="EZ565" s="18"/>
      <c r="FA565" s="18"/>
      <c r="FB565" s="18"/>
      <c r="FC565" s="18"/>
      <c r="FD565" s="18"/>
      <c r="FE565" s="18"/>
      <c r="FF565" s="18"/>
      <c r="FG565" s="18"/>
      <c r="FH565" s="18"/>
      <c r="FI565" s="18"/>
      <c r="FJ565" s="18"/>
      <c r="FK565" s="18"/>
      <c r="FL565" s="18"/>
      <c r="FM565" s="18"/>
      <c r="FN565" s="18"/>
      <c r="FO565" s="18"/>
      <c r="FP565" s="18"/>
      <c r="FQ565" s="18"/>
      <c r="FR565" s="18"/>
      <c r="FS565" s="18"/>
      <c r="FT565" s="18"/>
      <c r="FU565" s="18"/>
      <c r="FV565" s="18"/>
    </row>
    <row r="566" spans="1:178" ht="12.75" x14ac:dyDescent="0.15">
      <c r="A566" s="90">
        <f t="shared" si="136"/>
        <v>42904</v>
      </c>
      <c r="B566" s="95">
        <f t="shared" ca="1" si="143"/>
        <v>107486.003</v>
      </c>
      <c r="C566" s="3">
        <f t="shared" si="137"/>
        <v>100000</v>
      </c>
      <c r="D566" s="4">
        <f ca="1">IF(A566&lt;$B$1,VLOOKUP(A566,[1]DI!$A$4:$B$15000,2),0)</f>
        <v>0</v>
      </c>
      <c r="E566" s="5">
        <f t="shared" ca="1" si="144"/>
        <v>0</v>
      </c>
      <c r="F566" s="20">
        <f t="shared" si="138"/>
        <v>1.23</v>
      </c>
      <c r="G566" s="6">
        <f t="shared" ca="1" si="132"/>
        <v>1</v>
      </c>
      <c r="H566" s="5">
        <f ca="1">TRUNC(PRODUCT(G$10:G565),15)</f>
        <v>1.25833666502205</v>
      </c>
      <c r="I566" s="5">
        <f t="shared" ca="1" si="139"/>
        <v>1.1706981626063999</v>
      </c>
      <c r="J566" s="5">
        <f t="shared" ca="1" si="133"/>
        <v>1.07486003</v>
      </c>
      <c r="K566" s="5">
        <f t="shared" ca="1" si="134"/>
        <v>7486.0029999999997</v>
      </c>
      <c r="L566" s="21">
        <f>IF(VLOOKUP(A566,$U$12:$AD$125,8)=VLOOKUP(A565,$U$12:$AD$125,8),0,VLOOKUP(A566,U$12:$AD$125,8))</f>
        <v>0</v>
      </c>
      <c r="M566" s="8">
        <f>IF(L566&gt;0,VLOOKUP(L566,T$12:$AC$125,7),0)</f>
        <v>0</v>
      </c>
      <c r="N566" s="3">
        <f t="shared" si="140"/>
        <v>0</v>
      </c>
      <c r="O566" s="3">
        <f t="shared" ca="1" si="135"/>
        <v>7486.0029999999997</v>
      </c>
      <c r="P566" s="22" t="str">
        <f t="shared" si="141"/>
        <v>J=</v>
      </c>
      <c r="Q566" s="2">
        <f t="shared" si="142"/>
        <v>42989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  <c r="ES566" s="18"/>
      <c r="ET566" s="18"/>
      <c r="EU566" s="18"/>
      <c r="EV566" s="18"/>
      <c r="EW566" s="18"/>
      <c r="EX566" s="18"/>
      <c r="EY566" s="18"/>
      <c r="EZ566" s="18"/>
      <c r="FA566" s="18"/>
      <c r="FB566" s="18"/>
      <c r="FC566" s="18"/>
      <c r="FD566" s="18"/>
      <c r="FE566" s="18"/>
      <c r="FF566" s="18"/>
      <c r="FG566" s="18"/>
      <c r="FH566" s="18"/>
      <c r="FI566" s="18"/>
      <c r="FJ566" s="18"/>
      <c r="FK566" s="18"/>
      <c r="FL566" s="18"/>
      <c r="FM566" s="18"/>
      <c r="FN566" s="18"/>
      <c r="FO566" s="18"/>
      <c r="FP566" s="18"/>
      <c r="FQ566" s="18"/>
      <c r="FR566" s="18"/>
      <c r="FS566" s="18"/>
      <c r="FT566" s="18"/>
      <c r="FU566" s="18"/>
      <c r="FV566" s="18"/>
    </row>
    <row r="567" spans="1:178" ht="12.75" x14ac:dyDescent="0.15">
      <c r="A567" s="90">
        <f t="shared" si="136"/>
        <v>42905</v>
      </c>
      <c r="B567" s="95">
        <f t="shared" ca="1" si="143"/>
        <v>107486.003</v>
      </c>
      <c r="C567" s="3">
        <f t="shared" si="137"/>
        <v>100000</v>
      </c>
      <c r="D567" s="4">
        <f ca="1">IF(A567&lt;$B$1,VLOOKUP(A567,[1]DI!$A$4:$B$15000,2),0)</f>
        <v>0.1014</v>
      </c>
      <c r="E567" s="5">
        <f t="shared" ca="1" si="144"/>
        <v>3.8334000000000003E-4</v>
      </c>
      <c r="F567" s="20">
        <f t="shared" si="138"/>
        <v>1.23</v>
      </c>
      <c r="G567" s="6">
        <f t="shared" ca="1" si="132"/>
        <v>1.0004715082</v>
      </c>
      <c r="H567" s="5">
        <f ca="1">TRUNC(PRODUCT(G$10:G566),15)</f>
        <v>1.25833666502205</v>
      </c>
      <c r="I567" s="5">
        <f t="shared" ca="1" si="139"/>
        <v>1.1706981626063999</v>
      </c>
      <c r="J567" s="5">
        <f t="shared" ca="1" si="133"/>
        <v>1.07486003</v>
      </c>
      <c r="K567" s="5">
        <f t="shared" ca="1" si="134"/>
        <v>7486.0029999999997</v>
      </c>
      <c r="L567" s="21">
        <f>IF(VLOOKUP(A567,$U$12:$AD$125,8)=VLOOKUP(A566,$U$12:$AD$125,8),0,VLOOKUP(A567,U$12:$AD$125,8))</f>
        <v>0</v>
      </c>
      <c r="M567" s="8">
        <f>IF(L567&gt;0,VLOOKUP(L567,T$12:$AC$125,7),0)</f>
        <v>0</v>
      </c>
      <c r="N567" s="3">
        <f t="shared" si="140"/>
        <v>0</v>
      </c>
      <c r="O567" s="3">
        <f t="shared" ca="1" si="135"/>
        <v>7486.0029999999997</v>
      </c>
      <c r="P567" s="22" t="str">
        <f t="shared" si="141"/>
        <v>J=</v>
      </c>
      <c r="Q567" s="2">
        <f t="shared" si="142"/>
        <v>42989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  <c r="ES567" s="18"/>
      <c r="ET567" s="18"/>
      <c r="EU567" s="18"/>
      <c r="EV567" s="18"/>
      <c r="EW567" s="18"/>
      <c r="EX567" s="18"/>
      <c r="EY567" s="18"/>
      <c r="EZ567" s="18"/>
      <c r="FA567" s="18"/>
      <c r="FB567" s="18"/>
      <c r="FC567" s="18"/>
      <c r="FD567" s="18"/>
      <c r="FE567" s="18"/>
      <c r="FF567" s="18"/>
      <c r="FG567" s="18"/>
      <c r="FH567" s="18"/>
      <c r="FI567" s="18"/>
      <c r="FJ567" s="18"/>
      <c r="FK567" s="18"/>
      <c r="FL567" s="18"/>
      <c r="FM567" s="18"/>
      <c r="FN567" s="18"/>
      <c r="FO567" s="18"/>
      <c r="FP567" s="18"/>
      <c r="FQ567" s="18"/>
      <c r="FR567" s="18"/>
      <c r="FS567" s="18"/>
      <c r="FT567" s="18"/>
      <c r="FU567" s="18"/>
      <c r="FV567" s="18"/>
    </row>
    <row r="568" spans="1:178" ht="12.75" x14ac:dyDescent="0.15">
      <c r="A568" s="90">
        <f t="shared" si="136"/>
        <v>42906</v>
      </c>
      <c r="B568" s="95">
        <f t="shared" ca="1" si="143"/>
        <v>107536.68399999999</v>
      </c>
      <c r="C568" s="3">
        <f t="shared" si="137"/>
        <v>100000</v>
      </c>
      <c r="D568" s="4">
        <f ca="1">IF(A568&lt;$B$1,VLOOKUP(A568,[1]DI!$A$4:$B$15000,2),0)</f>
        <v>0.1014</v>
      </c>
      <c r="E568" s="5">
        <f t="shared" ca="1" si="144"/>
        <v>3.8334000000000003E-4</v>
      </c>
      <c r="F568" s="20">
        <f t="shared" si="138"/>
        <v>1.23</v>
      </c>
      <c r="G568" s="6">
        <f t="shared" ca="1" si="132"/>
        <v>1.0004715082</v>
      </c>
      <c r="H568" s="5">
        <f ca="1">TRUNC(PRODUCT(G$10:G567),15)</f>
        <v>1.2589299810779699</v>
      </c>
      <c r="I568" s="5">
        <f t="shared" ca="1" si="139"/>
        <v>1.1706981626063999</v>
      </c>
      <c r="J568" s="5">
        <f t="shared" ca="1" si="133"/>
        <v>1.07536684</v>
      </c>
      <c r="K568" s="5">
        <f t="shared" ca="1" si="134"/>
        <v>7536.6840000000002</v>
      </c>
      <c r="L568" s="21">
        <f>IF(VLOOKUP(A568,$U$12:$AD$125,8)=VLOOKUP(A567,$U$12:$AD$125,8),0,VLOOKUP(A568,U$12:$AD$125,8))</f>
        <v>0</v>
      </c>
      <c r="M568" s="8">
        <f>IF(L568&gt;0,VLOOKUP(L568,T$12:$AC$125,7),0)</f>
        <v>0</v>
      </c>
      <c r="N568" s="3">
        <f t="shared" si="140"/>
        <v>0</v>
      </c>
      <c r="O568" s="3">
        <f t="shared" ca="1" si="135"/>
        <v>7536.6840000000002</v>
      </c>
      <c r="P568" s="22" t="str">
        <f t="shared" si="141"/>
        <v>J=</v>
      </c>
      <c r="Q568" s="2">
        <f t="shared" si="142"/>
        <v>42989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  <c r="ES568" s="18"/>
      <c r="ET568" s="18"/>
      <c r="EU568" s="18"/>
      <c r="EV568" s="18"/>
      <c r="EW568" s="18"/>
      <c r="EX568" s="18"/>
      <c r="EY568" s="18"/>
      <c r="EZ568" s="18"/>
      <c r="FA568" s="18"/>
      <c r="FB568" s="18"/>
      <c r="FC568" s="18"/>
      <c r="FD568" s="18"/>
      <c r="FE568" s="18"/>
      <c r="FF568" s="18"/>
      <c r="FG568" s="18"/>
      <c r="FH568" s="18"/>
      <c r="FI568" s="18"/>
      <c r="FJ568" s="18"/>
      <c r="FK568" s="18"/>
      <c r="FL568" s="18"/>
      <c r="FM568" s="18"/>
      <c r="FN568" s="18"/>
      <c r="FO568" s="18"/>
      <c r="FP568" s="18"/>
      <c r="FQ568" s="18"/>
      <c r="FR568" s="18"/>
      <c r="FS568" s="18"/>
      <c r="FT568" s="18"/>
      <c r="FU568" s="18"/>
      <c r="FV568" s="18"/>
    </row>
    <row r="569" spans="1:178" ht="12.75" x14ac:dyDescent="0.15">
      <c r="A569" s="90">
        <f t="shared" si="136"/>
        <v>42907</v>
      </c>
      <c r="B569" s="95">
        <f t="shared" ca="1" si="143"/>
        <v>107587.38800000001</v>
      </c>
      <c r="C569" s="3">
        <f t="shared" si="137"/>
        <v>100000</v>
      </c>
      <c r="D569" s="4">
        <f ca="1">IF(A569&lt;$B$1,VLOOKUP(A569,[1]DI!$A$4:$B$15000,2),0)</f>
        <v>0.1014</v>
      </c>
      <c r="E569" s="5">
        <f t="shared" ca="1" si="144"/>
        <v>3.8334000000000003E-4</v>
      </c>
      <c r="F569" s="20">
        <f t="shared" si="138"/>
        <v>1.23</v>
      </c>
      <c r="G569" s="6">
        <f t="shared" ca="1" si="132"/>
        <v>1.0004715082</v>
      </c>
      <c r="H569" s="5">
        <f ca="1">TRUNC(PRODUCT(G$10:G568),15)</f>
        <v>1.2595235768872699</v>
      </c>
      <c r="I569" s="5">
        <f t="shared" ca="1" si="139"/>
        <v>1.1706981626063999</v>
      </c>
      <c r="J569" s="5">
        <f t="shared" ca="1" si="133"/>
        <v>1.0758738800000001</v>
      </c>
      <c r="K569" s="5">
        <f t="shared" ca="1" si="134"/>
        <v>7587.3879999999999</v>
      </c>
      <c r="L569" s="21">
        <f>IF(VLOOKUP(A569,$U$12:$AD$125,8)=VLOOKUP(A568,$U$12:$AD$125,8),0,VLOOKUP(A569,U$12:$AD$125,8))</f>
        <v>0</v>
      </c>
      <c r="M569" s="8">
        <f>IF(L569&gt;0,VLOOKUP(L569,T$12:$AC$125,7),0)</f>
        <v>0</v>
      </c>
      <c r="N569" s="3">
        <f t="shared" si="140"/>
        <v>0</v>
      </c>
      <c r="O569" s="3">
        <f t="shared" ca="1" si="135"/>
        <v>7587.3879999999999</v>
      </c>
      <c r="P569" s="22" t="str">
        <f t="shared" si="141"/>
        <v>J=</v>
      </c>
      <c r="Q569" s="2">
        <f t="shared" si="142"/>
        <v>42989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  <c r="ES569" s="18"/>
      <c r="ET569" s="18"/>
      <c r="EU569" s="18"/>
      <c r="EV569" s="18"/>
      <c r="EW569" s="18"/>
      <c r="EX569" s="18"/>
      <c r="EY569" s="18"/>
      <c r="EZ569" s="18"/>
      <c r="FA569" s="18"/>
      <c r="FB569" s="18"/>
      <c r="FC569" s="18"/>
      <c r="FD569" s="18"/>
      <c r="FE569" s="18"/>
      <c r="FF569" s="18"/>
      <c r="FG569" s="18"/>
      <c r="FH569" s="18"/>
      <c r="FI569" s="18"/>
      <c r="FJ569" s="18"/>
      <c r="FK569" s="18"/>
      <c r="FL569" s="18"/>
      <c r="FM569" s="18"/>
      <c r="FN569" s="18"/>
      <c r="FO569" s="18"/>
      <c r="FP569" s="18"/>
      <c r="FQ569" s="18"/>
      <c r="FR569" s="18"/>
      <c r="FS569" s="18"/>
      <c r="FT569" s="18"/>
      <c r="FU569" s="18"/>
      <c r="FV569" s="18"/>
    </row>
    <row r="570" spans="1:178" ht="12.75" x14ac:dyDescent="0.15">
      <c r="A570" s="90">
        <f t="shared" si="136"/>
        <v>42908</v>
      </c>
      <c r="B570" s="95">
        <f t="shared" ca="1" si="143"/>
        <v>107638.117</v>
      </c>
      <c r="C570" s="3">
        <f t="shared" si="137"/>
        <v>100000</v>
      </c>
      <c r="D570" s="4">
        <f ca="1">IF(A570&lt;$B$1,VLOOKUP(A570,[1]DI!$A$4:$B$15000,2),0)</f>
        <v>0.1014</v>
      </c>
      <c r="E570" s="5">
        <f t="shared" ca="1" si="144"/>
        <v>3.8334000000000003E-4</v>
      </c>
      <c r="F570" s="20">
        <f t="shared" si="138"/>
        <v>1.23</v>
      </c>
      <c r="G570" s="6">
        <f t="shared" ca="1" si="132"/>
        <v>1.0004715082</v>
      </c>
      <c r="H570" s="5">
        <f ca="1">TRUNC(PRODUCT(G$10:G569),15)</f>
        <v>1.2601174525818699</v>
      </c>
      <c r="I570" s="5">
        <f t="shared" ca="1" si="139"/>
        <v>1.1706981626063999</v>
      </c>
      <c r="J570" s="5">
        <f t="shared" ca="1" si="133"/>
        <v>1.0763811700000001</v>
      </c>
      <c r="K570" s="5">
        <f t="shared" ca="1" si="134"/>
        <v>7638.1170000000002</v>
      </c>
      <c r="L570" s="21">
        <f>IF(VLOOKUP(A570,$U$12:$AD$125,8)=VLOOKUP(A569,$U$12:$AD$125,8),0,VLOOKUP(A570,U$12:$AD$125,8))</f>
        <v>0</v>
      </c>
      <c r="M570" s="8">
        <f>IF(L570&gt;0,VLOOKUP(L570,T$12:$AC$125,7),0)</f>
        <v>0</v>
      </c>
      <c r="N570" s="3">
        <f t="shared" si="140"/>
        <v>0</v>
      </c>
      <c r="O570" s="3">
        <f t="shared" ca="1" si="135"/>
        <v>7638.1170000000002</v>
      </c>
      <c r="P570" s="22" t="str">
        <f t="shared" si="141"/>
        <v>J=</v>
      </c>
      <c r="Q570" s="2">
        <f t="shared" si="142"/>
        <v>42989</v>
      </c>
      <c r="R570" s="10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  <c r="BY570" s="33"/>
      <c r="BZ570" s="33"/>
      <c r="CA570" s="33"/>
      <c r="CB570" s="33"/>
      <c r="CC570" s="33"/>
      <c r="CD570" s="33"/>
      <c r="CE570" s="33"/>
      <c r="CF570" s="33"/>
      <c r="CG570" s="33"/>
      <c r="CH570" s="33"/>
      <c r="CI570" s="33"/>
      <c r="CJ570" s="33"/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33"/>
      <c r="CX570" s="33"/>
      <c r="CY570" s="33"/>
      <c r="CZ570" s="33"/>
      <c r="DA570" s="3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33"/>
      <c r="DT570" s="33"/>
      <c r="DU570" s="33"/>
      <c r="DV570" s="33"/>
      <c r="DW570" s="33"/>
      <c r="DX570" s="33"/>
      <c r="DY570" s="33"/>
      <c r="DZ570" s="33"/>
      <c r="EA570" s="33"/>
      <c r="EB570" s="33"/>
      <c r="EC570" s="33"/>
      <c r="ED570" s="33"/>
      <c r="EE570" s="33"/>
      <c r="EF570" s="33"/>
      <c r="EG570" s="33"/>
      <c r="EH570" s="33"/>
      <c r="EI570" s="33"/>
      <c r="EJ570" s="33"/>
      <c r="EK570" s="33"/>
      <c r="EL570" s="33"/>
      <c r="EM570" s="33"/>
      <c r="EN570" s="33"/>
      <c r="EO570" s="33"/>
      <c r="EP570" s="33"/>
      <c r="EQ570" s="33"/>
      <c r="ER570" s="33"/>
      <c r="ES570" s="33"/>
      <c r="ET570" s="33"/>
      <c r="EU570" s="33"/>
      <c r="EV570" s="33"/>
      <c r="EW570" s="33"/>
      <c r="EX570" s="33"/>
      <c r="EY570" s="33"/>
      <c r="EZ570" s="33"/>
      <c r="FA570" s="33"/>
      <c r="FB570" s="33"/>
      <c r="FC570" s="33"/>
      <c r="FD570" s="33"/>
      <c r="FE570" s="33"/>
      <c r="FF570" s="33"/>
      <c r="FG570" s="33"/>
      <c r="FH570" s="33"/>
      <c r="FI570" s="33"/>
      <c r="FJ570" s="33"/>
      <c r="FK570" s="33"/>
      <c r="FL570" s="33"/>
      <c r="FM570" s="33"/>
      <c r="FN570" s="33"/>
      <c r="FO570" s="33"/>
      <c r="FP570" s="33"/>
      <c r="FQ570" s="33"/>
      <c r="FR570" s="33"/>
      <c r="FS570" s="33"/>
      <c r="FT570" s="33"/>
      <c r="FU570" s="33"/>
      <c r="FV570" s="33"/>
    </row>
    <row r="571" spans="1:178" ht="12.75" x14ac:dyDescent="0.15">
      <c r="A571" s="90">
        <f t="shared" si="136"/>
        <v>42909</v>
      </c>
      <c r="B571" s="95">
        <f t="shared" ca="1" si="143"/>
        <v>107688.86900000001</v>
      </c>
      <c r="C571" s="3">
        <f t="shared" si="137"/>
        <v>100000</v>
      </c>
      <c r="D571" s="4">
        <f ca="1">IF(A571&lt;$B$1,VLOOKUP(A571,[1]DI!$A$4:$B$15000,2),0)</f>
        <v>0.1014</v>
      </c>
      <c r="E571" s="5">
        <f t="shared" ca="1" si="144"/>
        <v>3.8334000000000003E-4</v>
      </c>
      <c r="F571" s="20">
        <f t="shared" si="138"/>
        <v>1.23</v>
      </c>
      <c r="G571" s="6">
        <f t="shared" ca="1" si="132"/>
        <v>1.0004715082</v>
      </c>
      <c r="H571" s="5">
        <f ca="1">TRUNC(PRODUCT(G$10:G570),15)</f>
        <v>1.26071160829372</v>
      </c>
      <c r="I571" s="5">
        <f t="shared" ca="1" si="139"/>
        <v>1.1706981626063999</v>
      </c>
      <c r="J571" s="5">
        <f t="shared" ca="1" si="133"/>
        <v>1.0768886900000001</v>
      </c>
      <c r="K571" s="5">
        <f t="shared" ca="1" si="134"/>
        <v>7688.8689999999997</v>
      </c>
      <c r="L571" s="21">
        <f>IF(VLOOKUP(A571,$U$12:$AD$125,8)=VLOOKUP(A570,$U$12:$AD$125,8),0,VLOOKUP(A571,U$12:$AD$125,8))</f>
        <v>0</v>
      </c>
      <c r="M571" s="8">
        <f>IF(L571&gt;0,VLOOKUP(L571,T$12:$AC$125,7),0)</f>
        <v>0</v>
      </c>
      <c r="N571" s="3">
        <f t="shared" si="140"/>
        <v>0</v>
      </c>
      <c r="O571" s="3">
        <f t="shared" ca="1" si="135"/>
        <v>7688.8689999999997</v>
      </c>
      <c r="P571" s="22" t="str">
        <f t="shared" si="141"/>
        <v>J=</v>
      </c>
      <c r="Q571" s="2">
        <f t="shared" si="142"/>
        <v>42989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  <c r="ES571" s="18"/>
      <c r="ET571" s="18"/>
      <c r="EU571" s="18"/>
      <c r="EV571" s="18"/>
      <c r="EW571" s="18"/>
      <c r="EX571" s="18"/>
      <c r="EY571" s="18"/>
      <c r="EZ571" s="18"/>
      <c r="FA571" s="18"/>
      <c r="FB571" s="18"/>
      <c r="FC571" s="18"/>
      <c r="FD571" s="18"/>
      <c r="FE571" s="18"/>
      <c r="FF571" s="18"/>
      <c r="FG571" s="18"/>
      <c r="FH571" s="18"/>
      <c r="FI571" s="18"/>
      <c r="FJ571" s="18"/>
      <c r="FK571" s="18"/>
      <c r="FL571" s="18"/>
      <c r="FM571" s="18"/>
      <c r="FN571" s="18"/>
      <c r="FO571" s="18"/>
      <c r="FP571" s="18"/>
      <c r="FQ571" s="18"/>
      <c r="FR571" s="18"/>
      <c r="FS571" s="18"/>
      <c r="FT571" s="18"/>
      <c r="FU571" s="18"/>
      <c r="FV571" s="18"/>
    </row>
    <row r="572" spans="1:178" ht="12.75" x14ac:dyDescent="0.15">
      <c r="A572" s="90">
        <f t="shared" si="136"/>
        <v>42910</v>
      </c>
      <c r="B572" s="95">
        <f t="shared" ca="1" si="143"/>
        <v>107739.64499999001</v>
      </c>
      <c r="C572" s="3">
        <f t="shared" si="137"/>
        <v>100000</v>
      </c>
      <c r="D572" s="4">
        <f ca="1">IF(A572&lt;$B$1,VLOOKUP(A572,[1]DI!$A$4:$B$15000,2),0)</f>
        <v>0</v>
      </c>
      <c r="E572" s="5">
        <f t="shared" ca="1" si="144"/>
        <v>0</v>
      </c>
      <c r="F572" s="20">
        <f t="shared" si="138"/>
        <v>1.23</v>
      </c>
      <c r="G572" s="6">
        <f t="shared" ca="1" si="132"/>
        <v>1</v>
      </c>
      <c r="H572" s="5">
        <f ca="1">TRUNC(PRODUCT(G$10:G571),15)</f>
        <v>1.26130604415487</v>
      </c>
      <c r="I572" s="5">
        <f t="shared" ca="1" si="139"/>
        <v>1.1706981626063999</v>
      </c>
      <c r="J572" s="5">
        <f t="shared" ca="1" si="133"/>
        <v>1.07739645</v>
      </c>
      <c r="K572" s="5">
        <f t="shared" ca="1" si="134"/>
        <v>7739.6449999899996</v>
      </c>
      <c r="L572" s="21">
        <f>IF(VLOOKUP(A572,$U$12:$AD$125,8)=VLOOKUP(A571,$U$12:$AD$125,8),0,VLOOKUP(A572,U$12:$AD$125,8))</f>
        <v>0</v>
      </c>
      <c r="M572" s="8">
        <f>IF(L572&gt;0,VLOOKUP(L572,T$12:$AC$125,7),0)</f>
        <v>0</v>
      </c>
      <c r="N572" s="3">
        <f t="shared" si="140"/>
        <v>0</v>
      </c>
      <c r="O572" s="3">
        <f t="shared" ca="1" si="135"/>
        <v>7739.6449999899996</v>
      </c>
      <c r="P572" s="22" t="str">
        <f t="shared" si="141"/>
        <v>J=</v>
      </c>
      <c r="Q572" s="2">
        <f t="shared" si="142"/>
        <v>42989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  <c r="ES572" s="18"/>
      <c r="ET572" s="18"/>
      <c r="EU572" s="18"/>
      <c r="EV572" s="18"/>
      <c r="EW572" s="18"/>
      <c r="EX572" s="18"/>
      <c r="EY572" s="18"/>
      <c r="EZ572" s="18"/>
      <c r="FA572" s="18"/>
      <c r="FB572" s="18"/>
      <c r="FC572" s="18"/>
      <c r="FD572" s="18"/>
      <c r="FE572" s="18"/>
      <c r="FF572" s="18"/>
      <c r="FG572" s="18"/>
      <c r="FH572" s="18"/>
      <c r="FI572" s="18"/>
      <c r="FJ572" s="18"/>
      <c r="FK572" s="18"/>
      <c r="FL572" s="18"/>
      <c r="FM572" s="18"/>
      <c r="FN572" s="18"/>
      <c r="FO572" s="18"/>
      <c r="FP572" s="18"/>
      <c r="FQ572" s="18"/>
      <c r="FR572" s="18"/>
      <c r="FS572" s="18"/>
      <c r="FT572" s="18"/>
      <c r="FU572" s="18"/>
      <c r="FV572" s="18"/>
    </row>
    <row r="573" spans="1:178" ht="12.75" x14ac:dyDescent="0.15">
      <c r="A573" s="90">
        <f t="shared" si="136"/>
        <v>42911</v>
      </c>
      <c r="B573" s="95">
        <f t="shared" ca="1" si="143"/>
        <v>107739.64499999001</v>
      </c>
      <c r="C573" s="3">
        <f t="shared" si="137"/>
        <v>100000</v>
      </c>
      <c r="D573" s="4">
        <f ca="1">IF(A573&lt;$B$1,VLOOKUP(A573,[1]DI!$A$4:$B$15000,2),0)</f>
        <v>0</v>
      </c>
      <c r="E573" s="5">
        <f t="shared" ca="1" si="144"/>
        <v>0</v>
      </c>
      <c r="F573" s="20">
        <f t="shared" si="138"/>
        <v>1.23</v>
      </c>
      <c r="G573" s="6">
        <f t="shared" ca="1" si="132"/>
        <v>1</v>
      </c>
      <c r="H573" s="5">
        <f ca="1">TRUNC(PRODUCT(G$10:G572),15)</f>
        <v>1.26130604415487</v>
      </c>
      <c r="I573" s="5">
        <f t="shared" ca="1" si="139"/>
        <v>1.1706981626063999</v>
      </c>
      <c r="J573" s="5">
        <f t="shared" ca="1" si="133"/>
        <v>1.07739645</v>
      </c>
      <c r="K573" s="5">
        <f t="shared" ca="1" si="134"/>
        <v>7739.6449999899996</v>
      </c>
      <c r="L573" s="21">
        <f>IF(VLOOKUP(A573,$U$12:$AD$125,8)=VLOOKUP(A572,$U$12:$AD$125,8),0,VLOOKUP(A573,U$12:$AD$125,8))</f>
        <v>0</v>
      </c>
      <c r="M573" s="8">
        <f>IF(L573&gt;0,VLOOKUP(L573,T$12:$AC$125,7),0)</f>
        <v>0</v>
      </c>
      <c r="N573" s="3">
        <f t="shared" si="140"/>
        <v>0</v>
      </c>
      <c r="O573" s="3">
        <f t="shared" ca="1" si="135"/>
        <v>7739.6449999899996</v>
      </c>
      <c r="P573" s="22" t="str">
        <f t="shared" si="141"/>
        <v>J=</v>
      </c>
      <c r="Q573" s="2">
        <f t="shared" si="142"/>
        <v>42989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  <c r="ES573" s="18"/>
      <c r="ET573" s="18"/>
      <c r="EU573" s="18"/>
      <c r="EV573" s="18"/>
      <c r="EW573" s="18"/>
      <c r="EX573" s="18"/>
      <c r="EY573" s="18"/>
      <c r="EZ573" s="18"/>
      <c r="FA573" s="18"/>
      <c r="FB573" s="18"/>
      <c r="FC573" s="18"/>
      <c r="FD573" s="18"/>
      <c r="FE573" s="18"/>
      <c r="FF573" s="18"/>
      <c r="FG573" s="18"/>
      <c r="FH573" s="18"/>
      <c r="FI573" s="18"/>
      <c r="FJ573" s="18"/>
      <c r="FK573" s="18"/>
      <c r="FL573" s="18"/>
      <c r="FM573" s="18"/>
      <c r="FN573" s="18"/>
      <c r="FO573" s="18"/>
      <c r="FP573" s="18"/>
      <c r="FQ573" s="18"/>
      <c r="FR573" s="18"/>
      <c r="FS573" s="18"/>
      <c r="FT573" s="18"/>
      <c r="FU573" s="18"/>
      <c r="FV573" s="18"/>
    </row>
    <row r="574" spans="1:178" ht="12.75" x14ac:dyDescent="0.15">
      <c r="A574" s="90">
        <f t="shared" si="136"/>
        <v>42912</v>
      </c>
      <c r="B574" s="95">
        <f t="shared" ca="1" si="143"/>
        <v>107739.64499999001</v>
      </c>
      <c r="C574" s="3">
        <f t="shared" si="137"/>
        <v>100000</v>
      </c>
      <c r="D574" s="4">
        <f ca="1">IF(A574&lt;$B$1,VLOOKUP(A574,[1]DI!$A$4:$B$15000,2),0)</f>
        <v>0.1014</v>
      </c>
      <c r="E574" s="5">
        <f t="shared" ca="1" si="144"/>
        <v>3.8334000000000003E-4</v>
      </c>
      <c r="F574" s="20">
        <f t="shared" si="138"/>
        <v>1.23</v>
      </c>
      <c r="G574" s="6">
        <f t="shared" ca="1" si="132"/>
        <v>1.0004715082</v>
      </c>
      <c r="H574" s="5">
        <f ca="1">TRUNC(PRODUCT(G$10:G573),15)</f>
        <v>1.26130604415487</v>
      </c>
      <c r="I574" s="5">
        <f t="shared" ca="1" si="139"/>
        <v>1.1706981626063999</v>
      </c>
      <c r="J574" s="5">
        <f t="shared" ca="1" si="133"/>
        <v>1.07739645</v>
      </c>
      <c r="K574" s="5">
        <f t="shared" ca="1" si="134"/>
        <v>7739.6449999899996</v>
      </c>
      <c r="L574" s="21">
        <f>IF(VLOOKUP(A574,$U$12:$AD$125,8)=VLOOKUP(A573,$U$12:$AD$125,8),0,VLOOKUP(A574,U$12:$AD$125,8))</f>
        <v>0</v>
      </c>
      <c r="M574" s="8">
        <f>IF(L574&gt;0,VLOOKUP(L574,T$12:$AC$125,7),0)</f>
        <v>0</v>
      </c>
      <c r="N574" s="3">
        <f t="shared" si="140"/>
        <v>0</v>
      </c>
      <c r="O574" s="3">
        <f t="shared" ca="1" si="135"/>
        <v>7739.6449999899996</v>
      </c>
      <c r="P574" s="22" t="str">
        <f t="shared" si="141"/>
        <v>J=</v>
      </c>
      <c r="Q574" s="2">
        <f t="shared" si="142"/>
        <v>42989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  <c r="EW574" s="18"/>
      <c r="EX574" s="18"/>
      <c r="EY574" s="18"/>
      <c r="EZ574" s="18"/>
      <c r="FA574" s="18"/>
      <c r="FB574" s="18"/>
      <c r="FC574" s="18"/>
      <c r="FD574" s="18"/>
      <c r="FE574" s="18"/>
      <c r="FF574" s="18"/>
      <c r="FG574" s="18"/>
      <c r="FH574" s="18"/>
      <c r="FI574" s="18"/>
      <c r="FJ574" s="18"/>
      <c r="FK574" s="18"/>
      <c r="FL574" s="18"/>
      <c r="FM574" s="18"/>
      <c r="FN574" s="18"/>
      <c r="FO574" s="18"/>
      <c r="FP574" s="18"/>
      <c r="FQ574" s="18"/>
      <c r="FR574" s="18"/>
      <c r="FS574" s="18"/>
      <c r="FT574" s="18"/>
      <c r="FU574" s="18"/>
      <c r="FV574" s="18"/>
    </row>
    <row r="575" spans="1:178" ht="12.75" x14ac:dyDescent="0.15">
      <c r="A575" s="90">
        <f t="shared" si="136"/>
        <v>42913</v>
      </c>
      <c r="B575" s="95">
        <f t="shared" ca="1" si="143"/>
        <v>107790.44499999</v>
      </c>
      <c r="C575" s="3">
        <f t="shared" si="137"/>
        <v>100000</v>
      </c>
      <c r="D575" s="4">
        <f ca="1">IF(A575&lt;$B$1,VLOOKUP(A575,[1]DI!$A$4:$B$15000,2),0)</f>
        <v>0.1014</v>
      </c>
      <c r="E575" s="5">
        <f t="shared" ca="1" si="144"/>
        <v>3.8334000000000003E-4</v>
      </c>
      <c r="F575" s="20">
        <f t="shared" si="138"/>
        <v>1.23</v>
      </c>
      <c r="G575" s="6">
        <f t="shared" ca="1" si="132"/>
        <v>1.0004715082</v>
      </c>
      <c r="H575" s="5">
        <f ca="1">TRUNC(PRODUCT(G$10:G574),15)</f>
        <v>1.2619007602973999</v>
      </c>
      <c r="I575" s="5">
        <f t="shared" ca="1" si="139"/>
        <v>1.1706981626063999</v>
      </c>
      <c r="J575" s="5">
        <f t="shared" ca="1" si="133"/>
        <v>1.0779044499999999</v>
      </c>
      <c r="K575" s="5">
        <f t="shared" ca="1" si="134"/>
        <v>7790.4449999899998</v>
      </c>
      <c r="L575" s="21">
        <f>IF(VLOOKUP(A575,$U$12:$AD$125,8)=VLOOKUP(A574,$U$12:$AD$125,8),0,VLOOKUP(A575,U$12:$AD$125,8))</f>
        <v>0</v>
      </c>
      <c r="M575" s="8">
        <f>IF(L575&gt;0,VLOOKUP(L575,T$12:$AC$125,7),0)</f>
        <v>0</v>
      </c>
      <c r="N575" s="3">
        <f t="shared" si="140"/>
        <v>0</v>
      </c>
      <c r="O575" s="3">
        <f t="shared" ca="1" si="135"/>
        <v>7790.4449999899998</v>
      </c>
      <c r="P575" s="22" t="str">
        <f t="shared" si="141"/>
        <v>J=</v>
      </c>
      <c r="Q575" s="2">
        <f t="shared" si="142"/>
        <v>42989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  <c r="ES575" s="18"/>
      <c r="ET575" s="18"/>
      <c r="EU575" s="18"/>
      <c r="EV575" s="18"/>
      <c r="EW575" s="18"/>
      <c r="EX575" s="18"/>
      <c r="EY575" s="18"/>
      <c r="EZ575" s="18"/>
      <c r="FA575" s="18"/>
      <c r="FB575" s="18"/>
      <c r="FC575" s="18"/>
      <c r="FD575" s="18"/>
      <c r="FE575" s="18"/>
      <c r="FF575" s="18"/>
      <c r="FG575" s="18"/>
      <c r="FH575" s="18"/>
      <c r="FI575" s="18"/>
      <c r="FJ575" s="18"/>
      <c r="FK575" s="18"/>
      <c r="FL575" s="18"/>
      <c r="FM575" s="18"/>
      <c r="FN575" s="18"/>
      <c r="FO575" s="18"/>
      <c r="FP575" s="18"/>
      <c r="FQ575" s="18"/>
      <c r="FR575" s="18"/>
      <c r="FS575" s="18"/>
      <c r="FT575" s="18"/>
      <c r="FU575" s="18"/>
      <c r="FV575" s="18"/>
    </row>
    <row r="576" spans="1:178" ht="12.75" x14ac:dyDescent="0.15">
      <c r="A576" s="90">
        <f t="shared" si="136"/>
        <v>42914</v>
      </c>
      <c r="B576" s="95">
        <f t="shared" ca="1" si="143"/>
        <v>107841.26899999</v>
      </c>
      <c r="C576" s="3">
        <f t="shared" si="137"/>
        <v>100000</v>
      </c>
      <c r="D576" s="4">
        <f ca="1">IF(A576&lt;$B$1,VLOOKUP(A576,[1]DI!$A$4:$B$15000,2),0)</f>
        <v>0.1014</v>
      </c>
      <c r="E576" s="5">
        <f t="shared" ca="1" si="144"/>
        <v>3.8334000000000003E-4</v>
      </c>
      <c r="F576" s="20">
        <f t="shared" si="138"/>
        <v>1.23</v>
      </c>
      <c r="G576" s="6">
        <f t="shared" ca="1" si="132"/>
        <v>1.0004715082</v>
      </c>
      <c r="H576" s="5">
        <f ca="1">TRUNC(PRODUCT(G$10:G575),15)</f>
        <v>1.26249575685346</v>
      </c>
      <c r="I576" s="5">
        <f t="shared" ca="1" si="139"/>
        <v>1.1706981626063999</v>
      </c>
      <c r="J576" s="5">
        <f t="shared" ca="1" si="133"/>
        <v>1.07841269</v>
      </c>
      <c r="K576" s="5">
        <f t="shared" ca="1" si="134"/>
        <v>7841.2689999900003</v>
      </c>
      <c r="L576" s="21">
        <f>IF(VLOOKUP(A576,$U$12:$AD$125,8)=VLOOKUP(A575,$U$12:$AD$125,8),0,VLOOKUP(A576,U$12:$AD$125,8))</f>
        <v>0</v>
      </c>
      <c r="M576" s="8">
        <f>IF(L576&gt;0,VLOOKUP(L576,T$12:$AC$125,7),0)</f>
        <v>0</v>
      </c>
      <c r="N576" s="3">
        <f t="shared" si="140"/>
        <v>0</v>
      </c>
      <c r="O576" s="3">
        <f t="shared" ca="1" si="135"/>
        <v>7841.2689999900003</v>
      </c>
      <c r="P576" s="22" t="str">
        <f t="shared" si="141"/>
        <v>J=</v>
      </c>
      <c r="Q576" s="2">
        <f t="shared" si="142"/>
        <v>42989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  <c r="ES576" s="18"/>
      <c r="ET576" s="18"/>
      <c r="EU576" s="18"/>
      <c r="EV576" s="18"/>
      <c r="EW576" s="18"/>
      <c r="EX576" s="18"/>
      <c r="EY576" s="18"/>
      <c r="EZ576" s="18"/>
      <c r="FA576" s="18"/>
      <c r="FB576" s="18"/>
      <c r="FC576" s="18"/>
      <c r="FD576" s="18"/>
      <c r="FE576" s="18"/>
      <c r="FF576" s="18"/>
      <c r="FG576" s="18"/>
      <c r="FH576" s="18"/>
      <c r="FI576" s="18"/>
      <c r="FJ576" s="18"/>
      <c r="FK576" s="18"/>
      <c r="FL576" s="18"/>
      <c r="FM576" s="18"/>
      <c r="FN576" s="18"/>
      <c r="FO576" s="18"/>
      <c r="FP576" s="18"/>
      <c r="FQ576" s="18"/>
      <c r="FR576" s="18"/>
      <c r="FS576" s="18"/>
      <c r="FT576" s="18"/>
      <c r="FU576" s="18"/>
      <c r="FV576" s="18"/>
    </row>
    <row r="577" spans="1:178" ht="12.75" x14ac:dyDescent="0.15">
      <c r="A577" s="90">
        <f t="shared" si="136"/>
        <v>42915</v>
      </c>
      <c r="B577" s="95">
        <f t="shared" ca="1" si="143"/>
        <v>107892.117</v>
      </c>
      <c r="C577" s="3">
        <f t="shared" si="137"/>
        <v>100000</v>
      </c>
      <c r="D577" s="4">
        <f ca="1">IF(A577&lt;$B$1,VLOOKUP(A577,[1]DI!$A$4:$B$15000,2),0)</f>
        <v>0.1014</v>
      </c>
      <c r="E577" s="5">
        <f t="shared" ca="1" si="144"/>
        <v>3.8334000000000003E-4</v>
      </c>
      <c r="F577" s="20">
        <f t="shared" si="138"/>
        <v>1.23</v>
      </c>
      <c r="G577" s="6">
        <f t="shared" ca="1" si="132"/>
        <v>1.0004715082</v>
      </c>
      <c r="H577" s="5">
        <f ca="1">TRUNC(PRODUCT(G$10:G576),15)</f>
        <v>1.2630910339552801</v>
      </c>
      <c r="I577" s="5">
        <f t="shared" ca="1" si="139"/>
        <v>1.1706981626063999</v>
      </c>
      <c r="J577" s="5">
        <f t="shared" ca="1" si="133"/>
        <v>1.0789211700000001</v>
      </c>
      <c r="K577" s="5">
        <f t="shared" ca="1" si="134"/>
        <v>7892.1170000000002</v>
      </c>
      <c r="L577" s="21">
        <f>IF(VLOOKUP(A577,$U$12:$AD$125,8)=VLOOKUP(A576,$U$12:$AD$125,8),0,VLOOKUP(A577,U$12:$AD$125,8))</f>
        <v>0</v>
      </c>
      <c r="M577" s="8">
        <f>IF(L577&gt;0,VLOOKUP(L577,T$12:$AC$125,7),0)</f>
        <v>0</v>
      </c>
      <c r="N577" s="3">
        <f t="shared" si="140"/>
        <v>0</v>
      </c>
      <c r="O577" s="3">
        <f t="shared" ca="1" si="135"/>
        <v>7892.1170000000002</v>
      </c>
      <c r="P577" s="22" t="str">
        <f t="shared" si="141"/>
        <v>J=</v>
      </c>
      <c r="Q577" s="2">
        <f t="shared" si="142"/>
        <v>42989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  <c r="ES577" s="18"/>
      <c r="ET577" s="18"/>
      <c r="EU577" s="18"/>
      <c r="EV577" s="18"/>
      <c r="EW577" s="18"/>
      <c r="EX577" s="18"/>
      <c r="EY577" s="18"/>
      <c r="EZ577" s="18"/>
      <c r="FA577" s="18"/>
      <c r="FB577" s="18"/>
      <c r="FC577" s="18"/>
      <c r="FD577" s="18"/>
      <c r="FE577" s="18"/>
      <c r="FF577" s="18"/>
      <c r="FG577" s="18"/>
      <c r="FH577" s="18"/>
      <c r="FI577" s="18"/>
      <c r="FJ577" s="18"/>
      <c r="FK577" s="18"/>
      <c r="FL577" s="18"/>
      <c r="FM577" s="18"/>
      <c r="FN577" s="18"/>
      <c r="FO577" s="18"/>
      <c r="FP577" s="18"/>
      <c r="FQ577" s="18"/>
      <c r="FR577" s="18"/>
      <c r="FS577" s="18"/>
      <c r="FT577" s="18"/>
      <c r="FU577" s="18"/>
      <c r="FV577" s="18"/>
    </row>
    <row r="578" spans="1:178" ht="12.75" x14ac:dyDescent="0.15">
      <c r="A578" s="90">
        <f t="shared" si="136"/>
        <v>42916</v>
      </c>
      <c r="B578" s="95">
        <f t="shared" ca="1" si="143"/>
        <v>107942.98899999</v>
      </c>
      <c r="C578" s="3">
        <f t="shared" si="137"/>
        <v>100000</v>
      </c>
      <c r="D578" s="4">
        <f ca="1">IF(A578&lt;$B$1,VLOOKUP(A578,[1]DI!$A$4:$B$15000,2),0)</f>
        <v>0.1014</v>
      </c>
      <c r="E578" s="5">
        <f t="shared" ca="1" si="144"/>
        <v>3.8334000000000003E-4</v>
      </c>
      <c r="F578" s="20">
        <f t="shared" si="138"/>
        <v>1.23</v>
      </c>
      <c r="G578" s="6">
        <f t="shared" ca="1" si="132"/>
        <v>1.0004715082</v>
      </c>
      <c r="H578" s="5">
        <f ca="1">TRUNC(PRODUCT(G$10:G577),15)</f>
        <v>1.2636865917351401</v>
      </c>
      <c r="I578" s="5">
        <f t="shared" ca="1" si="139"/>
        <v>1.1706981626063999</v>
      </c>
      <c r="J578" s="5">
        <f t="shared" ca="1" si="133"/>
        <v>1.0794298899999999</v>
      </c>
      <c r="K578" s="5">
        <f t="shared" ca="1" si="134"/>
        <v>7942.9889999899997</v>
      </c>
      <c r="L578" s="21">
        <f>IF(VLOOKUP(A578,$U$12:$AD$125,8)=VLOOKUP(A577,$U$12:$AD$125,8),0,VLOOKUP(A578,U$12:$AD$125,8))</f>
        <v>0</v>
      </c>
      <c r="M578" s="8">
        <f>IF(L578&gt;0,VLOOKUP(L578,T$12:$AC$125,7),0)</f>
        <v>0</v>
      </c>
      <c r="N578" s="3">
        <f t="shared" si="140"/>
        <v>0</v>
      </c>
      <c r="O578" s="3">
        <f t="shared" ca="1" si="135"/>
        <v>7942.9889999899997</v>
      </c>
      <c r="P578" s="22" t="str">
        <f t="shared" si="141"/>
        <v>J=</v>
      </c>
      <c r="Q578" s="2">
        <f t="shared" si="142"/>
        <v>42989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  <c r="EW578" s="18"/>
      <c r="EX578" s="18"/>
      <c r="EY578" s="18"/>
      <c r="EZ578" s="18"/>
      <c r="FA578" s="18"/>
      <c r="FB578" s="18"/>
      <c r="FC578" s="18"/>
      <c r="FD578" s="18"/>
      <c r="FE578" s="18"/>
      <c r="FF578" s="18"/>
      <c r="FG578" s="18"/>
      <c r="FH578" s="18"/>
      <c r="FI578" s="18"/>
      <c r="FJ578" s="18"/>
      <c r="FK578" s="18"/>
      <c r="FL578" s="18"/>
      <c r="FM578" s="18"/>
      <c r="FN578" s="18"/>
      <c r="FO578" s="18"/>
      <c r="FP578" s="18"/>
      <c r="FQ578" s="18"/>
      <c r="FR578" s="18"/>
      <c r="FS578" s="18"/>
      <c r="FT578" s="18"/>
      <c r="FU578" s="18"/>
      <c r="FV578" s="18"/>
    </row>
    <row r="579" spans="1:178" ht="12.75" x14ac:dyDescent="0.15">
      <c r="A579" s="90">
        <f t="shared" si="136"/>
        <v>42917</v>
      </c>
      <c r="B579" s="95">
        <f t="shared" ca="1" si="143"/>
        <v>107993.88499999999</v>
      </c>
      <c r="C579" s="3">
        <f t="shared" si="137"/>
        <v>100000</v>
      </c>
      <c r="D579" s="4">
        <f ca="1">IF(A579&lt;$B$1,VLOOKUP(A579,[1]DI!$A$4:$B$15000,2),0)</f>
        <v>0</v>
      </c>
      <c r="E579" s="5">
        <f t="shared" ca="1" si="144"/>
        <v>0</v>
      </c>
      <c r="F579" s="20">
        <f t="shared" si="138"/>
        <v>1.23</v>
      </c>
      <c r="G579" s="6">
        <f t="shared" ca="1" si="132"/>
        <v>1</v>
      </c>
      <c r="H579" s="5">
        <f ca="1">TRUNC(PRODUCT(G$10:G578),15)</f>
        <v>1.2642824303253699</v>
      </c>
      <c r="I579" s="5">
        <f t="shared" ca="1" si="139"/>
        <v>1.1706981626063999</v>
      </c>
      <c r="J579" s="5">
        <f t="shared" ca="1" si="133"/>
        <v>1.07993885</v>
      </c>
      <c r="K579" s="5">
        <f t="shared" ca="1" si="134"/>
        <v>7993.8850000000002</v>
      </c>
      <c r="L579" s="21">
        <f>IF(VLOOKUP(A579,$U$12:$AD$125,8)=VLOOKUP(A578,$U$12:$AD$125,8),0,VLOOKUP(A579,U$12:$AD$125,8))</f>
        <v>0</v>
      </c>
      <c r="M579" s="8">
        <f>IF(L579&gt;0,VLOOKUP(L579,T$12:$AC$125,7),0)</f>
        <v>0</v>
      </c>
      <c r="N579" s="3">
        <f t="shared" si="140"/>
        <v>0</v>
      </c>
      <c r="O579" s="3">
        <f t="shared" ca="1" si="135"/>
        <v>7993.8850000000002</v>
      </c>
      <c r="P579" s="22" t="str">
        <f t="shared" si="141"/>
        <v>J=</v>
      </c>
      <c r="Q579" s="2">
        <f t="shared" si="142"/>
        <v>42989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  <c r="ES579" s="18"/>
      <c r="ET579" s="18"/>
      <c r="EU579" s="18"/>
      <c r="EV579" s="18"/>
      <c r="EW579" s="18"/>
      <c r="EX579" s="18"/>
      <c r="EY579" s="18"/>
      <c r="EZ579" s="18"/>
      <c r="FA579" s="18"/>
      <c r="FB579" s="18"/>
      <c r="FC579" s="18"/>
      <c r="FD579" s="18"/>
      <c r="FE579" s="18"/>
      <c r="FF579" s="18"/>
      <c r="FG579" s="18"/>
      <c r="FH579" s="18"/>
      <c r="FI579" s="18"/>
      <c r="FJ579" s="18"/>
      <c r="FK579" s="18"/>
      <c r="FL579" s="18"/>
      <c r="FM579" s="18"/>
      <c r="FN579" s="18"/>
      <c r="FO579" s="18"/>
      <c r="FP579" s="18"/>
      <c r="FQ579" s="18"/>
      <c r="FR579" s="18"/>
      <c r="FS579" s="18"/>
      <c r="FT579" s="18"/>
      <c r="FU579" s="18"/>
      <c r="FV579" s="18"/>
    </row>
    <row r="580" spans="1:178" ht="12.75" x14ac:dyDescent="0.15">
      <c r="A580" s="90">
        <f t="shared" si="136"/>
        <v>42918</v>
      </c>
      <c r="B580" s="95">
        <f t="shared" ca="1" si="143"/>
        <v>107993.88499999999</v>
      </c>
      <c r="C580" s="3">
        <f t="shared" si="137"/>
        <v>100000</v>
      </c>
      <c r="D580" s="4">
        <f ca="1">IF(A580&lt;$B$1,VLOOKUP(A580,[1]DI!$A$4:$B$15000,2),0)</f>
        <v>0</v>
      </c>
      <c r="E580" s="5">
        <f t="shared" ca="1" si="144"/>
        <v>0</v>
      </c>
      <c r="F580" s="20">
        <f t="shared" si="138"/>
        <v>1.23</v>
      </c>
      <c r="G580" s="6">
        <f t="shared" ca="1" si="132"/>
        <v>1</v>
      </c>
      <c r="H580" s="5">
        <f ca="1">TRUNC(PRODUCT(G$10:G579),15)</f>
        <v>1.2642824303253699</v>
      </c>
      <c r="I580" s="5">
        <f t="shared" ca="1" si="139"/>
        <v>1.1706981626063999</v>
      </c>
      <c r="J580" s="5">
        <f t="shared" ca="1" si="133"/>
        <v>1.07993885</v>
      </c>
      <c r="K580" s="5">
        <f t="shared" ca="1" si="134"/>
        <v>7993.8850000000002</v>
      </c>
      <c r="L580" s="21">
        <f>IF(VLOOKUP(A580,$U$12:$AD$125,8)=VLOOKUP(A579,$U$12:$AD$125,8),0,VLOOKUP(A580,U$12:$AD$125,8))</f>
        <v>0</v>
      </c>
      <c r="M580" s="8">
        <f>IF(L580&gt;0,VLOOKUP(L580,T$12:$AC$125,7),0)</f>
        <v>0</v>
      </c>
      <c r="N580" s="3">
        <f t="shared" si="140"/>
        <v>0</v>
      </c>
      <c r="O580" s="3">
        <f t="shared" ca="1" si="135"/>
        <v>7993.8850000000002</v>
      </c>
      <c r="P580" s="22" t="str">
        <f t="shared" si="141"/>
        <v>J=</v>
      </c>
      <c r="Q580" s="2">
        <f t="shared" si="142"/>
        <v>42989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  <c r="ES580" s="18"/>
      <c r="ET580" s="18"/>
      <c r="EU580" s="18"/>
      <c r="EV580" s="18"/>
      <c r="EW580" s="18"/>
      <c r="EX580" s="18"/>
      <c r="EY580" s="18"/>
      <c r="EZ580" s="18"/>
      <c r="FA580" s="18"/>
      <c r="FB580" s="18"/>
      <c r="FC580" s="18"/>
      <c r="FD580" s="18"/>
      <c r="FE580" s="18"/>
      <c r="FF580" s="18"/>
      <c r="FG580" s="18"/>
      <c r="FH580" s="18"/>
      <c r="FI580" s="18"/>
      <c r="FJ580" s="18"/>
      <c r="FK580" s="18"/>
      <c r="FL580" s="18"/>
      <c r="FM580" s="18"/>
      <c r="FN580" s="18"/>
      <c r="FO580" s="18"/>
      <c r="FP580" s="18"/>
      <c r="FQ580" s="18"/>
      <c r="FR580" s="18"/>
      <c r="FS580" s="18"/>
      <c r="FT580" s="18"/>
      <c r="FU580" s="18"/>
      <c r="FV580" s="18"/>
    </row>
    <row r="581" spans="1:178" ht="12.75" x14ac:dyDescent="0.15">
      <c r="A581" s="90">
        <f t="shared" si="136"/>
        <v>42919</v>
      </c>
      <c r="B581" s="95">
        <f t="shared" ca="1" si="143"/>
        <v>107993.88499999999</v>
      </c>
      <c r="C581" s="3">
        <f t="shared" si="137"/>
        <v>100000</v>
      </c>
      <c r="D581" s="4">
        <f ca="1">IF(A581&lt;$B$1,VLOOKUP(A581,[1]DI!$A$4:$B$15000,2),0)</f>
        <v>0.1014</v>
      </c>
      <c r="E581" s="5">
        <f t="shared" ca="1" si="144"/>
        <v>3.8334000000000003E-4</v>
      </c>
      <c r="F581" s="20">
        <f t="shared" si="138"/>
        <v>1.23</v>
      </c>
      <c r="G581" s="6">
        <f t="shared" ca="1" si="132"/>
        <v>1.0004715082</v>
      </c>
      <c r="H581" s="5">
        <f ca="1">TRUNC(PRODUCT(G$10:G580),15)</f>
        <v>1.2642824303253699</v>
      </c>
      <c r="I581" s="5">
        <f t="shared" ca="1" si="139"/>
        <v>1.1706981626063999</v>
      </c>
      <c r="J581" s="5">
        <f t="shared" ca="1" si="133"/>
        <v>1.07993885</v>
      </c>
      <c r="K581" s="5">
        <f t="shared" ca="1" si="134"/>
        <v>7993.8850000000002</v>
      </c>
      <c r="L581" s="21">
        <f>IF(VLOOKUP(A581,$U$12:$AD$125,8)=VLOOKUP(A580,$U$12:$AD$125,8),0,VLOOKUP(A581,U$12:$AD$125,8))</f>
        <v>0</v>
      </c>
      <c r="M581" s="8">
        <f>IF(L581&gt;0,VLOOKUP(L581,T$12:$AC$125,7),0)</f>
        <v>0</v>
      </c>
      <c r="N581" s="3">
        <f t="shared" si="140"/>
        <v>0</v>
      </c>
      <c r="O581" s="3">
        <f t="shared" ca="1" si="135"/>
        <v>7993.8850000000002</v>
      </c>
      <c r="P581" s="22" t="str">
        <f t="shared" si="141"/>
        <v>J=</v>
      </c>
      <c r="Q581" s="2">
        <f t="shared" si="142"/>
        <v>42989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  <c r="ES581" s="18"/>
      <c r="ET581" s="18"/>
      <c r="EU581" s="18"/>
      <c r="EV581" s="18"/>
      <c r="EW581" s="18"/>
      <c r="EX581" s="18"/>
      <c r="EY581" s="18"/>
      <c r="EZ581" s="18"/>
      <c r="FA581" s="18"/>
      <c r="FB581" s="18"/>
      <c r="FC581" s="18"/>
      <c r="FD581" s="18"/>
      <c r="FE581" s="18"/>
      <c r="FF581" s="18"/>
      <c r="FG581" s="18"/>
      <c r="FH581" s="18"/>
      <c r="FI581" s="18"/>
      <c r="FJ581" s="18"/>
      <c r="FK581" s="18"/>
      <c r="FL581" s="18"/>
      <c r="FM581" s="18"/>
      <c r="FN581" s="18"/>
      <c r="FO581" s="18"/>
      <c r="FP581" s="18"/>
      <c r="FQ581" s="18"/>
      <c r="FR581" s="18"/>
      <c r="FS581" s="18"/>
      <c r="FT581" s="18"/>
      <c r="FU581" s="18"/>
      <c r="FV581" s="18"/>
    </row>
    <row r="582" spans="1:178" ht="12.75" x14ac:dyDescent="0.15">
      <c r="A582" s="90">
        <f t="shared" si="136"/>
        <v>42920</v>
      </c>
      <c r="B582" s="95">
        <f t="shared" ca="1" si="143"/>
        <v>108044.80499999999</v>
      </c>
      <c r="C582" s="3">
        <f t="shared" si="137"/>
        <v>100000</v>
      </c>
      <c r="D582" s="4">
        <f ca="1">IF(A582&lt;$B$1,VLOOKUP(A582,[1]DI!$A$4:$B$15000,2),0)</f>
        <v>0.1014</v>
      </c>
      <c r="E582" s="5">
        <f t="shared" ca="1" si="144"/>
        <v>3.8334000000000003E-4</v>
      </c>
      <c r="F582" s="20">
        <f t="shared" si="138"/>
        <v>1.23</v>
      </c>
      <c r="G582" s="6">
        <f t="shared" ca="1" si="132"/>
        <v>1.0004715082</v>
      </c>
      <c r="H582" s="5">
        <f ca="1">TRUNC(PRODUCT(G$10:G581),15)</f>
        <v>1.2648785498583901</v>
      </c>
      <c r="I582" s="5">
        <f t="shared" ca="1" si="139"/>
        <v>1.1706981626063999</v>
      </c>
      <c r="J582" s="5">
        <f t="shared" ca="1" si="133"/>
        <v>1.08044805</v>
      </c>
      <c r="K582" s="5">
        <f t="shared" ca="1" si="134"/>
        <v>8044.8050000000003</v>
      </c>
      <c r="L582" s="21">
        <f>IF(VLOOKUP(A582,$U$12:$AD$125,8)=VLOOKUP(A581,$U$12:$AD$125,8),0,VLOOKUP(A582,U$12:$AD$125,8))</f>
        <v>0</v>
      </c>
      <c r="M582" s="8">
        <f>IF(L582&gt;0,VLOOKUP(L582,T$12:$AC$125,7),0)</f>
        <v>0</v>
      </c>
      <c r="N582" s="3">
        <f t="shared" si="140"/>
        <v>0</v>
      </c>
      <c r="O582" s="3">
        <f t="shared" ca="1" si="135"/>
        <v>8044.8050000000003</v>
      </c>
      <c r="P582" s="22" t="str">
        <f t="shared" si="141"/>
        <v>J=</v>
      </c>
      <c r="Q582" s="2">
        <f t="shared" si="142"/>
        <v>42989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  <c r="EW582" s="18"/>
      <c r="EX582" s="18"/>
      <c r="EY582" s="18"/>
      <c r="EZ582" s="18"/>
      <c r="FA582" s="18"/>
      <c r="FB582" s="18"/>
      <c r="FC582" s="18"/>
      <c r="FD582" s="18"/>
      <c r="FE582" s="18"/>
      <c r="FF582" s="18"/>
      <c r="FG582" s="18"/>
      <c r="FH582" s="18"/>
      <c r="FI582" s="18"/>
      <c r="FJ582" s="18"/>
      <c r="FK582" s="18"/>
      <c r="FL582" s="18"/>
      <c r="FM582" s="18"/>
      <c r="FN582" s="18"/>
      <c r="FO582" s="18"/>
      <c r="FP582" s="18"/>
      <c r="FQ582" s="18"/>
      <c r="FR582" s="18"/>
      <c r="FS582" s="18"/>
      <c r="FT582" s="18"/>
      <c r="FU582" s="18"/>
      <c r="FV582" s="18"/>
    </row>
    <row r="583" spans="1:178" ht="12.75" x14ac:dyDescent="0.15">
      <c r="A583" s="90">
        <f t="shared" si="136"/>
        <v>42921</v>
      </c>
      <c r="B583" s="95">
        <f t="shared" ca="1" si="143"/>
        <v>108095.749</v>
      </c>
      <c r="C583" s="3">
        <f t="shared" si="137"/>
        <v>100000</v>
      </c>
      <c r="D583" s="4">
        <f ca="1">IF(A583&lt;$B$1,VLOOKUP(A583,[1]DI!$A$4:$B$15000,2),0)</f>
        <v>0.1014</v>
      </c>
      <c r="E583" s="5">
        <f t="shared" ca="1" si="144"/>
        <v>3.8334000000000003E-4</v>
      </c>
      <c r="F583" s="20">
        <f t="shared" si="138"/>
        <v>1.23</v>
      </c>
      <c r="G583" s="6">
        <f t="shared" ca="1" si="132"/>
        <v>1.0004715082</v>
      </c>
      <c r="H583" s="5">
        <f ca="1">TRUNC(PRODUCT(G$10:G582),15)</f>
        <v>1.26547495046665</v>
      </c>
      <c r="I583" s="5">
        <f t="shared" ca="1" si="139"/>
        <v>1.1706981626063999</v>
      </c>
      <c r="J583" s="5">
        <f t="shared" ca="1" si="133"/>
        <v>1.0809574900000001</v>
      </c>
      <c r="K583" s="5">
        <f t="shared" ca="1" si="134"/>
        <v>8095.7489999999998</v>
      </c>
      <c r="L583" s="21">
        <f>IF(VLOOKUP(A583,$U$12:$AD$125,8)=VLOOKUP(A582,$U$12:$AD$125,8),0,VLOOKUP(A583,U$12:$AD$125,8))</f>
        <v>0</v>
      </c>
      <c r="M583" s="8">
        <f>IF(L583&gt;0,VLOOKUP(L583,T$12:$AC$125,7),0)</f>
        <v>0</v>
      </c>
      <c r="N583" s="3">
        <f t="shared" si="140"/>
        <v>0</v>
      </c>
      <c r="O583" s="3">
        <f t="shared" ca="1" si="135"/>
        <v>8095.7489999999998</v>
      </c>
      <c r="P583" s="22" t="str">
        <f t="shared" si="141"/>
        <v>J=</v>
      </c>
      <c r="Q583" s="2">
        <f t="shared" si="142"/>
        <v>42989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  <c r="ES583" s="18"/>
      <c r="ET583" s="18"/>
      <c r="EU583" s="18"/>
      <c r="EV583" s="18"/>
      <c r="EW583" s="18"/>
      <c r="EX583" s="18"/>
      <c r="EY583" s="18"/>
      <c r="EZ583" s="18"/>
      <c r="FA583" s="18"/>
      <c r="FB583" s="18"/>
      <c r="FC583" s="18"/>
      <c r="FD583" s="18"/>
      <c r="FE583" s="18"/>
      <c r="FF583" s="18"/>
      <c r="FG583" s="18"/>
      <c r="FH583" s="18"/>
      <c r="FI583" s="18"/>
      <c r="FJ583" s="18"/>
      <c r="FK583" s="18"/>
      <c r="FL583" s="18"/>
      <c r="FM583" s="18"/>
      <c r="FN583" s="18"/>
      <c r="FO583" s="18"/>
      <c r="FP583" s="18"/>
      <c r="FQ583" s="18"/>
      <c r="FR583" s="18"/>
      <c r="FS583" s="18"/>
      <c r="FT583" s="18"/>
      <c r="FU583" s="18"/>
      <c r="FV583" s="18"/>
    </row>
    <row r="584" spans="1:178" ht="12.75" x14ac:dyDescent="0.15">
      <c r="A584" s="90">
        <f t="shared" si="136"/>
        <v>42922</v>
      </c>
      <c r="B584" s="95">
        <f t="shared" ca="1" si="143"/>
        <v>108146.717</v>
      </c>
      <c r="C584" s="3">
        <f t="shared" si="137"/>
        <v>100000</v>
      </c>
      <c r="D584" s="4">
        <f ca="1">IF(A584&lt;$B$1,VLOOKUP(A584,[1]DI!$A$4:$B$15000,2),0)</f>
        <v>0.1014</v>
      </c>
      <c r="E584" s="5">
        <f t="shared" ca="1" si="144"/>
        <v>3.8334000000000003E-4</v>
      </c>
      <c r="F584" s="20">
        <f t="shared" si="138"/>
        <v>1.23</v>
      </c>
      <c r="G584" s="6">
        <f t="shared" ca="1" si="132"/>
        <v>1.0004715082</v>
      </c>
      <c r="H584" s="5">
        <f ca="1">TRUNC(PRODUCT(G$10:G583),15)</f>
        <v>1.2660716322826899</v>
      </c>
      <c r="I584" s="5">
        <f t="shared" ca="1" si="139"/>
        <v>1.1706981626063999</v>
      </c>
      <c r="J584" s="5">
        <f t="shared" ca="1" si="133"/>
        <v>1.08146717</v>
      </c>
      <c r="K584" s="5">
        <f t="shared" ca="1" si="134"/>
        <v>8146.7169999999996</v>
      </c>
      <c r="L584" s="21">
        <f>IF(VLOOKUP(A584,$U$12:$AD$125,8)=VLOOKUP(A583,$U$12:$AD$125,8),0,VLOOKUP(A584,U$12:$AD$125,8))</f>
        <v>0</v>
      </c>
      <c r="M584" s="8">
        <f>IF(L584&gt;0,VLOOKUP(L584,T$12:$AC$125,7),0)</f>
        <v>0</v>
      </c>
      <c r="N584" s="3">
        <f t="shared" si="140"/>
        <v>0</v>
      </c>
      <c r="O584" s="3">
        <f t="shared" ca="1" si="135"/>
        <v>8146.7169999999996</v>
      </c>
      <c r="P584" s="22" t="str">
        <f t="shared" si="141"/>
        <v>J=</v>
      </c>
      <c r="Q584" s="2">
        <f t="shared" si="142"/>
        <v>42989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  <c r="EW584" s="18"/>
      <c r="EX584" s="18"/>
      <c r="EY584" s="18"/>
      <c r="EZ584" s="18"/>
      <c r="FA584" s="18"/>
      <c r="FB584" s="18"/>
      <c r="FC584" s="18"/>
      <c r="FD584" s="18"/>
      <c r="FE584" s="18"/>
      <c r="FF584" s="18"/>
      <c r="FG584" s="18"/>
      <c r="FH584" s="18"/>
      <c r="FI584" s="18"/>
      <c r="FJ584" s="18"/>
      <c r="FK584" s="18"/>
      <c r="FL584" s="18"/>
      <c r="FM584" s="18"/>
      <c r="FN584" s="18"/>
      <c r="FO584" s="18"/>
      <c r="FP584" s="18"/>
      <c r="FQ584" s="18"/>
      <c r="FR584" s="18"/>
      <c r="FS584" s="18"/>
      <c r="FT584" s="18"/>
      <c r="FU584" s="18"/>
      <c r="FV584" s="18"/>
    </row>
    <row r="585" spans="1:178" ht="12.75" x14ac:dyDescent="0.15">
      <c r="A585" s="90">
        <f t="shared" si="136"/>
        <v>42923</v>
      </c>
      <c r="B585" s="95">
        <f t="shared" ca="1" si="143"/>
        <v>108197.709</v>
      </c>
      <c r="C585" s="3">
        <f t="shared" si="137"/>
        <v>100000</v>
      </c>
      <c r="D585" s="4">
        <f ca="1">IF(A585&lt;$B$1,VLOOKUP(A585,[1]DI!$A$4:$B$15000,2),0)</f>
        <v>0.1014</v>
      </c>
      <c r="E585" s="5">
        <f t="shared" ca="1" si="144"/>
        <v>3.8334000000000003E-4</v>
      </c>
      <c r="F585" s="20">
        <f t="shared" si="138"/>
        <v>1.23</v>
      </c>
      <c r="G585" s="6">
        <f t="shared" ca="1" si="132"/>
        <v>1.0004715082</v>
      </c>
      <c r="H585" s="5">
        <f ca="1">TRUNC(PRODUCT(G$10:G584),15)</f>
        <v>1.2666685954390999</v>
      </c>
      <c r="I585" s="5">
        <f t="shared" ca="1" si="139"/>
        <v>1.1706981626063999</v>
      </c>
      <c r="J585" s="5">
        <f t="shared" ca="1" si="133"/>
        <v>1.0819770900000001</v>
      </c>
      <c r="K585" s="5">
        <f t="shared" ca="1" si="134"/>
        <v>8197.7090000000007</v>
      </c>
      <c r="L585" s="21">
        <f>IF(VLOOKUP(A585,$U$12:$AD$125,8)=VLOOKUP(A584,$U$12:$AD$125,8),0,VLOOKUP(A585,U$12:$AD$125,8))</f>
        <v>0</v>
      </c>
      <c r="M585" s="8">
        <f>IF(L585&gt;0,VLOOKUP(L585,T$12:$AC$125,7),0)</f>
        <v>0</v>
      </c>
      <c r="N585" s="3">
        <f t="shared" si="140"/>
        <v>0</v>
      </c>
      <c r="O585" s="3">
        <f t="shared" ca="1" si="135"/>
        <v>8197.7090000000007</v>
      </c>
      <c r="P585" s="22" t="str">
        <f t="shared" si="141"/>
        <v>J=</v>
      </c>
      <c r="Q585" s="2">
        <f t="shared" si="142"/>
        <v>42989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  <c r="EW585" s="18"/>
      <c r="EX585" s="18"/>
      <c r="EY585" s="18"/>
      <c r="EZ585" s="18"/>
      <c r="FA585" s="18"/>
      <c r="FB585" s="18"/>
      <c r="FC585" s="18"/>
      <c r="FD585" s="18"/>
      <c r="FE585" s="18"/>
      <c r="FF585" s="18"/>
      <c r="FG585" s="18"/>
      <c r="FH585" s="18"/>
      <c r="FI585" s="18"/>
      <c r="FJ585" s="18"/>
      <c r="FK585" s="18"/>
      <c r="FL585" s="18"/>
      <c r="FM585" s="18"/>
      <c r="FN585" s="18"/>
      <c r="FO585" s="18"/>
      <c r="FP585" s="18"/>
      <c r="FQ585" s="18"/>
      <c r="FR585" s="18"/>
      <c r="FS585" s="18"/>
      <c r="FT585" s="18"/>
      <c r="FU585" s="18"/>
      <c r="FV585" s="18"/>
    </row>
    <row r="586" spans="1:178" ht="12.75" x14ac:dyDescent="0.15">
      <c r="A586" s="90">
        <f t="shared" si="136"/>
        <v>42924</v>
      </c>
      <c r="B586" s="95">
        <f t="shared" ca="1" si="143"/>
        <v>108248.72500000001</v>
      </c>
      <c r="C586" s="3">
        <f t="shared" si="137"/>
        <v>100000</v>
      </c>
      <c r="D586" s="4">
        <f ca="1">IF(A586&lt;$B$1,VLOOKUP(A586,[1]DI!$A$4:$B$15000,2),0)</f>
        <v>0</v>
      </c>
      <c r="E586" s="5">
        <f t="shared" ca="1" si="144"/>
        <v>0</v>
      </c>
      <c r="F586" s="20">
        <f t="shared" si="138"/>
        <v>1.23</v>
      </c>
      <c r="G586" s="6">
        <f t="shared" ref="G586:G649" ca="1" si="145">TRUNC((1+(E586*F586)),15)</f>
        <v>1</v>
      </c>
      <c r="H586" s="5">
        <f ca="1">TRUNC(PRODUCT(G$10:G585),15)</f>
        <v>1.2672658400685299</v>
      </c>
      <c r="I586" s="5">
        <f t="shared" ca="1" si="139"/>
        <v>1.1706981626063999</v>
      </c>
      <c r="J586" s="5">
        <f t="shared" ref="J586:J649" ca="1" si="146">ROUND(TRUNC(H586/I586,15),8)</f>
        <v>1.08248725</v>
      </c>
      <c r="K586" s="5">
        <f t="shared" ref="K586:K649" ca="1" si="147">TRUNC((C586*(J586-1)),8)</f>
        <v>8248.7250000000004</v>
      </c>
      <c r="L586" s="21">
        <f>IF(VLOOKUP(A586,$U$12:$AD$125,8)=VLOOKUP(A585,$U$12:$AD$125,8),0,VLOOKUP(A586,U$12:$AD$125,8))</f>
        <v>0</v>
      </c>
      <c r="M586" s="8">
        <f>IF(L586&gt;0,VLOOKUP(L586,T$12:$AC$125,7),0)</f>
        <v>0</v>
      </c>
      <c r="N586" s="3">
        <f t="shared" si="140"/>
        <v>0</v>
      </c>
      <c r="O586" s="3">
        <f t="shared" ref="O586:O649" ca="1" si="148">(K586+N586)</f>
        <v>8248.7250000000004</v>
      </c>
      <c r="P586" s="22" t="str">
        <f t="shared" si="141"/>
        <v>J=</v>
      </c>
      <c r="Q586" s="2">
        <f t="shared" si="142"/>
        <v>42989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  <c r="ES586" s="18"/>
      <c r="ET586" s="18"/>
      <c r="EU586" s="18"/>
      <c r="EV586" s="18"/>
      <c r="EW586" s="18"/>
      <c r="EX586" s="18"/>
      <c r="EY586" s="18"/>
      <c r="EZ586" s="18"/>
      <c r="FA586" s="18"/>
      <c r="FB586" s="18"/>
      <c r="FC586" s="18"/>
      <c r="FD586" s="18"/>
      <c r="FE586" s="18"/>
      <c r="FF586" s="18"/>
      <c r="FG586" s="18"/>
      <c r="FH586" s="18"/>
      <c r="FI586" s="18"/>
      <c r="FJ586" s="18"/>
      <c r="FK586" s="18"/>
      <c r="FL586" s="18"/>
      <c r="FM586" s="18"/>
      <c r="FN586" s="18"/>
      <c r="FO586" s="18"/>
      <c r="FP586" s="18"/>
      <c r="FQ586" s="18"/>
      <c r="FR586" s="18"/>
      <c r="FS586" s="18"/>
      <c r="FT586" s="18"/>
      <c r="FU586" s="18"/>
      <c r="FV586" s="18"/>
    </row>
    <row r="587" spans="1:178" ht="12.75" x14ac:dyDescent="0.15">
      <c r="A587" s="90">
        <f t="shared" ref="A587:A650" si="149">(A586+1)</f>
        <v>42925</v>
      </c>
      <c r="B587" s="95">
        <f t="shared" ca="1" si="143"/>
        <v>108248.72500000001</v>
      </c>
      <c r="C587" s="3">
        <f t="shared" ref="C587:C650" si="150">TRUNC(C586-N586,6)</f>
        <v>100000</v>
      </c>
      <c r="D587" s="4">
        <f ca="1">IF(A587&lt;$B$1,VLOOKUP(A587,[1]DI!$A$4:$B$15000,2),0)</f>
        <v>0</v>
      </c>
      <c r="E587" s="5">
        <f t="shared" ca="1" si="144"/>
        <v>0</v>
      </c>
      <c r="F587" s="20">
        <f t="shared" ref="F587:F650" si="151">F586</f>
        <v>1.23</v>
      </c>
      <c r="G587" s="6">
        <f t="shared" ca="1" si="145"/>
        <v>1</v>
      </c>
      <c r="H587" s="5">
        <f ca="1">TRUNC(PRODUCT(G$10:G586),15)</f>
        <v>1.2672658400685299</v>
      </c>
      <c r="I587" s="5">
        <f t="shared" ref="I587:I650" ca="1" si="152">IF(OR(L586&gt;0,L586="E"),H586,I586)</f>
        <v>1.1706981626063999</v>
      </c>
      <c r="J587" s="5">
        <f t="shared" ca="1" si="146"/>
        <v>1.08248725</v>
      </c>
      <c r="K587" s="5">
        <f t="shared" ca="1" si="147"/>
        <v>8248.7250000000004</v>
      </c>
      <c r="L587" s="21">
        <f>IF(VLOOKUP(A587,$U$12:$AD$125,8)=VLOOKUP(A586,$U$12:$AD$125,8),0,VLOOKUP(A587,U$12:$AD$125,8))</f>
        <v>0</v>
      </c>
      <c r="M587" s="8">
        <f>IF(L587&gt;0,VLOOKUP(L587,T$12:$AC$125,7),0)</f>
        <v>0</v>
      </c>
      <c r="N587" s="3">
        <f t="shared" ref="N587:N650" si="153">IF(M587&gt;0,(C$10*M587),0)</f>
        <v>0</v>
      </c>
      <c r="O587" s="3">
        <f t="shared" ca="1" si="148"/>
        <v>8248.7250000000004</v>
      </c>
      <c r="P587" s="22" t="str">
        <f t="shared" ref="P587:P650" si="154">IF(L586&gt;0,VLOOKUP(A586,$U$12:$AD$125,9),P586)</f>
        <v>J=</v>
      </c>
      <c r="Q587" s="2">
        <f t="shared" ref="Q587:Q650" si="155">IF(L586&gt;0,VLOOKUP(A586,$U$12:$AD$125,10),Q586)</f>
        <v>42989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  <c r="ES587" s="18"/>
      <c r="ET587" s="18"/>
      <c r="EU587" s="18"/>
      <c r="EV587" s="18"/>
      <c r="EW587" s="18"/>
      <c r="EX587" s="18"/>
      <c r="EY587" s="18"/>
      <c r="EZ587" s="18"/>
      <c r="FA587" s="18"/>
      <c r="FB587" s="18"/>
      <c r="FC587" s="18"/>
      <c r="FD587" s="18"/>
      <c r="FE587" s="18"/>
      <c r="FF587" s="18"/>
      <c r="FG587" s="18"/>
      <c r="FH587" s="18"/>
      <c r="FI587" s="18"/>
      <c r="FJ587" s="18"/>
      <c r="FK587" s="18"/>
      <c r="FL587" s="18"/>
      <c r="FM587" s="18"/>
      <c r="FN587" s="18"/>
      <c r="FO587" s="18"/>
      <c r="FP587" s="18"/>
      <c r="FQ587" s="18"/>
      <c r="FR587" s="18"/>
      <c r="FS587" s="18"/>
      <c r="FT587" s="18"/>
      <c r="FU587" s="18"/>
      <c r="FV587" s="18"/>
    </row>
    <row r="588" spans="1:178" ht="12.75" x14ac:dyDescent="0.15">
      <c r="A588" s="90">
        <f t="shared" si="149"/>
        <v>42926</v>
      </c>
      <c r="B588" s="95">
        <f t="shared" ref="B588:B651" ca="1" si="156">IF(A588&lt;=TODAY(),C588+K588,IF(AND(A588&gt;TODAY(),A588&lt;=$B$1),IF(VLOOKUP(TODAY(),$A$10:$D$10000,4,FALSE)=0,"n.d",C588+K588),"n.d"))</f>
        <v>108248.72500000001</v>
      </c>
      <c r="C588" s="3">
        <f t="shared" si="150"/>
        <v>100000</v>
      </c>
      <c r="D588" s="4">
        <f ca="1">IF(A588&lt;$B$1,VLOOKUP(A588,[1]DI!$A$4:$B$15000,2),0)</f>
        <v>0.1014</v>
      </c>
      <c r="E588" s="5">
        <f t="shared" ca="1" si="144"/>
        <v>3.8334000000000003E-4</v>
      </c>
      <c r="F588" s="20">
        <f t="shared" si="151"/>
        <v>1.23</v>
      </c>
      <c r="G588" s="6">
        <f t="shared" ca="1" si="145"/>
        <v>1.0004715082</v>
      </c>
      <c r="H588" s="5">
        <f ca="1">TRUNC(PRODUCT(G$10:G587),15)</f>
        <v>1.2672658400685299</v>
      </c>
      <c r="I588" s="5">
        <f t="shared" ca="1" si="152"/>
        <v>1.1706981626063999</v>
      </c>
      <c r="J588" s="5">
        <f t="shared" ca="1" si="146"/>
        <v>1.08248725</v>
      </c>
      <c r="K588" s="5">
        <f t="shared" ca="1" si="147"/>
        <v>8248.7250000000004</v>
      </c>
      <c r="L588" s="21">
        <f>IF(VLOOKUP(A588,$U$12:$AD$125,8)=VLOOKUP(A587,$U$12:$AD$125,8),0,VLOOKUP(A588,U$12:$AD$125,8))</f>
        <v>0</v>
      </c>
      <c r="M588" s="8">
        <f>IF(L588&gt;0,VLOOKUP(L588,T$12:$AC$125,7),0)</f>
        <v>0</v>
      </c>
      <c r="N588" s="3">
        <f t="shared" si="153"/>
        <v>0</v>
      </c>
      <c r="O588" s="3">
        <f t="shared" ca="1" si="148"/>
        <v>8248.7250000000004</v>
      </c>
      <c r="P588" s="22" t="str">
        <f t="shared" si="154"/>
        <v>J=</v>
      </c>
      <c r="Q588" s="2">
        <f t="shared" si="155"/>
        <v>42989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  <c r="ES588" s="18"/>
      <c r="ET588" s="18"/>
      <c r="EU588" s="18"/>
      <c r="EV588" s="18"/>
      <c r="EW588" s="18"/>
      <c r="EX588" s="18"/>
      <c r="EY588" s="18"/>
      <c r="EZ588" s="18"/>
      <c r="FA588" s="18"/>
      <c r="FB588" s="18"/>
      <c r="FC588" s="18"/>
      <c r="FD588" s="18"/>
      <c r="FE588" s="18"/>
      <c r="FF588" s="18"/>
      <c r="FG588" s="18"/>
      <c r="FH588" s="18"/>
      <c r="FI588" s="18"/>
      <c r="FJ588" s="18"/>
      <c r="FK588" s="18"/>
      <c r="FL588" s="18"/>
      <c r="FM588" s="18"/>
      <c r="FN588" s="18"/>
      <c r="FO588" s="18"/>
      <c r="FP588" s="18"/>
      <c r="FQ588" s="18"/>
      <c r="FR588" s="18"/>
      <c r="FS588" s="18"/>
      <c r="FT588" s="18"/>
      <c r="FU588" s="18"/>
      <c r="FV588" s="18"/>
    </row>
    <row r="589" spans="1:178" ht="12.75" x14ac:dyDescent="0.15">
      <c r="A589" s="90">
        <f t="shared" si="149"/>
        <v>42927</v>
      </c>
      <c r="B589" s="95">
        <f t="shared" ca="1" si="156"/>
        <v>108299.766</v>
      </c>
      <c r="C589" s="3">
        <f t="shared" si="150"/>
        <v>100000</v>
      </c>
      <c r="D589" s="4">
        <f ca="1">IF(A589&lt;$B$1,VLOOKUP(A589,[1]DI!$A$4:$B$15000,2),0)</f>
        <v>0.1014</v>
      </c>
      <c r="E589" s="5">
        <f t="shared" ca="1" si="144"/>
        <v>3.8334000000000003E-4</v>
      </c>
      <c r="F589" s="20">
        <f t="shared" si="151"/>
        <v>1.23</v>
      </c>
      <c r="G589" s="6">
        <f t="shared" ca="1" si="145"/>
        <v>1.0004715082</v>
      </c>
      <c r="H589" s="5">
        <f ca="1">TRUNC(PRODUCT(G$10:G588),15)</f>
        <v>1.2678633663037</v>
      </c>
      <c r="I589" s="5">
        <f t="shared" ca="1" si="152"/>
        <v>1.1706981626063999</v>
      </c>
      <c r="J589" s="5">
        <f t="shared" ca="1" si="146"/>
        <v>1.08299766</v>
      </c>
      <c r="K589" s="5">
        <f t="shared" ca="1" si="147"/>
        <v>8299.7659999999996</v>
      </c>
      <c r="L589" s="21">
        <f>IF(VLOOKUP(A589,$U$12:$AD$125,8)=VLOOKUP(A588,$U$12:$AD$125,8),0,VLOOKUP(A589,U$12:$AD$125,8))</f>
        <v>0</v>
      </c>
      <c r="M589" s="8">
        <f>IF(L589&gt;0,VLOOKUP(L589,T$12:$AC$125,7),0)</f>
        <v>0</v>
      </c>
      <c r="N589" s="3">
        <f t="shared" si="153"/>
        <v>0</v>
      </c>
      <c r="O589" s="3">
        <f t="shared" ca="1" si="148"/>
        <v>8299.7659999999996</v>
      </c>
      <c r="P589" s="22" t="str">
        <f t="shared" si="154"/>
        <v>J=</v>
      </c>
      <c r="Q589" s="2">
        <f t="shared" si="155"/>
        <v>42989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  <c r="ES589" s="18"/>
      <c r="ET589" s="18"/>
      <c r="EU589" s="18"/>
      <c r="EV589" s="18"/>
      <c r="EW589" s="18"/>
      <c r="EX589" s="18"/>
      <c r="EY589" s="18"/>
      <c r="EZ589" s="18"/>
      <c r="FA589" s="18"/>
      <c r="FB589" s="18"/>
      <c r="FC589" s="18"/>
      <c r="FD589" s="18"/>
      <c r="FE589" s="18"/>
      <c r="FF589" s="18"/>
      <c r="FG589" s="18"/>
      <c r="FH589" s="18"/>
      <c r="FI589" s="18"/>
      <c r="FJ589" s="18"/>
      <c r="FK589" s="18"/>
      <c r="FL589" s="18"/>
      <c r="FM589" s="18"/>
      <c r="FN589" s="18"/>
      <c r="FO589" s="18"/>
      <c r="FP589" s="18"/>
      <c r="FQ589" s="18"/>
      <c r="FR589" s="18"/>
      <c r="FS589" s="18"/>
      <c r="FT589" s="18"/>
      <c r="FU589" s="18"/>
      <c r="FV589" s="18"/>
    </row>
    <row r="590" spans="1:178" ht="12.75" x14ac:dyDescent="0.15">
      <c r="A590" s="90">
        <f t="shared" si="149"/>
        <v>42928</v>
      </c>
      <c r="B590" s="95">
        <f t="shared" ca="1" si="156"/>
        <v>108350.83</v>
      </c>
      <c r="C590" s="3">
        <f t="shared" si="150"/>
        <v>100000</v>
      </c>
      <c r="D590" s="4">
        <f ca="1">IF(A590&lt;$B$1,VLOOKUP(A590,[1]DI!$A$4:$B$15000,2),0)</f>
        <v>0.1014</v>
      </c>
      <c r="E590" s="5">
        <f t="shared" ca="1" si="144"/>
        <v>3.8334000000000003E-4</v>
      </c>
      <c r="F590" s="20">
        <f t="shared" si="151"/>
        <v>1.23</v>
      </c>
      <c r="G590" s="6">
        <f t="shared" ca="1" si="145"/>
        <v>1.0004715082</v>
      </c>
      <c r="H590" s="5">
        <f ca="1">TRUNC(PRODUCT(G$10:G589),15)</f>
        <v>1.2684611742773899</v>
      </c>
      <c r="I590" s="5">
        <f t="shared" ca="1" si="152"/>
        <v>1.1706981626063999</v>
      </c>
      <c r="J590" s="5">
        <f t="shared" ca="1" si="146"/>
        <v>1.0835083000000001</v>
      </c>
      <c r="K590" s="5">
        <f t="shared" ca="1" si="147"/>
        <v>8350.83</v>
      </c>
      <c r="L590" s="21">
        <f>IF(VLOOKUP(A590,$U$12:$AD$125,8)=VLOOKUP(A589,$U$12:$AD$125,8),0,VLOOKUP(A590,U$12:$AD$125,8))</f>
        <v>0</v>
      </c>
      <c r="M590" s="8">
        <f>IF(L590&gt;0,VLOOKUP(L590,T$12:$AC$125,7),0)</f>
        <v>0</v>
      </c>
      <c r="N590" s="3">
        <f t="shared" si="153"/>
        <v>0</v>
      </c>
      <c r="O590" s="3">
        <f t="shared" ca="1" si="148"/>
        <v>8350.83</v>
      </c>
      <c r="P590" s="22" t="str">
        <f t="shared" si="154"/>
        <v>J=</v>
      </c>
      <c r="Q590" s="2">
        <f t="shared" si="155"/>
        <v>42989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  <c r="ES590" s="18"/>
      <c r="ET590" s="18"/>
      <c r="EU590" s="18"/>
      <c r="EV590" s="18"/>
      <c r="EW590" s="18"/>
      <c r="EX590" s="18"/>
      <c r="EY590" s="18"/>
      <c r="EZ590" s="18"/>
      <c r="FA590" s="18"/>
      <c r="FB590" s="18"/>
      <c r="FC590" s="18"/>
      <c r="FD590" s="18"/>
      <c r="FE590" s="18"/>
      <c r="FF590" s="18"/>
      <c r="FG590" s="18"/>
      <c r="FH590" s="18"/>
      <c r="FI590" s="18"/>
      <c r="FJ590" s="18"/>
      <c r="FK590" s="18"/>
      <c r="FL590" s="18"/>
      <c r="FM590" s="18"/>
      <c r="FN590" s="18"/>
      <c r="FO590" s="18"/>
      <c r="FP590" s="18"/>
      <c r="FQ590" s="18"/>
      <c r="FR590" s="18"/>
      <c r="FS590" s="18"/>
      <c r="FT590" s="18"/>
      <c r="FU590" s="18"/>
      <c r="FV590" s="18"/>
    </row>
    <row r="591" spans="1:178" ht="12.75" x14ac:dyDescent="0.15">
      <c r="A591" s="90">
        <f t="shared" si="149"/>
        <v>42929</v>
      </c>
      <c r="B591" s="95">
        <f t="shared" ca="1" si="156"/>
        <v>108401.91800000001</v>
      </c>
      <c r="C591" s="3">
        <f t="shared" si="150"/>
        <v>100000</v>
      </c>
      <c r="D591" s="4">
        <f ca="1">IF(A591&lt;$B$1,VLOOKUP(A591,[1]DI!$A$4:$B$15000,2),0)</f>
        <v>0.1014</v>
      </c>
      <c r="E591" s="5">
        <f t="shared" ca="1" si="144"/>
        <v>3.8334000000000003E-4</v>
      </c>
      <c r="F591" s="20">
        <f t="shared" si="151"/>
        <v>1.23</v>
      </c>
      <c r="G591" s="6">
        <f t="shared" ca="1" si="145"/>
        <v>1.0004715082</v>
      </c>
      <c r="H591" s="5">
        <f ca="1">TRUNC(PRODUCT(G$10:G590),15)</f>
        <v>1.2690592641224501</v>
      </c>
      <c r="I591" s="5">
        <f t="shared" ca="1" si="152"/>
        <v>1.1706981626063999</v>
      </c>
      <c r="J591" s="5">
        <f t="shared" ca="1" si="146"/>
        <v>1.0840191800000001</v>
      </c>
      <c r="K591" s="5">
        <f t="shared" ca="1" si="147"/>
        <v>8401.9179999999997</v>
      </c>
      <c r="L591" s="21">
        <f>IF(VLOOKUP(A591,$U$12:$AD$125,8)=VLOOKUP(A590,$U$12:$AD$125,8),0,VLOOKUP(A591,U$12:$AD$125,8))</f>
        <v>0</v>
      </c>
      <c r="M591" s="8">
        <f>IF(L591&gt;0,VLOOKUP(L591,T$12:$AC$125,7),0)</f>
        <v>0</v>
      </c>
      <c r="N591" s="3">
        <f t="shared" si="153"/>
        <v>0</v>
      </c>
      <c r="O591" s="3">
        <f t="shared" ca="1" si="148"/>
        <v>8401.9179999999997</v>
      </c>
      <c r="P591" s="22" t="str">
        <f t="shared" si="154"/>
        <v>J=</v>
      </c>
      <c r="Q591" s="2">
        <f t="shared" si="155"/>
        <v>42989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  <c r="EW591" s="18"/>
      <c r="EX591" s="18"/>
      <c r="EY591" s="18"/>
      <c r="EZ591" s="18"/>
      <c r="FA591" s="18"/>
      <c r="FB591" s="18"/>
      <c r="FC591" s="18"/>
      <c r="FD591" s="18"/>
      <c r="FE591" s="18"/>
      <c r="FF591" s="18"/>
      <c r="FG591" s="18"/>
      <c r="FH591" s="18"/>
      <c r="FI591" s="18"/>
      <c r="FJ591" s="18"/>
      <c r="FK591" s="18"/>
      <c r="FL591" s="18"/>
      <c r="FM591" s="18"/>
      <c r="FN591" s="18"/>
      <c r="FO591" s="18"/>
      <c r="FP591" s="18"/>
      <c r="FQ591" s="18"/>
      <c r="FR591" s="18"/>
      <c r="FS591" s="18"/>
      <c r="FT591" s="18"/>
      <c r="FU591" s="18"/>
      <c r="FV591" s="18"/>
    </row>
    <row r="592" spans="1:178" ht="12.75" x14ac:dyDescent="0.15">
      <c r="A592" s="90">
        <f t="shared" si="149"/>
        <v>42930</v>
      </c>
      <c r="B592" s="95">
        <f t="shared" ca="1" si="156"/>
        <v>108453.031</v>
      </c>
      <c r="C592" s="3">
        <f t="shared" si="150"/>
        <v>100000</v>
      </c>
      <c r="D592" s="4">
        <f ca="1">IF(A592&lt;$B$1,VLOOKUP(A592,[1]DI!$A$4:$B$15000,2),0)</f>
        <v>0.1014</v>
      </c>
      <c r="E592" s="5">
        <f t="shared" ca="1" si="144"/>
        <v>3.8334000000000003E-4</v>
      </c>
      <c r="F592" s="20">
        <f t="shared" si="151"/>
        <v>1.23</v>
      </c>
      <c r="G592" s="6">
        <f t="shared" ca="1" si="145"/>
        <v>1.0004715082</v>
      </c>
      <c r="H592" s="5">
        <f ca="1">TRUNC(PRODUCT(G$10:G591),15)</f>
        <v>1.2696576359717699</v>
      </c>
      <c r="I592" s="5">
        <f t="shared" ca="1" si="152"/>
        <v>1.1706981626063999</v>
      </c>
      <c r="J592" s="5">
        <f t="shared" ca="1" si="146"/>
        <v>1.0845303100000001</v>
      </c>
      <c r="K592" s="5">
        <f t="shared" ca="1" si="147"/>
        <v>8453.0310000000009</v>
      </c>
      <c r="L592" s="21">
        <f>IF(VLOOKUP(A592,$U$12:$AD$125,8)=VLOOKUP(A591,$U$12:$AD$125,8),0,VLOOKUP(A592,U$12:$AD$125,8))</f>
        <v>0</v>
      </c>
      <c r="M592" s="8">
        <f>IF(L592&gt;0,VLOOKUP(L592,T$12:$AC$125,7),0)</f>
        <v>0</v>
      </c>
      <c r="N592" s="3">
        <f t="shared" si="153"/>
        <v>0</v>
      </c>
      <c r="O592" s="3">
        <f t="shared" ca="1" si="148"/>
        <v>8453.0310000000009</v>
      </c>
      <c r="P592" s="22" t="str">
        <f t="shared" si="154"/>
        <v>J=</v>
      </c>
      <c r="Q592" s="2">
        <f t="shared" si="155"/>
        <v>42989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  <c r="ES592" s="18"/>
      <c r="ET592" s="18"/>
      <c r="EU592" s="18"/>
      <c r="EV592" s="18"/>
      <c r="EW592" s="18"/>
      <c r="EX592" s="18"/>
      <c r="EY592" s="18"/>
      <c r="EZ592" s="18"/>
      <c r="FA592" s="18"/>
      <c r="FB592" s="18"/>
      <c r="FC592" s="18"/>
      <c r="FD592" s="18"/>
      <c r="FE592" s="18"/>
      <c r="FF592" s="18"/>
      <c r="FG592" s="18"/>
      <c r="FH592" s="18"/>
      <c r="FI592" s="18"/>
      <c r="FJ592" s="18"/>
      <c r="FK592" s="18"/>
      <c r="FL592" s="18"/>
      <c r="FM592" s="18"/>
      <c r="FN592" s="18"/>
      <c r="FO592" s="18"/>
      <c r="FP592" s="18"/>
      <c r="FQ592" s="18"/>
      <c r="FR592" s="18"/>
      <c r="FS592" s="18"/>
      <c r="FT592" s="18"/>
      <c r="FU592" s="18"/>
      <c r="FV592" s="18"/>
    </row>
    <row r="593" spans="1:178" ht="12.75" x14ac:dyDescent="0.15">
      <c r="A593" s="90">
        <f t="shared" si="149"/>
        <v>42931</v>
      </c>
      <c r="B593" s="95">
        <f t="shared" ca="1" si="156"/>
        <v>108504.167</v>
      </c>
      <c r="C593" s="3">
        <f t="shared" si="150"/>
        <v>100000</v>
      </c>
      <c r="D593" s="4">
        <f ca="1">IF(A593&lt;$B$1,VLOOKUP(A593,[1]DI!$A$4:$B$15000,2),0)</f>
        <v>0</v>
      </c>
      <c r="E593" s="5">
        <f t="shared" ca="1" si="144"/>
        <v>0</v>
      </c>
      <c r="F593" s="20">
        <f t="shared" si="151"/>
        <v>1.23</v>
      </c>
      <c r="G593" s="6">
        <f t="shared" ca="1" si="145"/>
        <v>1</v>
      </c>
      <c r="H593" s="5">
        <f ca="1">TRUNC(PRODUCT(G$10:G592),15)</f>
        <v>1.2702562899583201</v>
      </c>
      <c r="I593" s="5">
        <f t="shared" ca="1" si="152"/>
        <v>1.1706981626063999</v>
      </c>
      <c r="J593" s="5">
        <f t="shared" ca="1" si="146"/>
        <v>1.0850416700000001</v>
      </c>
      <c r="K593" s="5">
        <f t="shared" ca="1" si="147"/>
        <v>8504.1669999999995</v>
      </c>
      <c r="L593" s="21">
        <f>IF(VLOOKUP(A593,$U$12:$AD$125,8)=VLOOKUP(A592,$U$12:$AD$125,8),0,VLOOKUP(A593,U$12:$AD$125,8))</f>
        <v>0</v>
      </c>
      <c r="M593" s="8">
        <f>IF(L593&gt;0,VLOOKUP(L593,T$12:$AC$125,7),0)</f>
        <v>0</v>
      </c>
      <c r="N593" s="3">
        <f t="shared" si="153"/>
        <v>0</v>
      </c>
      <c r="O593" s="3">
        <f t="shared" ca="1" si="148"/>
        <v>8504.1669999999995</v>
      </c>
      <c r="P593" s="22" t="str">
        <f t="shared" si="154"/>
        <v>J=</v>
      </c>
      <c r="Q593" s="2">
        <f t="shared" si="155"/>
        <v>42989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  <c r="ES593" s="18"/>
      <c r="ET593" s="18"/>
      <c r="EU593" s="18"/>
      <c r="EV593" s="18"/>
      <c r="EW593" s="18"/>
      <c r="EX593" s="18"/>
      <c r="EY593" s="18"/>
      <c r="EZ593" s="18"/>
      <c r="FA593" s="18"/>
      <c r="FB593" s="18"/>
      <c r="FC593" s="18"/>
      <c r="FD593" s="18"/>
      <c r="FE593" s="18"/>
      <c r="FF593" s="18"/>
      <c r="FG593" s="18"/>
      <c r="FH593" s="18"/>
      <c r="FI593" s="18"/>
      <c r="FJ593" s="18"/>
      <c r="FK593" s="18"/>
      <c r="FL593" s="18"/>
      <c r="FM593" s="18"/>
      <c r="FN593" s="18"/>
      <c r="FO593" s="18"/>
      <c r="FP593" s="18"/>
      <c r="FQ593" s="18"/>
      <c r="FR593" s="18"/>
      <c r="FS593" s="18"/>
      <c r="FT593" s="18"/>
      <c r="FU593" s="18"/>
      <c r="FV593" s="18"/>
    </row>
    <row r="594" spans="1:178" ht="12.75" x14ac:dyDescent="0.15">
      <c r="A594" s="90">
        <f t="shared" si="149"/>
        <v>42932</v>
      </c>
      <c r="B594" s="95">
        <f t="shared" ca="1" si="156"/>
        <v>108504.167</v>
      </c>
      <c r="C594" s="3">
        <f t="shared" si="150"/>
        <v>100000</v>
      </c>
      <c r="D594" s="4">
        <f ca="1">IF(A594&lt;$B$1,VLOOKUP(A594,[1]DI!$A$4:$B$15000,2),0)</f>
        <v>0</v>
      </c>
      <c r="E594" s="5">
        <f t="shared" ref="E594:E657" ca="1" si="157">ROUND((((1+D594)^(1/252)-1)),8)</f>
        <v>0</v>
      </c>
      <c r="F594" s="20">
        <f t="shared" si="151"/>
        <v>1.23</v>
      </c>
      <c r="G594" s="6">
        <f t="shared" ca="1" si="145"/>
        <v>1</v>
      </c>
      <c r="H594" s="5">
        <f ca="1">TRUNC(PRODUCT(G$10:G593),15)</f>
        <v>1.2702562899583201</v>
      </c>
      <c r="I594" s="5">
        <f t="shared" ca="1" si="152"/>
        <v>1.1706981626063999</v>
      </c>
      <c r="J594" s="5">
        <f t="shared" ca="1" si="146"/>
        <v>1.0850416700000001</v>
      </c>
      <c r="K594" s="5">
        <f t="shared" ca="1" si="147"/>
        <v>8504.1669999999995</v>
      </c>
      <c r="L594" s="21">
        <f>IF(VLOOKUP(A594,$U$12:$AD$125,8)=VLOOKUP(A593,$U$12:$AD$125,8),0,VLOOKUP(A594,U$12:$AD$125,8))</f>
        <v>0</v>
      </c>
      <c r="M594" s="8">
        <f>IF(L594&gt;0,VLOOKUP(L594,T$12:$AC$125,7),0)</f>
        <v>0</v>
      </c>
      <c r="N594" s="3">
        <f t="shared" si="153"/>
        <v>0</v>
      </c>
      <c r="O594" s="3">
        <f t="shared" ca="1" si="148"/>
        <v>8504.1669999999995</v>
      </c>
      <c r="P594" s="22" t="str">
        <f t="shared" si="154"/>
        <v>J=</v>
      </c>
      <c r="Q594" s="2">
        <f t="shared" si="155"/>
        <v>42989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  <c r="ES594" s="18"/>
      <c r="ET594" s="18"/>
      <c r="EU594" s="18"/>
      <c r="EV594" s="18"/>
      <c r="EW594" s="18"/>
      <c r="EX594" s="18"/>
      <c r="EY594" s="18"/>
      <c r="EZ594" s="18"/>
      <c r="FA594" s="18"/>
      <c r="FB594" s="18"/>
      <c r="FC594" s="18"/>
      <c r="FD594" s="18"/>
      <c r="FE594" s="18"/>
      <c r="FF594" s="18"/>
      <c r="FG594" s="18"/>
      <c r="FH594" s="18"/>
      <c r="FI594" s="18"/>
      <c r="FJ594" s="18"/>
      <c r="FK594" s="18"/>
      <c r="FL594" s="18"/>
      <c r="FM594" s="18"/>
      <c r="FN594" s="18"/>
      <c r="FO594" s="18"/>
      <c r="FP594" s="18"/>
      <c r="FQ594" s="18"/>
      <c r="FR594" s="18"/>
      <c r="FS594" s="18"/>
      <c r="FT594" s="18"/>
      <c r="FU594" s="18"/>
      <c r="FV594" s="18"/>
    </row>
    <row r="595" spans="1:178" ht="12.75" x14ac:dyDescent="0.15">
      <c r="A595" s="90">
        <f t="shared" si="149"/>
        <v>42933</v>
      </c>
      <c r="B595" s="95">
        <f t="shared" ca="1" si="156"/>
        <v>108504.167</v>
      </c>
      <c r="C595" s="3">
        <f t="shared" si="150"/>
        <v>100000</v>
      </c>
      <c r="D595" s="4">
        <f ca="1">IF(A595&lt;$B$1,VLOOKUP(A595,[1]DI!$A$4:$B$15000,2),0)</f>
        <v>0.1014</v>
      </c>
      <c r="E595" s="5">
        <f t="shared" ca="1" si="157"/>
        <v>3.8334000000000003E-4</v>
      </c>
      <c r="F595" s="20">
        <f t="shared" si="151"/>
        <v>1.23</v>
      </c>
      <c r="G595" s="6">
        <f t="shared" ca="1" si="145"/>
        <v>1.0004715082</v>
      </c>
      <c r="H595" s="5">
        <f ca="1">TRUNC(PRODUCT(G$10:G594),15)</f>
        <v>1.2702562899583201</v>
      </c>
      <c r="I595" s="5">
        <f t="shared" ca="1" si="152"/>
        <v>1.1706981626063999</v>
      </c>
      <c r="J595" s="5">
        <f t="shared" ca="1" si="146"/>
        <v>1.0850416700000001</v>
      </c>
      <c r="K595" s="5">
        <f t="shared" ca="1" si="147"/>
        <v>8504.1669999999995</v>
      </c>
      <c r="L595" s="21">
        <f>IF(VLOOKUP(A595,$U$12:$AD$125,8)=VLOOKUP(A594,$U$12:$AD$125,8),0,VLOOKUP(A595,U$12:$AD$125,8))</f>
        <v>0</v>
      </c>
      <c r="M595" s="8">
        <f>IF(L595&gt;0,VLOOKUP(L595,T$12:$AC$125,7),0)</f>
        <v>0</v>
      </c>
      <c r="N595" s="3">
        <f t="shared" si="153"/>
        <v>0</v>
      </c>
      <c r="O595" s="3">
        <f t="shared" ca="1" si="148"/>
        <v>8504.1669999999995</v>
      </c>
      <c r="P595" s="22" t="str">
        <f t="shared" si="154"/>
        <v>J=</v>
      </c>
      <c r="Q595" s="2">
        <f t="shared" si="155"/>
        <v>42989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  <c r="ES595" s="18"/>
      <c r="ET595" s="18"/>
      <c r="EU595" s="18"/>
      <c r="EV595" s="18"/>
      <c r="EW595" s="18"/>
      <c r="EX595" s="18"/>
      <c r="EY595" s="18"/>
      <c r="EZ595" s="18"/>
      <c r="FA595" s="18"/>
      <c r="FB595" s="18"/>
      <c r="FC595" s="18"/>
      <c r="FD595" s="18"/>
      <c r="FE595" s="18"/>
      <c r="FF595" s="18"/>
      <c r="FG595" s="18"/>
      <c r="FH595" s="18"/>
      <c r="FI595" s="18"/>
      <c r="FJ595" s="18"/>
      <c r="FK595" s="18"/>
      <c r="FL595" s="18"/>
      <c r="FM595" s="18"/>
      <c r="FN595" s="18"/>
      <c r="FO595" s="18"/>
      <c r="FP595" s="18"/>
      <c r="FQ595" s="18"/>
      <c r="FR595" s="18"/>
      <c r="FS595" s="18"/>
      <c r="FT595" s="18"/>
      <c r="FU595" s="18"/>
      <c r="FV595" s="18"/>
    </row>
    <row r="596" spans="1:178" ht="12.75" x14ac:dyDescent="0.15">
      <c r="A596" s="90">
        <f t="shared" si="149"/>
        <v>42934</v>
      </c>
      <c r="B596" s="95">
        <f t="shared" ca="1" si="156"/>
        <v>108555.32799999999</v>
      </c>
      <c r="C596" s="3">
        <f t="shared" si="150"/>
        <v>100000</v>
      </c>
      <c r="D596" s="4">
        <f ca="1">IF(A596&lt;$B$1,VLOOKUP(A596,[1]DI!$A$4:$B$15000,2),0)</f>
        <v>0.1014</v>
      </c>
      <c r="E596" s="5">
        <f t="shared" ca="1" si="157"/>
        <v>3.8334000000000003E-4</v>
      </c>
      <c r="F596" s="20">
        <f t="shared" si="151"/>
        <v>1.23</v>
      </c>
      <c r="G596" s="6">
        <f t="shared" ca="1" si="145"/>
        <v>1.0004715082</v>
      </c>
      <c r="H596" s="5">
        <f ca="1">TRUNC(PRODUCT(G$10:G595),15)</f>
        <v>1.27085522621514</v>
      </c>
      <c r="I596" s="5">
        <f t="shared" ca="1" si="152"/>
        <v>1.1706981626063999</v>
      </c>
      <c r="J596" s="5">
        <f t="shared" ca="1" si="146"/>
        <v>1.0855532800000001</v>
      </c>
      <c r="K596" s="5">
        <f t="shared" ca="1" si="147"/>
        <v>8555.3279999999995</v>
      </c>
      <c r="L596" s="21">
        <f>IF(VLOOKUP(A596,$U$12:$AD$125,8)=VLOOKUP(A595,$U$12:$AD$125,8),0,VLOOKUP(A596,U$12:$AD$125,8))</f>
        <v>0</v>
      </c>
      <c r="M596" s="8">
        <f>IF(L596&gt;0,VLOOKUP(L596,T$12:$AC$125,7),0)</f>
        <v>0</v>
      </c>
      <c r="N596" s="3">
        <f t="shared" si="153"/>
        <v>0</v>
      </c>
      <c r="O596" s="3">
        <f t="shared" ca="1" si="148"/>
        <v>8555.3279999999995</v>
      </c>
      <c r="P596" s="22" t="str">
        <f t="shared" si="154"/>
        <v>J=</v>
      </c>
      <c r="Q596" s="2">
        <f t="shared" si="155"/>
        <v>42989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  <c r="ES596" s="18"/>
      <c r="ET596" s="18"/>
      <c r="EU596" s="18"/>
      <c r="EV596" s="18"/>
      <c r="EW596" s="18"/>
      <c r="EX596" s="18"/>
      <c r="EY596" s="18"/>
      <c r="EZ596" s="18"/>
      <c r="FA596" s="18"/>
      <c r="FB596" s="18"/>
      <c r="FC596" s="18"/>
      <c r="FD596" s="18"/>
      <c r="FE596" s="18"/>
      <c r="FF596" s="18"/>
      <c r="FG596" s="18"/>
      <c r="FH596" s="18"/>
      <c r="FI596" s="18"/>
      <c r="FJ596" s="18"/>
      <c r="FK596" s="18"/>
      <c r="FL596" s="18"/>
      <c r="FM596" s="18"/>
      <c r="FN596" s="18"/>
      <c r="FO596" s="18"/>
      <c r="FP596" s="18"/>
      <c r="FQ596" s="18"/>
      <c r="FR596" s="18"/>
      <c r="FS596" s="18"/>
      <c r="FT596" s="18"/>
      <c r="FU596" s="18"/>
      <c r="FV596" s="18"/>
    </row>
    <row r="597" spans="1:178" ht="12.75" x14ac:dyDescent="0.15">
      <c r="A597" s="90">
        <f t="shared" si="149"/>
        <v>42935</v>
      </c>
      <c r="B597" s="95">
        <f t="shared" ca="1" si="156"/>
        <v>108606.512</v>
      </c>
      <c r="C597" s="3">
        <f t="shared" si="150"/>
        <v>100000</v>
      </c>
      <c r="D597" s="4">
        <f ca="1">IF(A597&lt;$B$1,VLOOKUP(A597,[1]DI!$A$4:$B$15000,2),0)</f>
        <v>0.1014</v>
      </c>
      <c r="E597" s="5">
        <f t="shared" ca="1" si="157"/>
        <v>3.8334000000000003E-4</v>
      </c>
      <c r="F597" s="20">
        <f t="shared" si="151"/>
        <v>1.23</v>
      </c>
      <c r="G597" s="6">
        <f t="shared" ca="1" si="145"/>
        <v>1.0004715082</v>
      </c>
      <c r="H597" s="5">
        <f ca="1">TRUNC(PRODUCT(G$10:G596),15)</f>
        <v>1.27145444487531</v>
      </c>
      <c r="I597" s="5">
        <f t="shared" ca="1" si="152"/>
        <v>1.1706981626063999</v>
      </c>
      <c r="J597" s="5">
        <f t="shared" ca="1" si="146"/>
        <v>1.08606512</v>
      </c>
      <c r="K597" s="5">
        <f t="shared" ca="1" si="147"/>
        <v>8606.5120000000006</v>
      </c>
      <c r="L597" s="21">
        <f>IF(VLOOKUP(A597,$U$12:$AD$125,8)=VLOOKUP(A596,$U$12:$AD$125,8),0,VLOOKUP(A597,U$12:$AD$125,8))</f>
        <v>0</v>
      </c>
      <c r="M597" s="8">
        <f>IF(L597&gt;0,VLOOKUP(L597,T$12:$AC$125,7),0)</f>
        <v>0</v>
      </c>
      <c r="N597" s="3">
        <f t="shared" si="153"/>
        <v>0</v>
      </c>
      <c r="O597" s="3">
        <f t="shared" ca="1" si="148"/>
        <v>8606.5120000000006</v>
      </c>
      <c r="P597" s="22" t="str">
        <f t="shared" si="154"/>
        <v>J=</v>
      </c>
      <c r="Q597" s="2">
        <f t="shared" si="155"/>
        <v>42989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  <c r="ES597" s="18"/>
      <c r="ET597" s="18"/>
      <c r="EU597" s="18"/>
      <c r="EV597" s="18"/>
      <c r="EW597" s="18"/>
      <c r="EX597" s="18"/>
      <c r="EY597" s="18"/>
      <c r="EZ597" s="18"/>
      <c r="FA597" s="18"/>
      <c r="FB597" s="18"/>
      <c r="FC597" s="18"/>
      <c r="FD597" s="18"/>
      <c r="FE597" s="18"/>
      <c r="FF597" s="18"/>
      <c r="FG597" s="18"/>
      <c r="FH597" s="18"/>
      <c r="FI597" s="18"/>
      <c r="FJ597" s="18"/>
      <c r="FK597" s="18"/>
      <c r="FL597" s="18"/>
      <c r="FM597" s="18"/>
      <c r="FN597" s="18"/>
      <c r="FO597" s="18"/>
      <c r="FP597" s="18"/>
      <c r="FQ597" s="18"/>
      <c r="FR597" s="18"/>
      <c r="FS597" s="18"/>
      <c r="FT597" s="18"/>
      <c r="FU597" s="18"/>
      <c r="FV597" s="18"/>
    </row>
    <row r="598" spans="1:178" ht="12.75" x14ac:dyDescent="0.15">
      <c r="A598" s="90">
        <f t="shared" si="149"/>
        <v>42936</v>
      </c>
      <c r="B598" s="95">
        <f t="shared" ca="1" si="156"/>
        <v>108657.72100000001</v>
      </c>
      <c r="C598" s="3">
        <f t="shared" si="150"/>
        <v>100000</v>
      </c>
      <c r="D598" s="4">
        <f ca="1">IF(A598&lt;$B$1,VLOOKUP(A598,[1]DI!$A$4:$B$15000,2),0)</f>
        <v>0.1014</v>
      </c>
      <c r="E598" s="5">
        <f t="shared" ca="1" si="157"/>
        <v>3.8334000000000003E-4</v>
      </c>
      <c r="F598" s="20">
        <f t="shared" si="151"/>
        <v>1.23</v>
      </c>
      <c r="G598" s="6">
        <f t="shared" ca="1" si="145"/>
        <v>1.0004715082</v>
      </c>
      <c r="H598" s="5">
        <f ca="1">TRUNC(PRODUCT(G$10:G597),15)</f>
        <v>1.272053946072</v>
      </c>
      <c r="I598" s="5">
        <f t="shared" ca="1" si="152"/>
        <v>1.1706981626063999</v>
      </c>
      <c r="J598" s="5">
        <f t="shared" ca="1" si="146"/>
        <v>1.08657721</v>
      </c>
      <c r="K598" s="5">
        <f t="shared" ca="1" si="147"/>
        <v>8657.7209999999995</v>
      </c>
      <c r="L598" s="21">
        <f>IF(VLOOKUP(A598,$U$12:$AD$125,8)=VLOOKUP(A597,$U$12:$AD$125,8),0,VLOOKUP(A598,U$12:$AD$125,8))</f>
        <v>0</v>
      </c>
      <c r="M598" s="8">
        <f>IF(L598&gt;0,VLOOKUP(L598,T$12:$AC$125,7),0)</f>
        <v>0</v>
      </c>
      <c r="N598" s="3">
        <f t="shared" si="153"/>
        <v>0</v>
      </c>
      <c r="O598" s="3">
        <f t="shared" ca="1" si="148"/>
        <v>8657.7209999999995</v>
      </c>
      <c r="P598" s="22" t="str">
        <f t="shared" si="154"/>
        <v>J=</v>
      </c>
      <c r="Q598" s="2">
        <f t="shared" si="155"/>
        <v>42989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  <c r="ES598" s="18"/>
      <c r="ET598" s="18"/>
      <c r="EU598" s="18"/>
      <c r="EV598" s="18"/>
      <c r="EW598" s="18"/>
      <c r="EX598" s="18"/>
      <c r="EY598" s="18"/>
      <c r="EZ598" s="18"/>
      <c r="FA598" s="18"/>
      <c r="FB598" s="18"/>
      <c r="FC598" s="18"/>
      <c r="FD598" s="18"/>
      <c r="FE598" s="18"/>
      <c r="FF598" s="18"/>
      <c r="FG598" s="18"/>
      <c r="FH598" s="18"/>
      <c r="FI598" s="18"/>
      <c r="FJ598" s="18"/>
      <c r="FK598" s="18"/>
      <c r="FL598" s="18"/>
      <c r="FM598" s="18"/>
      <c r="FN598" s="18"/>
      <c r="FO598" s="18"/>
      <c r="FP598" s="18"/>
      <c r="FQ598" s="18"/>
      <c r="FR598" s="18"/>
      <c r="FS598" s="18"/>
      <c r="FT598" s="18"/>
      <c r="FU598" s="18"/>
      <c r="FV598" s="18"/>
    </row>
    <row r="599" spans="1:178" ht="12.75" x14ac:dyDescent="0.15">
      <c r="A599" s="90">
        <f t="shared" si="149"/>
        <v>42937</v>
      </c>
      <c r="B599" s="95">
        <f t="shared" ca="1" si="156"/>
        <v>108708.954</v>
      </c>
      <c r="C599" s="3">
        <f t="shared" si="150"/>
        <v>100000</v>
      </c>
      <c r="D599" s="4">
        <f ca="1">IF(A599&lt;$B$1,VLOOKUP(A599,[1]DI!$A$4:$B$15000,2),0)</f>
        <v>0.1014</v>
      </c>
      <c r="E599" s="5">
        <f t="shared" ca="1" si="157"/>
        <v>3.8334000000000003E-4</v>
      </c>
      <c r="F599" s="20">
        <f t="shared" si="151"/>
        <v>1.23</v>
      </c>
      <c r="G599" s="6">
        <f t="shared" ca="1" si="145"/>
        <v>1.0004715082</v>
      </c>
      <c r="H599" s="5">
        <f ca="1">TRUNC(PRODUCT(G$10:G598),15)</f>
        <v>1.27265372993841</v>
      </c>
      <c r="I599" s="5">
        <f t="shared" ca="1" si="152"/>
        <v>1.1706981626063999</v>
      </c>
      <c r="J599" s="5">
        <f t="shared" ca="1" si="146"/>
        <v>1.08708954</v>
      </c>
      <c r="K599" s="5">
        <f t="shared" ca="1" si="147"/>
        <v>8708.9539999999997</v>
      </c>
      <c r="L599" s="21">
        <f>IF(VLOOKUP(A599,$U$12:$AD$125,8)=VLOOKUP(A598,$U$12:$AD$125,8),0,VLOOKUP(A599,U$12:$AD$125,8))</f>
        <v>0</v>
      </c>
      <c r="M599" s="8">
        <f>IF(L599&gt;0,VLOOKUP(L599,T$12:$AC$125,7),0)</f>
        <v>0</v>
      </c>
      <c r="N599" s="3">
        <f t="shared" si="153"/>
        <v>0</v>
      </c>
      <c r="O599" s="3">
        <f t="shared" ca="1" si="148"/>
        <v>8708.9539999999997</v>
      </c>
      <c r="P599" s="22" t="str">
        <f t="shared" si="154"/>
        <v>J=</v>
      </c>
      <c r="Q599" s="2">
        <f t="shared" si="155"/>
        <v>42989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  <c r="ES599" s="18"/>
      <c r="ET599" s="18"/>
      <c r="EU599" s="18"/>
      <c r="EV599" s="18"/>
      <c r="EW599" s="18"/>
      <c r="EX599" s="18"/>
      <c r="EY599" s="18"/>
      <c r="EZ599" s="18"/>
      <c r="FA599" s="18"/>
      <c r="FB599" s="18"/>
      <c r="FC599" s="18"/>
      <c r="FD599" s="18"/>
      <c r="FE599" s="18"/>
      <c r="FF599" s="18"/>
      <c r="FG599" s="18"/>
      <c r="FH599" s="18"/>
      <c r="FI599" s="18"/>
      <c r="FJ599" s="18"/>
      <c r="FK599" s="18"/>
      <c r="FL599" s="18"/>
      <c r="FM599" s="18"/>
      <c r="FN599" s="18"/>
      <c r="FO599" s="18"/>
      <c r="FP599" s="18"/>
      <c r="FQ599" s="18"/>
      <c r="FR599" s="18"/>
      <c r="FS599" s="18"/>
      <c r="FT599" s="18"/>
      <c r="FU599" s="18"/>
      <c r="FV599" s="18"/>
    </row>
    <row r="600" spans="1:178" ht="12.75" x14ac:dyDescent="0.15">
      <c r="A600" s="90">
        <f t="shared" si="149"/>
        <v>42938</v>
      </c>
      <c r="B600" s="95">
        <f t="shared" ca="1" si="156"/>
        <v>108760.211</v>
      </c>
      <c r="C600" s="3">
        <f t="shared" si="150"/>
        <v>100000</v>
      </c>
      <c r="D600" s="4">
        <f ca="1">IF(A600&lt;$B$1,VLOOKUP(A600,[1]DI!$A$4:$B$15000,2),0)</f>
        <v>0</v>
      </c>
      <c r="E600" s="5">
        <f t="shared" ca="1" si="157"/>
        <v>0</v>
      </c>
      <c r="F600" s="20">
        <f t="shared" si="151"/>
        <v>1.23</v>
      </c>
      <c r="G600" s="6">
        <f t="shared" ca="1" si="145"/>
        <v>1</v>
      </c>
      <c r="H600" s="5">
        <f ca="1">TRUNC(PRODUCT(G$10:G599),15)</f>
        <v>1.2732537966078401</v>
      </c>
      <c r="I600" s="5">
        <f t="shared" ca="1" si="152"/>
        <v>1.1706981626063999</v>
      </c>
      <c r="J600" s="5">
        <f t="shared" ca="1" si="146"/>
        <v>1.08760211</v>
      </c>
      <c r="K600" s="5">
        <f t="shared" ca="1" si="147"/>
        <v>8760.2109999999993</v>
      </c>
      <c r="L600" s="21">
        <f>IF(VLOOKUP(A600,$U$12:$AD$125,8)=VLOOKUP(A599,$U$12:$AD$125,8),0,VLOOKUP(A600,U$12:$AD$125,8))</f>
        <v>0</v>
      </c>
      <c r="M600" s="8">
        <f>IF(L600&gt;0,VLOOKUP(L600,T$12:$AC$125,7),0)</f>
        <v>0</v>
      </c>
      <c r="N600" s="3">
        <f t="shared" si="153"/>
        <v>0</v>
      </c>
      <c r="O600" s="3">
        <f t="shared" ca="1" si="148"/>
        <v>8760.2109999999993</v>
      </c>
      <c r="P600" s="22" t="str">
        <f t="shared" si="154"/>
        <v>J=</v>
      </c>
      <c r="Q600" s="2">
        <f t="shared" si="155"/>
        <v>42989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  <c r="ES600" s="18"/>
      <c r="ET600" s="18"/>
      <c r="EU600" s="18"/>
      <c r="EV600" s="18"/>
      <c r="EW600" s="18"/>
      <c r="EX600" s="18"/>
      <c r="EY600" s="18"/>
      <c r="EZ600" s="18"/>
      <c r="FA600" s="18"/>
      <c r="FB600" s="18"/>
      <c r="FC600" s="18"/>
      <c r="FD600" s="18"/>
      <c r="FE600" s="18"/>
      <c r="FF600" s="18"/>
      <c r="FG600" s="18"/>
      <c r="FH600" s="18"/>
      <c r="FI600" s="18"/>
      <c r="FJ600" s="18"/>
      <c r="FK600" s="18"/>
      <c r="FL600" s="18"/>
      <c r="FM600" s="18"/>
      <c r="FN600" s="18"/>
      <c r="FO600" s="18"/>
      <c r="FP600" s="18"/>
      <c r="FQ600" s="18"/>
      <c r="FR600" s="18"/>
      <c r="FS600" s="18"/>
      <c r="FT600" s="18"/>
      <c r="FU600" s="18"/>
      <c r="FV600" s="18"/>
    </row>
    <row r="601" spans="1:178" ht="12.75" x14ac:dyDescent="0.15">
      <c r="A601" s="90">
        <f t="shared" si="149"/>
        <v>42939</v>
      </c>
      <c r="B601" s="95">
        <f t="shared" ca="1" si="156"/>
        <v>108760.211</v>
      </c>
      <c r="C601" s="3">
        <f t="shared" si="150"/>
        <v>100000</v>
      </c>
      <c r="D601" s="4">
        <f ca="1">IF(A601&lt;$B$1,VLOOKUP(A601,[1]DI!$A$4:$B$15000,2),0)</f>
        <v>0</v>
      </c>
      <c r="E601" s="5">
        <f t="shared" ca="1" si="157"/>
        <v>0</v>
      </c>
      <c r="F601" s="20">
        <f t="shared" si="151"/>
        <v>1.23</v>
      </c>
      <c r="G601" s="6">
        <f t="shared" ca="1" si="145"/>
        <v>1</v>
      </c>
      <c r="H601" s="5">
        <f ca="1">TRUNC(PRODUCT(G$10:G600),15)</f>
        <v>1.2732537966078401</v>
      </c>
      <c r="I601" s="5">
        <f t="shared" ca="1" si="152"/>
        <v>1.1706981626063999</v>
      </c>
      <c r="J601" s="5">
        <f t="shared" ca="1" si="146"/>
        <v>1.08760211</v>
      </c>
      <c r="K601" s="5">
        <f t="shared" ca="1" si="147"/>
        <v>8760.2109999999993</v>
      </c>
      <c r="L601" s="21">
        <f>IF(VLOOKUP(A601,$U$12:$AD$125,8)=VLOOKUP(A600,$U$12:$AD$125,8),0,VLOOKUP(A601,U$12:$AD$125,8))</f>
        <v>0</v>
      </c>
      <c r="M601" s="8">
        <f>IF(L601&gt;0,VLOOKUP(L601,T$12:$AC$125,7),0)</f>
        <v>0</v>
      </c>
      <c r="N601" s="3">
        <f t="shared" si="153"/>
        <v>0</v>
      </c>
      <c r="O601" s="3">
        <f t="shared" ca="1" si="148"/>
        <v>8760.2109999999993</v>
      </c>
      <c r="P601" s="22" t="str">
        <f t="shared" si="154"/>
        <v>J=</v>
      </c>
      <c r="Q601" s="2">
        <f t="shared" si="155"/>
        <v>42989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  <c r="ES601" s="18"/>
      <c r="ET601" s="18"/>
      <c r="EU601" s="18"/>
      <c r="EV601" s="18"/>
      <c r="EW601" s="18"/>
      <c r="EX601" s="18"/>
      <c r="EY601" s="18"/>
      <c r="EZ601" s="18"/>
      <c r="FA601" s="18"/>
      <c r="FB601" s="18"/>
      <c r="FC601" s="18"/>
      <c r="FD601" s="18"/>
      <c r="FE601" s="18"/>
      <c r="FF601" s="18"/>
      <c r="FG601" s="18"/>
      <c r="FH601" s="18"/>
      <c r="FI601" s="18"/>
      <c r="FJ601" s="18"/>
      <c r="FK601" s="18"/>
      <c r="FL601" s="18"/>
      <c r="FM601" s="18"/>
      <c r="FN601" s="18"/>
      <c r="FO601" s="18"/>
      <c r="FP601" s="18"/>
      <c r="FQ601" s="18"/>
      <c r="FR601" s="18"/>
      <c r="FS601" s="18"/>
      <c r="FT601" s="18"/>
      <c r="FU601" s="18"/>
      <c r="FV601" s="18"/>
    </row>
    <row r="602" spans="1:178" ht="12.75" x14ac:dyDescent="0.15">
      <c r="A602" s="90">
        <f t="shared" si="149"/>
        <v>42940</v>
      </c>
      <c r="B602" s="95">
        <f t="shared" ca="1" si="156"/>
        <v>108760.211</v>
      </c>
      <c r="C602" s="3">
        <f t="shared" si="150"/>
        <v>100000</v>
      </c>
      <c r="D602" s="4">
        <f ca="1">IF(A602&lt;$B$1,VLOOKUP(A602,[1]DI!$A$4:$B$15000,2),0)</f>
        <v>0.1014</v>
      </c>
      <c r="E602" s="5">
        <f t="shared" ca="1" si="157"/>
        <v>3.8334000000000003E-4</v>
      </c>
      <c r="F602" s="20">
        <f t="shared" si="151"/>
        <v>1.23</v>
      </c>
      <c r="G602" s="6">
        <f t="shared" ca="1" si="145"/>
        <v>1.0004715082</v>
      </c>
      <c r="H602" s="5">
        <f ca="1">TRUNC(PRODUCT(G$10:G601),15)</f>
        <v>1.2732537966078401</v>
      </c>
      <c r="I602" s="5">
        <f t="shared" ca="1" si="152"/>
        <v>1.1706981626063999</v>
      </c>
      <c r="J602" s="5">
        <f t="shared" ca="1" si="146"/>
        <v>1.08760211</v>
      </c>
      <c r="K602" s="5">
        <f t="shared" ca="1" si="147"/>
        <v>8760.2109999999993</v>
      </c>
      <c r="L602" s="21">
        <f>IF(VLOOKUP(A602,$U$12:$AD$125,8)=VLOOKUP(A601,$U$12:$AD$125,8),0,VLOOKUP(A602,U$12:$AD$125,8))</f>
        <v>0</v>
      </c>
      <c r="M602" s="8">
        <f>IF(L602&gt;0,VLOOKUP(L602,T$12:$AC$125,7),0)</f>
        <v>0</v>
      </c>
      <c r="N602" s="3">
        <f t="shared" si="153"/>
        <v>0</v>
      </c>
      <c r="O602" s="3">
        <f t="shared" ca="1" si="148"/>
        <v>8760.2109999999993</v>
      </c>
      <c r="P602" s="22" t="str">
        <f t="shared" si="154"/>
        <v>J=</v>
      </c>
      <c r="Q602" s="2">
        <f t="shared" si="155"/>
        <v>42989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  <c r="ES602" s="18"/>
      <c r="ET602" s="18"/>
      <c r="EU602" s="18"/>
      <c r="EV602" s="18"/>
      <c r="EW602" s="18"/>
      <c r="EX602" s="18"/>
      <c r="EY602" s="18"/>
      <c r="EZ602" s="18"/>
      <c r="FA602" s="18"/>
      <c r="FB602" s="18"/>
      <c r="FC602" s="18"/>
      <c r="FD602" s="18"/>
      <c r="FE602" s="18"/>
      <c r="FF602" s="18"/>
      <c r="FG602" s="18"/>
      <c r="FH602" s="18"/>
      <c r="FI602" s="18"/>
      <c r="FJ602" s="18"/>
      <c r="FK602" s="18"/>
      <c r="FL602" s="18"/>
      <c r="FM602" s="18"/>
      <c r="FN602" s="18"/>
      <c r="FO602" s="18"/>
      <c r="FP602" s="18"/>
      <c r="FQ602" s="18"/>
      <c r="FR602" s="18"/>
      <c r="FS602" s="18"/>
      <c r="FT602" s="18"/>
      <c r="FU602" s="18"/>
      <c r="FV602" s="18"/>
    </row>
    <row r="603" spans="1:178" ht="12.75" x14ac:dyDescent="0.15">
      <c r="A603" s="90">
        <f t="shared" si="149"/>
        <v>42941</v>
      </c>
      <c r="B603" s="95">
        <f t="shared" ca="1" si="156"/>
        <v>108811.49299999001</v>
      </c>
      <c r="C603" s="3">
        <f t="shared" si="150"/>
        <v>100000</v>
      </c>
      <c r="D603" s="4">
        <f ca="1">IF(A603&lt;$B$1,VLOOKUP(A603,[1]DI!$A$4:$B$15000,2),0)</f>
        <v>0.1014</v>
      </c>
      <c r="E603" s="5">
        <f t="shared" ca="1" si="157"/>
        <v>3.8334000000000003E-4</v>
      </c>
      <c r="F603" s="20">
        <f t="shared" si="151"/>
        <v>1.23</v>
      </c>
      <c r="G603" s="6">
        <f t="shared" ca="1" si="145"/>
        <v>1.0004715082</v>
      </c>
      <c r="H603" s="5">
        <f ca="1">TRUNC(PRODUCT(G$10:G602),15)</f>
        <v>1.2738541462136199</v>
      </c>
      <c r="I603" s="5">
        <f t="shared" ca="1" si="152"/>
        <v>1.1706981626063999</v>
      </c>
      <c r="J603" s="5">
        <f t="shared" ca="1" si="146"/>
        <v>1.0881149299999999</v>
      </c>
      <c r="K603" s="5">
        <f t="shared" ca="1" si="147"/>
        <v>8811.4929999899996</v>
      </c>
      <c r="L603" s="21">
        <f>IF(VLOOKUP(A603,$U$12:$AD$125,8)=VLOOKUP(A602,$U$12:$AD$125,8),0,VLOOKUP(A603,U$12:$AD$125,8))</f>
        <v>0</v>
      </c>
      <c r="M603" s="8">
        <f>IF(L603&gt;0,VLOOKUP(L603,T$12:$AC$125,7),0)</f>
        <v>0</v>
      </c>
      <c r="N603" s="3">
        <f t="shared" si="153"/>
        <v>0</v>
      </c>
      <c r="O603" s="3">
        <f t="shared" ca="1" si="148"/>
        <v>8811.4929999899996</v>
      </c>
      <c r="P603" s="22" t="str">
        <f t="shared" si="154"/>
        <v>J=</v>
      </c>
      <c r="Q603" s="2">
        <f t="shared" si="155"/>
        <v>42989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  <c r="ES603" s="18"/>
      <c r="ET603" s="18"/>
      <c r="EU603" s="18"/>
      <c r="EV603" s="18"/>
      <c r="EW603" s="18"/>
      <c r="EX603" s="18"/>
      <c r="EY603" s="18"/>
      <c r="EZ603" s="18"/>
      <c r="FA603" s="18"/>
      <c r="FB603" s="18"/>
      <c r="FC603" s="18"/>
      <c r="FD603" s="18"/>
      <c r="FE603" s="18"/>
      <c r="FF603" s="18"/>
      <c r="FG603" s="18"/>
      <c r="FH603" s="18"/>
      <c r="FI603" s="18"/>
      <c r="FJ603" s="18"/>
      <c r="FK603" s="18"/>
      <c r="FL603" s="18"/>
      <c r="FM603" s="18"/>
      <c r="FN603" s="18"/>
      <c r="FO603" s="18"/>
      <c r="FP603" s="18"/>
      <c r="FQ603" s="18"/>
      <c r="FR603" s="18"/>
      <c r="FS603" s="18"/>
      <c r="FT603" s="18"/>
      <c r="FU603" s="18"/>
      <c r="FV603" s="18"/>
    </row>
    <row r="604" spans="1:178" ht="12.75" x14ac:dyDescent="0.15">
      <c r="A604" s="90">
        <f t="shared" si="149"/>
        <v>42942</v>
      </c>
      <c r="B604" s="95">
        <f t="shared" ca="1" si="156"/>
        <v>108862.798</v>
      </c>
      <c r="C604" s="3">
        <f t="shared" si="150"/>
        <v>100000</v>
      </c>
      <c r="D604" s="4">
        <f ca="1">IF(A604&lt;$B$1,VLOOKUP(A604,[1]DI!$A$4:$B$15000,2),0)</f>
        <v>0.1014</v>
      </c>
      <c r="E604" s="5">
        <f t="shared" ca="1" si="157"/>
        <v>3.8334000000000003E-4</v>
      </c>
      <c r="F604" s="20">
        <f t="shared" si="151"/>
        <v>1.23</v>
      </c>
      <c r="G604" s="6">
        <f t="shared" ca="1" si="145"/>
        <v>1.0004715082</v>
      </c>
      <c r="H604" s="5">
        <f ca="1">TRUNC(PRODUCT(G$10:G603),15)</f>
        <v>1.27445477888916</v>
      </c>
      <c r="I604" s="5">
        <f t="shared" ca="1" si="152"/>
        <v>1.1706981626063999</v>
      </c>
      <c r="J604" s="5">
        <f t="shared" ca="1" si="146"/>
        <v>1.0886279800000001</v>
      </c>
      <c r="K604" s="5">
        <f t="shared" ca="1" si="147"/>
        <v>8862.7980000000007</v>
      </c>
      <c r="L604" s="21">
        <f>IF(VLOOKUP(A604,$U$12:$AD$125,8)=VLOOKUP(A603,$U$12:$AD$125,8),0,VLOOKUP(A604,U$12:$AD$125,8))</f>
        <v>0</v>
      </c>
      <c r="M604" s="8">
        <f>IF(L604&gt;0,VLOOKUP(L604,T$12:$AC$125,7),0)</f>
        <v>0</v>
      </c>
      <c r="N604" s="3">
        <f t="shared" si="153"/>
        <v>0</v>
      </c>
      <c r="O604" s="3">
        <f t="shared" ca="1" si="148"/>
        <v>8862.7980000000007</v>
      </c>
      <c r="P604" s="22" t="str">
        <f t="shared" si="154"/>
        <v>J=</v>
      </c>
      <c r="Q604" s="2">
        <f t="shared" si="155"/>
        <v>42989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  <c r="ES604" s="18"/>
      <c r="ET604" s="18"/>
      <c r="EU604" s="18"/>
      <c r="EV604" s="18"/>
      <c r="EW604" s="18"/>
      <c r="EX604" s="18"/>
      <c r="EY604" s="18"/>
      <c r="EZ604" s="18"/>
      <c r="FA604" s="18"/>
      <c r="FB604" s="18"/>
      <c r="FC604" s="18"/>
      <c r="FD604" s="18"/>
      <c r="FE604" s="18"/>
      <c r="FF604" s="18"/>
      <c r="FG604" s="18"/>
      <c r="FH604" s="18"/>
      <c r="FI604" s="18"/>
      <c r="FJ604" s="18"/>
      <c r="FK604" s="18"/>
      <c r="FL604" s="18"/>
      <c r="FM604" s="18"/>
      <c r="FN604" s="18"/>
      <c r="FO604" s="18"/>
      <c r="FP604" s="18"/>
      <c r="FQ604" s="18"/>
      <c r="FR604" s="18"/>
      <c r="FS604" s="18"/>
      <c r="FT604" s="18"/>
      <c r="FU604" s="18"/>
      <c r="FV604" s="18"/>
    </row>
    <row r="605" spans="1:178" ht="12.75" x14ac:dyDescent="0.15">
      <c r="A605" s="90">
        <f t="shared" si="149"/>
        <v>42943</v>
      </c>
      <c r="B605" s="95">
        <f t="shared" ca="1" si="156"/>
        <v>108914.128</v>
      </c>
      <c r="C605" s="3">
        <f t="shared" si="150"/>
        <v>100000</v>
      </c>
      <c r="D605" s="4">
        <f ca="1">IF(A605&lt;$B$1,VLOOKUP(A605,[1]DI!$A$4:$B$15000,2),0)</f>
        <v>9.1399999999999995E-2</v>
      </c>
      <c r="E605" s="5">
        <f t="shared" ca="1" si="157"/>
        <v>3.4713000000000002E-4</v>
      </c>
      <c r="F605" s="20">
        <f t="shared" si="151"/>
        <v>1.23</v>
      </c>
      <c r="G605" s="6">
        <f t="shared" ca="1" si="145"/>
        <v>1.0004269698999999</v>
      </c>
      <c r="H605" s="5">
        <f ca="1">TRUNC(PRODUCT(G$10:G604),15)</f>
        <v>1.2750556947679399</v>
      </c>
      <c r="I605" s="5">
        <f t="shared" ca="1" si="152"/>
        <v>1.1706981626063999</v>
      </c>
      <c r="J605" s="5">
        <f t="shared" ca="1" si="146"/>
        <v>1.08914128</v>
      </c>
      <c r="K605" s="5">
        <f t="shared" ca="1" si="147"/>
        <v>8914.1280000000006</v>
      </c>
      <c r="L605" s="21">
        <f>IF(VLOOKUP(A605,$U$12:$AD$125,8)=VLOOKUP(A604,$U$12:$AD$125,8),0,VLOOKUP(A605,U$12:$AD$125,8))</f>
        <v>0</v>
      </c>
      <c r="M605" s="8">
        <f>IF(L605&gt;0,VLOOKUP(L605,T$12:$AC$125,7),0)</f>
        <v>0</v>
      </c>
      <c r="N605" s="3">
        <f t="shared" si="153"/>
        <v>0</v>
      </c>
      <c r="O605" s="3">
        <f t="shared" ca="1" si="148"/>
        <v>8914.1280000000006</v>
      </c>
      <c r="P605" s="22" t="str">
        <f t="shared" si="154"/>
        <v>J=</v>
      </c>
      <c r="Q605" s="2">
        <f t="shared" si="155"/>
        <v>42989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  <c r="ES605" s="18"/>
      <c r="ET605" s="18"/>
      <c r="EU605" s="18"/>
      <c r="EV605" s="18"/>
      <c r="EW605" s="18"/>
      <c r="EX605" s="18"/>
      <c r="EY605" s="18"/>
      <c r="EZ605" s="18"/>
      <c r="FA605" s="18"/>
      <c r="FB605" s="18"/>
      <c r="FC605" s="18"/>
      <c r="FD605" s="18"/>
      <c r="FE605" s="18"/>
      <c r="FF605" s="18"/>
      <c r="FG605" s="18"/>
      <c r="FH605" s="18"/>
      <c r="FI605" s="18"/>
      <c r="FJ605" s="18"/>
      <c r="FK605" s="18"/>
      <c r="FL605" s="18"/>
      <c r="FM605" s="18"/>
      <c r="FN605" s="18"/>
      <c r="FO605" s="18"/>
      <c r="FP605" s="18"/>
      <c r="FQ605" s="18"/>
      <c r="FR605" s="18"/>
      <c r="FS605" s="18"/>
      <c r="FT605" s="18"/>
      <c r="FU605" s="18"/>
      <c r="FV605" s="18"/>
    </row>
    <row r="606" spans="1:178" ht="12.75" x14ac:dyDescent="0.15">
      <c r="A606" s="90">
        <f t="shared" si="149"/>
        <v>42944</v>
      </c>
      <c r="B606" s="95">
        <f t="shared" ca="1" si="156"/>
        <v>108960.63099999999</v>
      </c>
      <c r="C606" s="3">
        <f t="shared" si="150"/>
        <v>100000</v>
      </c>
      <c r="D606" s="4">
        <f ca="1">IF(A606&lt;$B$1,VLOOKUP(A606,[1]DI!$A$4:$B$15000,2),0)</f>
        <v>9.1399999999999995E-2</v>
      </c>
      <c r="E606" s="5">
        <f t="shared" ca="1" si="157"/>
        <v>3.4713000000000002E-4</v>
      </c>
      <c r="F606" s="20">
        <f t="shared" si="151"/>
        <v>1.23</v>
      </c>
      <c r="G606" s="6">
        <f t="shared" ca="1" si="145"/>
        <v>1.0004269698999999</v>
      </c>
      <c r="H606" s="5">
        <f ca="1">TRUNC(PRODUCT(G$10:G605),15)</f>
        <v>1.27560010517043</v>
      </c>
      <c r="I606" s="5">
        <f t="shared" ca="1" si="152"/>
        <v>1.1706981626063999</v>
      </c>
      <c r="J606" s="5">
        <f t="shared" ca="1" si="146"/>
        <v>1.08960631</v>
      </c>
      <c r="K606" s="5">
        <f t="shared" ca="1" si="147"/>
        <v>8960.6309999999994</v>
      </c>
      <c r="L606" s="21">
        <f>IF(VLOOKUP(A606,$U$12:$AD$125,8)=VLOOKUP(A605,$U$12:$AD$125,8),0,VLOOKUP(A606,U$12:$AD$125,8))</f>
        <v>0</v>
      </c>
      <c r="M606" s="8">
        <f>IF(L606&gt;0,VLOOKUP(L606,T$12:$AC$125,7),0)</f>
        <v>0</v>
      </c>
      <c r="N606" s="3">
        <f t="shared" si="153"/>
        <v>0</v>
      </c>
      <c r="O606" s="3">
        <f t="shared" ca="1" si="148"/>
        <v>8960.6309999999994</v>
      </c>
      <c r="P606" s="22" t="str">
        <f t="shared" si="154"/>
        <v>J=</v>
      </c>
      <c r="Q606" s="2">
        <f t="shared" si="155"/>
        <v>42989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  <c r="ES606" s="18"/>
      <c r="ET606" s="18"/>
      <c r="EU606" s="18"/>
      <c r="EV606" s="18"/>
      <c r="EW606" s="18"/>
      <c r="EX606" s="18"/>
      <c r="EY606" s="18"/>
      <c r="EZ606" s="18"/>
      <c r="FA606" s="18"/>
      <c r="FB606" s="18"/>
      <c r="FC606" s="18"/>
      <c r="FD606" s="18"/>
      <c r="FE606" s="18"/>
      <c r="FF606" s="18"/>
      <c r="FG606" s="18"/>
      <c r="FH606" s="18"/>
      <c r="FI606" s="18"/>
      <c r="FJ606" s="18"/>
      <c r="FK606" s="18"/>
      <c r="FL606" s="18"/>
      <c r="FM606" s="18"/>
      <c r="FN606" s="18"/>
      <c r="FO606" s="18"/>
      <c r="FP606" s="18"/>
      <c r="FQ606" s="18"/>
      <c r="FR606" s="18"/>
      <c r="FS606" s="18"/>
      <c r="FT606" s="18"/>
      <c r="FU606" s="18"/>
      <c r="FV606" s="18"/>
    </row>
    <row r="607" spans="1:178" ht="12.75" x14ac:dyDescent="0.15">
      <c r="A607" s="90">
        <f t="shared" si="149"/>
        <v>42945</v>
      </c>
      <c r="B607" s="95">
        <f t="shared" ca="1" si="156"/>
        <v>109007.15399999999</v>
      </c>
      <c r="C607" s="3">
        <f t="shared" si="150"/>
        <v>100000</v>
      </c>
      <c r="D607" s="4">
        <f ca="1">IF(A607&lt;$B$1,VLOOKUP(A607,[1]DI!$A$4:$B$15000,2),0)</f>
        <v>0</v>
      </c>
      <c r="E607" s="5">
        <f t="shared" ca="1" si="157"/>
        <v>0</v>
      </c>
      <c r="F607" s="20">
        <f t="shared" si="151"/>
        <v>1.23</v>
      </c>
      <c r="G607" s="6">
        <f t="shared" ca="1" si="145"/>
        <v>1</v>
      </c>
      <c r="H607" s="5">
        <f ca="1">TRUNC(PRODUCT(G$10:G606),15)</f>
        <v>1.2761447480197701</v>
      </c>
      <c r="I607" s="5">
        <f t="shared" ca="1" si="152"/>
        <v>1.1706981626063999</v>
      </c>
      <c r="J607" s="5">
        <f t="shared" ca="1" si="146"/>
        <v>1.0900715400000001</v>
      </c>
      <c r="K607" s="5">
        <f t="shared" ca="1" si="147"/>
        <v>9007.1540000000005</v>
      </c>
      <c r="L607" s="21">
        <f>IF(VLOOKUP(A607,$U$12:$AD$125,8)=VLOOKUP(A606,$U$12:$AD$125,8),0,VLOOKUP(A607,U$12:$AD$125,8))</f>
        <v>0</v>
      </c>
      <c r="M607" s="8">
        <f>IF(L607&gt;0,VLOOKUP(L607,T$12:$AC$125,7),0)</f>
        <v>0</v>
      </c>
      <c r="N607" s="3">
        <f t="shared" si="153"/>
        <v>0</v>
      </c>
      <c r="O607" s="3">
        <f t="shared" ca="1" si="148"/>
        <v>9007.1540000000005</v>
      </c>
      <c r="P607" s="22" t="str">
        <f t="shared" si="154"/>
        <v>J=</v>
      </c>
      <c r="Q607" s="2">
        <f t="shared" si="155"/>
        <v>42989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  <c r="ES607" s="18"/>
      <c r="ET607" s="18"/>
      <c r="EU607" s="18"/>
      <c r="EV607" s="18"/>
      <c r="EW607" s="18"/>
      <c r="EX607" s="18"/>
      <c r="EY607" s="18"/>
      <c r="EZ607" s="18"/>
      <c r="FA607" s="18"/>
      <c r="FB607" s="18"/>
      <c r="FC607" s="18"/>
      <c r="FD607" s="18"/>
      <c r="FE607" s="18"/>
      <c r="FF607" s="18"/>
      <c r="FG607" s="18"/>
      <c r="FH607" s="18"/>
      <c r="FI607" s="18"/>
      <c r="FJ607" s="18"/>
      <c r="FK607" s="18"/>
      <c r="FL607" s="18"/>
      <c r="FM607" s="18"/>
      <c r="FN607" s="18"/>
      <c r="FO607" s="18"/>
      <c r="FP607" s="18"/>
      <c r="FQ607" s="18"/>
      <c r="FR607" s="18"/>
      <c r="FS607" s="18"/>
      <c r="FT607" s="18"/>
      <c r="FU607" s="18"/>
      <c r="FV607" s="18"/>
    </row>
    <row r="608" spans="1:178" ht="12.75" x14ac:dyDescent="0.15">
      <c r="A608" s="90">
        <f t="shared" si="149"/>
        <v>42946</v>
      </c>
      <c r="B608" s="95">
        <f t="shared" ca="1" si="156"/>
        <v>109007.15399999999</v>
      </c>
      <c r="C608" s="3">
        <f t="shared" si="150"/>
        <v>100000</v>
      </c>
      <c r="D608" s="4">
        <f ca="1">IF(A608&lt;$B$1,VLOOKUP(A608,[1]DI!$A$4:$B$15000,2),0)</f>
        <v>0</v>
      </c>
      <c r="E608" s="5">
        <f t="shared" ca="1" si="157"/>
        <v>0</v>
      </c>
      <c r="F608" s="20">
        <f t="shared" si="151"/>
        <v>1.23</v>
      </c>
      <c r="G608" s="6">
        <f t="shared" ca="1" si="145"/>
        <v>1</v>
      </c>
      <c r="H608" s="5">
        <f ca="1">TRUNC(PRODUCT(G$10:G607),15)</f>
        <v>1.2761447480197701</v>
      </c>
      <c r="I608" s="5">
        <f t="shared" ca="1" si="152"/>
        <v>1.1706981626063999</v>
      </c>
      <c r="J608" s="5">
        <f t="shared" ca="1" si="146"/>
        <v>1.0900715400000001</v>
      </c>
      <c r="K608" s="5">
        <f t="shared" ca="1" si="147"/>
        <v>9007.1540000000005</v>
      </c>
      <c r="L608" s="21">
        <f>IF(VLOOKUP(A608,$U$12:$AD$125,8)=VLOOKUP(A607,$U$12:$AD$125,8),0,VLOOKUP(A608,U$12:$AD$125,8))</f>
        <v>0</v>
      </c>
      <c r="M608" s="8">
        <f>IF(L608&gt;0,VLOOKUP(L608,T$12:$AC$125,7),0)</f>
        <v>0</v>
      </c>
      <c r="N608" s="3">
        <f t="shared" si="153"/>
        <v>0</v>
      </c>
      <c r="O608" s="3">
        <f t="shared" ca="1" si="148"/>
        <v>9007.1540000000005</v>
      </c>
      <c r="P608" s="22" t="str">
        <f t="shared" si="154"/>
        <v>J=</v>
      </c>
      <c r="Q608" s="2">
        <f t="shared" si="155"/>
        <v>42989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  <c r="ES608" s="18"/>
      <c r="ET608" s="18"/>
      <c r="EU608" s="18"/>
      <c r="EV608" s="18"/>
      <c r="EW608" s="18"/>
      <c r="EX608" s="18"/>
      <c r="EY608" s="18"/>
      <c r="EZ608" s="18"/>
      <c r="FA608" s="18"/>
      <c r="FB608" s="18"/>
      <c r="FC608" s="18"/>
      <c r="FD608" s="18"/>
      <c r="FE608" s="18"/>
      <c r="FF608" s="18"/>
      <c r="FG608" s="18"/>
      <c r="FH608" s="18"/>
      <c r="FI608" s="18"/>
      <c r="FJ608" s="18"/>
      <c r="FK608" s="18"/>
      <c r="FL608" s="18"/>
      <c r="FM608" s="18"/>
      <c r="FN608" s="18"/>
      <c r="FO608" s="18"/>
      <c r="FP608" s="18"/>
      <c r="FQ608" s="18"/>
      <c r="FR608" s="18"/>
      <c r="FS608" s="18"/>
      <c r="FT608" s="18"/>
      <c r="FU608" s="18"/>
      <c r="FV608" s="18"/>
    </row>
    <row r="609" spans="1:181" ht="12.75" x14ac:dyDescent="0.15">
      <c r="A609" s="90">
        <f t="shared" si="149"/>
        <v>42947</v>
      </c>
      <c r="B609" s="95">
        <f t="shared" ca="1" si="156"/>
        <v>109007.15399999999</v>
      </c>
      <c r="C609" s="3">
        <f t="shared" si="150"/>
        <v>100000</v>
      </c>
      <c r="D609" s="4">
        <f ca="1">IF(A609&lt;$B$1,VLOOKUP(A609,[1]DI!$A$4:$B$15000,2),0)</f>
        <v>9.1399999999999995E-2</v>
      </c>
      <c r="E609" s="5">
        <f t="shared" ca="1" si="157"/>
        <v>3.4713000000000002E-4</v>
      </c>
      <c r="F609" s="20">
        <f t="shared" si="151"/>
        <v>1.23</v>
      </c>
      <c r="G609" s="6">
        <f t="shared" ca="1" si="145"/>
        <v>1.0004269698999999</v>
      </c>
      <c r="H609" s="5">
        <f ca="1">TRUNC(PRODUCT(G$10:G608),15)</f>
        <v>1.2761447480197701</v>
      </c>
      <c r="I609" s="5">
        <f t="shared" ca="1" si="152"/>
        <v>1.1706981626063999</v>
      </c>
      <c r="J609" s="5">
        <f t="shared" ca="1" si="146"/>
        <v>1.0900715400000001</v>
      </c>
      <c r="K609" s="5">
        <f t="shared" ca="1" si="147"/>
        <v>9007.1540000000005</v>
      </c>
      <c r="L609" s="21">
        <f>IF(VLOOKUP(A609,$U$12:$AD$125,8)=VLOOKUP(A608,$U$12:$AD$125,8),0,VLOOKUP(A609,U$12:$AD$125,8))</f>
        <v>0</v>
      </c>
      <c r="M609" s="8">
        <f>IF(L609&gt;0,VLOOKUP(L609,T$12:$AC$125,7),0)</f>
        <v>0</v>
      </c>
      <c r="N609" s="3">
        <f t="shared" si="153"/>
        <v>0</v>
      </c>
      <c r="O609" s="3">
        <f t="shared" ca="1" si="148"/>
        <v>9007.1540000000005</v>
      </c>
      <c r="P609" s="22" t="str">
        <f t="shared" si="154"/>
        <v>J=</v>
      </c>
      <c r="Q609" s="2">
        <f t="shared" si="155"/>
        <v>42989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  <c r="EW609" s="18"/>
      <c r="EX609" s="18"/>
      <c r="EY609" s="18"/>
      <c r="EZ609" s="18"/>
      <c r="FA609" s="18"/>
      <c r="FB609" s="18"/>
      <c r="FC609" s="18"/>
      <c r="FD609" s="18"/>
      <c r="FE609" s="18"/>
      <c r="FF609" s="18"/>
      <c r="FG609" s="18"/>
      <c r="FH609" s="18"/>
      <c r="FI609" s="18"/>
      <c r="FJ609" s="18"/>
      <c r="FK609" s="18"/>
      <c r="FL609" s="18"/>
      <c r="FM609" s="18"/>
      <c r="FN609" s="18"/>
      <c r="FO609" s="18"/>
      <c r="FP609" s="18"/>
      <c r="FQ609" s="18"/>
      <c r="FR609" s="18"/>
      <c r="FS609" s="18"/>
      <c r="FT609" s="18"/>
      <c r="FU609" s="18"/>
      <c r="FV609" s="18"/>
    </row>
    <row r="610" spans="1:181" ht="12.75" x14ac:dyDescent="0.15">
      <c r="A610" s="90">
        <f t="shared" si="149"/>
        <v>42948</v>
      </c>
      <c r="B610" s="95">
        <f t="shared" ca="1" si="156"/>
        <v>109053.697</v>
      </c>
      <c r="C610" s="3">
        <f t="shared" si="150"/>
        <v>100000</v>
      </c>
      <c r="D610" s="4">
        <f ca="1">IF(A610&lt;$B$1,VLOOKUP(A610,[1]DI!$A$4:$B$15000,2),0)</f>
        <v>9.1399999999999995E-2</v>
      </c>
      <c r="E610" s="5">
        <f t="shared" ca="1" si="157"/>
        <v>3.4713000000000002E-4</v>
      </c>
      <c r="F610" s="20">
        <f t="shared" si="151"/>
        <v>1.23</v>
      </c>
      <c r="G610" s="6">
        <f t="shared" ca="1" si="145"/>
        <v>1.0004269698999999</v>
      </c>
      <c r="H610" s="5">
        <f ca="1">TRUNC(PRODUCT(G$10:G609),15)</f>
        <v>1.2766896234152201</v>
      </c>
      <c r="I610" s="5">
        <f t="shared" ca="1" si="152"/>
        <v>1.1706981626063999</v>
      </c>
      <c r="J610" s="5">
        <f t="shared" ca="1" si="146"/>
        <v>1.09053697</v>
      </c>
      <c r="K610" s="5">
        <f t="shared" ca="1" si="147"/>
        <v>9053.6970000000001</v>
      </c>
      <c r="L610" s="21">
        <f>IF(VLOOKUP(A610,$U$12:$AD$125,8)=VLOOKUP(A609,$U$12:$AD$125,8),0,VLOOKUP(A610,U$12:$AD$125,8))</f>
        <v>0</v>
      </c>
      <c r="M610" s="8">
        <f>IF(L610&gt;0,VLOOKUP(L610,T$12:$AC$125,7),0)</f>
        <v>0</v>
      </c>
      <c r="N610" s="3">
        <f t="shared" si="153"/>
        <v>0</v>
      </c>
      <c r="O610" s="3">
        <f t="shared" ca="1" si="148"/>
        <v>9053.6970000000001</v>
      </c>
      <c r="P610" s="22" t="str">
        <f t="shared" si="154"/>
        <v>J=</v>
      </c>
      <c r="Q610" s="2">
        <f t="shared" si="155"/>
        <v>42989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  <c r="ES610" s="18"/>
      <c r="ET610" s="18"/>
      <c r="EU610" s="18"/>
      <c r="EV610" s="18"/>
      <c r="EW610" s="18"/>
      <c r="EX610" s="18"/>
      <c r="EY610" s="18"/>
      <c r="EZ610" s="18"/>
      <c r="FA610" s="18"/>
      <c r="FB610" s="18"/>
      <c r="FC610" s="18"/>
      <c r="FD610" s="18"/>
      <c r="FE610" s="18"/>
      <c r="FF610" s="18"/>
      <c r="FG610" s="18"/>
      <c r="FH610" s="18"/>
      <c r="FI610" s="18"/>
      <c r="FJ610" s="18"/>
      <c r="FK610" s="18"/>
      <c r="FL610" s="18"/>
      <c r="FM610" s="18"/>
      <c r="FN610" s="18"/>
      <c r="FO610" s="18"/>
      <c r="FP610" s="18"/>
      <c r="FQ610" s="18"/>
      <c r="FR610" s="18"/>
      <c r="FS610" s="18"/>
      <c r="FT610" s="18"/>
      <c r="FU610" s="18"/>
      <c r="FV610" s="18"/>
    </row>
    <row r="611" spans="1:181" ht="12.75" x14ac:dyDescent="0.15">
      <c r="A611" s="90">
        <f t="shared" si="149"/>
        <v>42949</v>
      </c>
      <c r="B611" s="95">
        <f t="shared" ca="1" si="156"/>
        <v>109100.25900000001</v>
      </c>
      <c r="C611" s="3">
        <f t="shared" si="150"/>
        <v>100000</v>
      </c>
      <c r="D611" s="4">
        <f ca="1">IF(A611&lt;$B$1,VLOOKUP(A611,[1]DI!$A$4:$B$15000,2),0)</f>
        <v>9.1399999999999995E-2</v>
      </c>
      <c r="E611" s="5">
        <f t="shared" ca="1" si="157"/>
        <v>3.4713000000000002E-4</v>
      </c>
      <c r="F611" s="20">
        <f t="shared" si="151"/>
        <v>1.23</v>
      </c>
      <c r="G611" s="6">
        <f t="shared" ca="1" si="145"/>
        <v>1.0004269698999999</v>
      </c>
      <c r="H611" s="5">
        <f ca="1">TRUNC(PRODUCT(G$10:G610),15)</f>
        <v>1.2772347314560599</v>
      </c>
      <c r="I611" s="5">
        <f t="shared" ca="1" si="152"/>
        <v>1.1706981626063999</v>
      </c>
      <c r="J611" s="5">
        <f t="shared" ca="1" si="146"/>
        <v>1.09100259</v>
      </c>
      <c r="K611" s="5">
        <f t="shared" ca="1" si="147"/>
        <v>9100.259</v>
      </c>
      <c r="L611" s="21">
        <f>IF(VLOOKUP(A611,$U$12:$AD$125,8)=VLOOKUP(A610,$U$12:$AD$125,8),0,VLOOKUP(A611,U$12:$AD$125,8))</f>
        <v>0</v>
      </c>
      <c r="M611" s="8">
        <f>IF(L611&gt;0,VLOOKUP(L611,T$12:$AC$125,7),0)</f>
        <v>0</v>
      </c>
      <c r="N611" s="3">
        <f t="shared" si="153"/>
        <v>0</v>
      </c>
      <c r="O611" s="3">
        <f t="shared" ca="1" si="148"/>
        <v>9100.259</v>
      </c>
      <c r="P611" s="22" t="str">
        <f t="shared" si="154"/>
        <v>J=</v>
      </c>
      <c r="Q611" s="2">
        <f t="shared" si="155"/>
        <v>42989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  <c r="ES611" s="18"/>
      <c r="ET611" s="18"/>
      <c r="EU611" s="18"/>
      <c r="EV611" s="18"/>
      <c r="EW611" s="18"/>
      <c r="EX611" s="18"/>
      <c r="EY611" s="18"/>
      <c r="EZ611" s="18"/>
      <c r="FA611" s="18"/>
      <c r="FB611" s="18"/>
      <c r="FC611" s="18"/>
      <c r="FD611" s="18"/>
      <c r="FE611" s="18"/>
      <c r="FF611" s="18"/>
      <c r="FG611" s="18"/>
      <c r="FH611" s="18"/>
      <c r="FI611" s="18"/>
      <c r="FJ611" s="18"/>
      <c r="FK611" s="18"/>
      <c r="FL611" s="18"/>
      <c r="FM611" s="18"/>
      <c r="FN611" s="18"/>
      <c r="FO611" s="18"/>
      <c r="FP611" s="18"/>
      <c r="FQ611" s="18"/>
      <c r="FR611" s="18"/>
      <c r="FS611" s="18"/>
      <c r="FT611" s="18"/>
      <c r="FU611" s="18"/>
      <c r="FV611" s="18"/>
    </row>
    <row r="612" spans="1:181" ht="12.75" x14ac:dyDescent="0.15">
      <c r="A612" s="90">
        <f t="shared" si="149"/>
        <v>42950</v>
      </c>
      <c r="B612" s="95">
        <f t="shared" ca="1" si="156"/>
        <v>109146.842</v>
      </c>
      <c r="C612" s="3">
        <f t="shared" si="150"/>
        <v>100000</v>
      </c>
      <c r="D612" s="4">
        <f ca="1">IF(A612&lt;$B$1,VLOOKUP(A612,[1]DI!$A$4:$B$15000,2),0)</f>
        <v>9.1399999999999995E-2</v>
      </c>
      <c r="E612" s="5">
        <f t="shared" ca="1" si="157"/>
        <v>3.4713000000000002E-4</v>
      </c>
      <c r="F612" s="20">
        <f t="shared" si="151"/>
        <v>1.23</v>
      </c>
      <c r="G612" s="6">
        <f t="shared" ca="1" si="145"/>
        <v>1.0004269698999999</v>
      </c>
      <c r="H612" s="5">
        <f ca="1">TRUNC(PRODUCT(G$10:G611),15)</f>
        <v>1.2777800722416299</v>
      </c>
      <c r="I612" s="5">
        <f t="shared" ca="1" si="152"/>
        <v>1.1706981626063999</v>
      </c>
      <c r="J612" s="5">
        <f t="shared" ca="1" si="146"/>
        <v>1.09146842</v>
      </c>
      <c r="K612" s="5">
        <f t="shared" ca="1" si="147"/>
        <v>9146.8420000000006</v>
      </c>
      <c r="L612" s="21">
        <f>IF(VLOOKUP(A612,$U$12:$AD$125,8)=VLOOKUP(A611,$U$12:$AD$125,8),0,VLOOKUP(A612,U$12:$AD$125,8))</f>
        <v>0</v>
      </c>
      <c r="M612" s="8">
        <f>IF(L612&gt;0,VLOOKUP(L612,T$12:$AC$125,7),0)</f>
        <v>0</v>
      </c>
      <c r="N612" s="3">
        <f t="shared" si="153"/>
        <v>0</v>
      </c>
      <c r="O612" s="3">
        <f t="shared" ca="1" si="148"/>
        <v>9146.8420000000006</v>
      </c>
      <c r="P612" s="22" t="str">
        <f t="shared" si="154"/>
        <v>J=</v>
      </c>
      <c r="Q612" s="2">
        <f t="shared" si="155"/>
        <v>42989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  <c r="ES612" s="18"/>
      <c r="ET612" s="18"/>
      <c r="EU612" s="18"/>
      <c r="EV612" s="18"/>
      <c r="EW612" s="18"/>
      <c r="EX612" s="18"/>
      <c r="EY612" s="18"/>
      <c r="EZ612" s="18"/>
      <c r="FA612" s="18"/>
      <c r="FB612" s="18"/>
      <c r="FC612" s="18"/>
      <c r="FD612" s="18"/>
      <c r="FE612" s="18"/>
      <c r="FF612" s="18"/>
      <c r="FG612" s="18"/>
      <c r="FH612" s="18"/>
      <c r="FI612" s="18"/>
      <c r="FJ612" s="18"/>
      <c r="FK612" s="18"/>
      <c r="FL612" s="18"/>
      <c r="FM612" s="18"/>
      <c r="FN612" s="18"/>
      <c r="FO612" s="18"/>
      <c r="FP612" s="18"/>
      <c r="FQ612" s="18"/>
      <c r="FR612" s="18"/>
      <c r="FS612" s="18"/>
      <c r="FT612" s="18"/>
      <c r="FU612" s="18"/>
      <c r="FV612" s="18"/>
    </row>
    <row r="613" spans="1:181" ht="12.75" x14ac:dyDescent="0.15">
      <c r="A613" s="90">
        <f t="shared" si="149"/>
        <v>42951</v>
      </c>
      <c r="B613" s="95">
        <f t="shared" ca="1" si="156"/>
        <v>109193.444</v>
      </c>
      <c r="C613" s="3">
        <f t="shared" si="150"/>
        <v>100000</v>
      </c>
      <c r="D613" s="4">
        <f ca="1">IF(A613&lt;$B$1,VLOOKUP(A613,[1]DI!$A$4:$B$15000,2),0)</f>
        <v>9.1399999999999995E-2</v>
      </c>
      <c r="E613" s="5">
        <f t="shared" ca="1" si="157"/>
        <v>3.4713000000000002E-4</v>
      </c>
      <c r="F613" s="20">
        <f t="shared" si="151"/>
        <v>1.23</v>
      </c>
      <c r="G613" s="6">
        <f t="shared" ca="1" si="145"/>
        <v>1.0004269698999999</v>
      </c>
      <c r="H613" s="5">
        <f ca="1">TRUNC(PRODUCT(G$10:G612),15)</f>
        <v>1.2783256458712899</v>
      </c>
      <c r="I613" s="5">
        <f t="shared" ca="1" si="152"/>
        <v>1.1706981626063999</v>
      </c>
      <c r="J613" s="5">
        <f t="shared" ca="1" si="146"/>
        <v>1.09193444</v>
      </c>
      <c r="K613" s="5">
        <f t="shared" ca="1" si="147"/>
        <v>9193.4439999999995</v>
      </c>
      <c r="L613" s="21">
        <f>IF(VLOOKUP(A613,$U$12:$AD$125,8)=VLOOKUP(A612,$U$12:$AD$125,8),0,VLOOKUP(A613,U$12:$AD$125,8))</f>
        <v>0</v>
      </c>
      <c r="M613" s="8">
        <f>IF(L613&gt;0,VLOOKUP(L613,T$12:$AC$125,7),0)</f>
        <v>0</v>
      </c>
      <c r="N613" s="3">
        <f t="shared" si="153"/>
        <v>0</v>
      </c>
      <c r="O613" s="3">
        <f t="shared" ca="1" si="148"/>
        <v>9193.4439999999995</v>
      </c>
      <c r="P613" s="22" t="str">
        <f t="shared" si="154"/>
        <v>J=</v>
      </c>
      <c r="Q613" s="2">
        <f t="shared" si="155"/>
        <v>42989</v>
      </c>
      <c r="R613" s="10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  <c r="BY613" s="33"/>
      <c r="BZ613" s="33"/>
      <c r="CA613" s="33"/>
      <c r="CB613" s="33"/>
      <c r="CC613" s="33"/>
      <c r="CD613" s="33"/>
      <c r="CE613" s="33"/>
      <c r="CF613" s="33"/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33"/>
      <c r="DT613" s="33"/>
      <c r="DU613" s="33"/>
      <c r="DV613" s="33"/>
      <c r="DW613" s="33"/>
      <c r="DX613" s="33"/>
      <c r="DY613" s="33"/>
      <c r="DZ613" s="33"/>
      <c r="EA613" s="33"/>
      <c r="EB613" s="33"/>
      <c r="EC613" s="33"/>
      <c r="ED613" s="33"/>
      <c r="EE613" s="33"/>
      <c r="EF613" s="33"/>
      <c r="EG613" s="33"/>
      <c r="EH613" s="33"/>
      <c r="EI613" s="33"/>
      <c r="EJ613" s="33"/>
      <c r="EK613" s="33"/>
      <c r="EL613" s="33"/>
      <c r="EM613" s="33"/>
      <c r="EN613" s="33"/>
      <c r="EO613" s="33"/>
      <c r="EP613" s="33"/>
      <c r="EQ613" s="33"/>
      <c r="ER613" s="33"/>
      <c r="ES613" s="33"/>
      <c r="ET613" s="33"/>
      <c r="EU613" s="33"/>
      <c r="EV613" s="33"/>
      <c r="EW613" s="33"/>
      <c r="EX613" s="33"/>
      <c r="EY613" s="33"/>
      <c r="EZ613" s="33"/>
      <c r="FA613" s="33"/>
      <c r="FB613" s="33"/>
      <c r="FC613" s="33"/>
      <c r="FD613" s="33"/>
      <c r="FE613" s="33"/>
      <c r="FF613" s="33"/>
      <c r="FG613" s="33"/>
      <c r="FH613" s="33"/>
      <c r="FI613" s="33"/>
      <c r="FJ613" s="33"/>
      <c r="FK613" s="33"/>
      <c r="FL613" s="33"/>
      <c r="FM613" s="33"/>
      <c r="FN613" s="33"/>
      <c r="FO613" s="33"/>
      <c r="FP613" s="33"/>
      <c r="FQ613" s="33"/>
      <c r="FR613" s="33"/>
      <c r="FS613" s="33"/>
      <c r="FT613" s="33"/>
      <c r="FU613" s="33"/>
      <c r="FV613" s="33"/>
      <c r="FW613" s="33"/>
      <c r="FX613" s="33"/>
      <c r="FY613" s="33"/>
    </row>
    <row r="614" spans="1:181" ht="12.75" x14ac:dyDescent="0.15">
      <c r="A614" s="90">
        <f t="shared" si="149"/>
        <v>42952</v>
      </c>
      <c r="B614" s="95">
        <f t="shared" ca="1" si="156"/>
        <v>109240.067</v>
      </c>
      <c r="C614" s="3">
        <f t="shared" si="150"/>
        <v>100000</v>
      </c>
      <c r="D614" s="4">
        <f ca="1">IF(A614&lt;$B$1,VLOOKUP(A614,[1]DI!$A$4:$B$15000,2),0)</f>
        <v>0</v>
      </c>
      <c r="E614" s="5">
        <f t="shared" ca="1" si="157"/>
        <v>0</v>
      </c>
      <c r="F614" s="20">
        <f t="shared" si="151"/>
        <v>1.23</v>
      </c>
      <c r="G614" s="6">
        <f t="shared" ca="1" si="145"/>
        <v>1</v>
      </c>
      <c r="H614" s="5">
        <f ca="1">TRUNC(PRODUCT(G$10:G613),15)</f>
        <v>1.27887145244448</v>
      </c>
      <c r="I614" s="5">
        <f t="shared" ca="1" si="152"/>
        <v>1.1706981626063999</v>
      </c>
      <c r="J614" s="5">
        <f t="shared" ca="1" si="146"/>
        <v>1.09240067</v>
      </c>
      <c r="K614" s="5">
        <f t="shared" ca="1" si="147"/>
        <v>9240.0669999999991</v>
      </c>
      <c r="L614" s="21">
        <f>IF(VLOOKUP(A614,$U$12:$AD$125,8)=VLOOKUP(A613,$U$12:$AD$125,8),0,VLOOKUP(A614,U$12:$AD$125,8))</f>
        <v>0</v>
      </c>
      <c r="M614" s="8">
        <f>IF(L614&gt;0,VLOOKUP(L614,T$12:$AC$125,7),0)</f>
        <v>0</v>
      </c>
      <c r="N614" s="3">
        <f t="shared" si="153"/>
        <v>0</v>
      </c>
      <c r="O614" s="3">
        <f t="shared" ca="1" si="148"/>
        <v>9240.0669999999991</v>
      </c>
      <c r="P614" s="22" t="str">
        <f t="shared" si="154"/>
        <v>J=</v>
      </c>
      <c r="Q614" s="2">
        <f t="shared" si="155"/>
        <v>42989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  <c r="ES614" s="18"/>
      <c r="ET614" s="18"/>
      <c r="EU614" s="18"/>
      <c r="EV614" s="18"/>
      <c r="EW614" s="18"/>
      <c r="EX614" s="18"/>
      <c r="EY614" s="18"/>
      <c r="EZ614" s="18"/>
      <c r="FA614" s="18"/>
      <c r="FB614" s="18"/>
      <c r="FC614" s="18"/>
      <c r="FD614" s="18"/>
      <c r="FE614" s="18"/>
      <c r="FF614" s="18"/>
      <c r="FG614" s="18"/>
      <c r="FH614" s="18"/>
      <c r="FI614" s="18"/>
      <c r="FJ614" s="18"/>
      <c r="FK614" s="18"/>
      <c r="FL614" s="18"/>
      <c r="FM614" s="18"/>
      <c r="FN614" s="18"/>
      <c r="FO614" s="18"/>
      <c r="FP614" s="18"/>
      <c r="FQ614" s="18"/>
      <c r="FR614" s="18"/>
      <c r="FS614" s="18"/>
      <c r="FT614" s="18"/>
      <c r="FU614" s="18"/>
      <c r="FV614" s="18"/>
    </row>
    <row r="615" spans="1:181" ht="12.75" x14ac:dyDescent="0.15">
      <c r="A615" s="90">
        <f t="shared" si="149"/>
        <v>42953</v>
      </c>
      <c r="B615" s="95">
        <f t="shared" ca="1" si="156"/>
        <v>109240.067</v>
      </c>
      <c r="C615" s="3">
        <f t="shared" si="150"/>
        <v>100000</v>
      </c>
      <c r="D615" s="4">
        <f ca="1">IF(A615&lt;$B$1,VLOOKUP(A615,[1]DI!$A$4:$B$15000,2),0)</f>
        <v>0</v>
      </c>
      <c r="E615" s="5">
        <f t="shared" ca="1" si="157"/>
        <v>0</v>
      </c>
      <c r="F615" s="20">
        <f t="shared" si="151"/>
        <v>1.23</v>
      </c>
      <c r="G615" s="6">
        <f t="shared" ca="1" si="145"/>
        <v>1</v>
      </c>
      <c r="H615" s="5">
        <f ca="1">TRUNC(PRODUCT(G$10:G614),15)</f>
        <v>1.27887145244448</v>
      </c>
      <c r="I615" s="5">
        <f t="shared" ca="1" si="152"/>
        <v>1.1706981626063999</v>
      </c>
      <c r="J615" s="5">
        <f t="shared" ca="1" si="146"/>
        <v>1.09240067</v>
      </c>
      <c r="K615" s="5">
        <f t="shared" ca="1" si="147"/>
        <v>9240.0669999999991</v>
      </c>
      <c r="L615" s="21">
        <f>IF(VLOOKUP(A615,$U$12:$AD$125,8)=VLOOKUP(A614,$U$12:$AD$125,8),0,VLOOKUP(A615,U$12:$AD$125,8))</f>
        <v>0</v>
      </c>
      <c r="M615" s="8">
        <f>IF(L615&gt;0,VLOOKUP(L615,T$12:$AC$125,7),0)</f>
        <v>0</v>
      </c>
      <c r="N615" s="3">
        <f t="shared" si="153"/>
        <v>0</v>
      </c>
      <c r="O615" s="3">
        <f t="shared" ca="1" si="148"/>
        <v>9240.0669999999991</v>
      </c>
      <c r="P615" s="22" t="str">
        <f t="shared" si="154"/>
        <v>J=</v>
      </c>
      <c r="Q615" s="2">
        <f t="shared" si="155"/>
        <v>42989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  <c r="ES615" s="18"/>
      <c r="ET615" s="18"/>
      <c r="EU615" s="18"/>
      <c r="EV615" s="18"/>
      <c r="EW615" s="18"/>
      <c r="EX615" s="18"/>
      <c r="EY615" s="18"/>
      <c r="EZ615" s="18"/>
      <c r="FA615" s="18"/>
      <c r="FB615" s="18"/>
      <c r="FC615" s="18"/>
      <c r="FD615" s="18"/>
      <c r="FE615" s="18"/>
      <c r="FF615" s="18"/>
      <c r="FG615" s="18"/>
      <c r="FH615" s="18"/>
      <c r="FI615" s="18"/>
      <c r="FJ615" s="18"/>
      <c r="FK615" s="18"/>
      <c r="FL615" s="18"/>
      <c r="FM615" s="18"/>
      <c r="FN615" s="18"/>
      <c r="FO615" s="18"/>
      <c r="FP615" s="18"/>
      <c r="FQ615" s="18"/>
      <c r="FR615" s="18"/>
      <c r="FS615" s="18"/>
      <c r="FT615" s="18"/>
      <c r="FU615" s="18"/>
      <c r="FV615" s="18"/>
    </row>
    <row r="616" spans="1:181" ht="12.75" x14ac:dyDescent="0.15">
      <c r="A616" s="90">
        <f t="shared" si="149"/>
        <v>42954</v>
      </c>
      <c r="B616" s="95">
        <f t="shared" ca="1" si="156"/>
        <v>109240.067</v>
      </c>
      <c r="C616" s="3">
        <f t="shared" si="150"/>
        <v>100000</v>
      </c>
      <c r="D616" s="4">
        <f ca="1">IF(A616&lt;$B$1,VLOOKUP(A616,[1]DI!$A$4:$B$15000,2),0)</f>
        <v>9.1399999999999995E-2</v>
      </c>
      <c r="E616" s="5">
        <f t="shared" ca="1" si="157"/>
        <v>3.4713000000000002E-4</v>
      </c>
      <c r="F616" s="20">
        <f t="shared" si="151"/>
        <v>1.23</v>
      </c>
      <c r="G616" s="6">
        <f t="shared" ca="1" si="145"/>
        <v>1.0004269698999999</v>
      </c>
      <c r="H616" s="5">
        <f ca="1">TRUNC(PRODUCT(G$10:G615),15)</f>
        <v>1.27887145244448</v>
      </c>
      <c r="I616" s="5">
        <f t="shared" ca="1" si="152"/>
        <v>1.1706981626063999</v>
      </c>
      <c r="J616" s="5">
        <f t="shared" ca="1" si="146"/>
        <v>1.09240067</v>
      </c>
      <c r="K616" s="5">
        <f t="shared" ca="1" si="147"/>
        <v>9240.0669999999991</v>
      </c>
      <c r="L616" s="21">
        <f>IF(VLOOKUP(A616,$U$12:$AD$125,8)=VLOOKUP(A615,$U$12:$AD$125,8),0,VLOOKUP(A616,U$12:$AD$125,8))</f>
        <v>0</v>
      </c>
      <c r="M616" s="8">
        <f>IF(L616&gt;0,VLOOKUP(L616,T$12:$AC$125,7),0)</f>
        <v>0</v>
      </c>
      <c r="N616" s="3">
        <f t="shared" si="153"/>
        <v>0</v>
      </c>
      <c r="O616" s="3">
        <f t="shared" ca="1" si="148"/>
        <v>9240.0669999999991</v>
      </c>
      <c r="P616" s="22" t="str">
        <f t="shared" si="154"/>
        <v>J=</v>
      </c>
      <c r="Q616" s="2">
        <f t="shared" si="155"/>
        <v>42989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  <c r="ES616" s="18"/>
      <c r="ET616" s="18"/>
      <c r="EU616" s="18"/>
      <c r="EV616" s="18"/>
      <c r="EW616" s="18"/>
      <c r="EX616" s="18"/>
      <c r="EY616" s="18"/>
      <c r="EZ616" s="18"/>
      <c r="FA616" s="18"/>
      <c r="FB616" s="18"/>
      <c r="FC616" s="18"/>
      <c r="FD616" s="18"/>
      <c r="FE616" s="18"/>
      <c r="FF616" s="18"/>
      <c r="FG616" s="18"/>
      <c r="FH616" s="18"/>
      <c r="FI616" s="18"/>
      <c r="FJ616" s="18"/>
      <c r="FK616" s="18"/>
      <c r="FL616" s="18"/>
      <c r="FM616" s="18"/>
      <c r="FN616" s="18"/>
      <c r="FO616" s="18"/>
      <c r="FP616" s="18"/>
      <c r="FQ616" s="18"/>
      <c r="FR616" s="18"/>
      <c r="FS616" s="18"/>
      <c r="FT616" s="18"/>
      <c r="FU616" s="18"/>
      <c r="FV616" s="18"/>
    </row>
    <row r="617" spans="1:181" ht="12.75" x14ac:dyDescent="0.15">
      <c r="A617" s="90">
        <f t="shared" si="149"/>
        <v>42955</v>
      </c>
      <c r="B617" s="95">
        <f t="shared" ca="1" si="156"/>
        <v>109286.70899999001</v>
      </c>
      <c r="C617" s="3">
        <f t="shared" si="150"/>
        <v>100000</v>
      </c>
      <c r="D617" s="4">
        <f ca="1">IF(A617&lt;$B$1,VLOOKUP(A617,[1]DI!$A$4:$B$15000,2),0)</f>
        <v>9.1399999999999995E-2</v>
      </c>
      <c r="E617" s="5">
        <f t="shared" ca="1" si="157"/>
        <v>3.4713000000000002E-4</v>
      </c>
      <c r="F617" s="20">
        <f t="shared" si="151"/>
        <v>1.23</v>
      </c>
      <c r="G617" s="6">
        <f t="shared" ca="1" si="145"/>
        <v>1.0004269698999999</v>
      </c>
      <c r="H617" s="5">
        <f ca="1">TRUNC(PRODUCT(G$10:G616),15)</f>
        <v>1.27941749206064</v>
      </c>
      <c r="I617" s="5">
        <f t="shared" ca="1" si="152"/>
        <v>1.1706981626063999</v>
      </c>
      <c r="J617" s="5">
        <f t="shared" ca="1" si="146"/>
        <v>1.0928670899999999</v>
      </c>
      <c r="K617" s="5">
        <f t="shared" ca="1" si="147"/>
        <v>9286.7089999899999</v>
      </c>
      <c r="L617" s="21">
        <f>IF(VLOOKUP(A617,$U$12:$AD$125,8)=VLOOKUP(A616,$U$12:$AD$125,8),0,VLOOKUP(A617,U$12:$AD$125,8))</f>
        <v>0</v>
      </c>
      <c r="M617" s="8">
        <f>IF(L617&gt;0,VLOOKUP(L617,T$12:$AC$125,7),0)</f>
        <v>0</v>
      </c>
      <c r="N617" s="3">
        <f t="shared" si="153"/>
        <v>0</v>
      </c>
      <c r="O617" s="3">
        <f t="shared" ca="1" si="148"/>
        <v>9286.7089999899999</v>
      </c>
      <c r="P617" s="22" t="str">
        <f t="shared" si="154"/>
        <v>J=</v>
      </c>
      <c r="Q617" s="2">
        <f t="shared" si="155"/>
        <v>42989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  <c r="ES617" s="18"/>
      <c r="ET617" s="18"/>
      <c r="EU617" s="18"/>
      <c r="EV617" s="18"/>
      <c r="EW617" s="18"/>
      <c r="EX617" s="18"/>
      <c r="EY617" s="18"/>
      <c r="EZ617" s="18"/>
      <c r="FA617" s="18"/>
      <c r="FB617" s="18"/>
      <c r="FC617" s="18"/>
      <c r="FD617" s="18"/>
      <c r="FE617" s="18"/>
      <c r="FF617" s="18"/>
      <c r="FG617" s="18"/>
      <c r="FH617" s="18"/>
      <c r="FI617" s="18"/>
      <c r="FJ617" s="18"/>
      <c r="FK617" s="18"/>
      <c r="FL617" s="18"/>
      <c r="FM617" s="18"/>
      <c r="FN617" s="18"/>
      <c r="FO617" s="18"/>
      <c r="FP617" s="18"/>
      <c r="FQ617" s="18"/>
      <c r="FR617" s="18"/>
      <c r="FS617" s="18"/>
      <c r="FT617" s="18"/>
      <c r="FU617" s="18"/>
      <c r="FV617" s="18"/>
    </row>
    <row r="618" spans="1:181" ht="12.75" x14ac:dyDescent="0.15">
      <c r="A618" s="90">
        <f t="shared" si="149"/>
        <v>42956</v>
      </c>
      <c r="B618" s="95">
        <f t="shared" ca="1" si="156"/>
        <v>109333.371</v>
      </c>
      <c r="C618" s="3">
        <f t="shared" si="150"/>
        <v>100000</v>
      </c>
      <c r="D618" s="4">
        <f ca="1">IF(A618&lt;$B$1,VLOOKUP(A618,[1]DI!$A$4:$B$15000,2),0)</f>
        <v>9.1399999999999995E-2</v>
      </c>
      <c r="E618" s="5">
        <f t="shared" ca="1" si="157"/>
        <v>3.4713000000000002E-4</v>
      </c>
      <c r="F618" s="20">
        <f t="shared" si="151"/>
        <v>1.23</v>
      </c>
      <c r="G618" s="6">
        <f t="shared" ca="1" si="145"/>
        <v>1.0004269698999999</v>
      </c>
      <c r="H618" s="5">
        <f ca="1">TRUNC(PRODUCT(G$10:G617),15)</f>
        <v>1.2799637648192801</v>
      </c>
      <c r="I618" s="5">
        <f t="shared" ca="1" si="152"/>
        <v>1.1706981626063999</v>
      </c>
      <c r="J618" s="5">
        <f t="shared" ca="1" si="146"/>
        <v>1.09333371</v>
      </c>
      <c r="K618" s="5">
        <f t="shared" ca="1" si="147"/>
        <v>9333.3709999999992</v>
      </c>
      <c r="L618" s="21">
        <f>IF(VLOOKUP(A618,$U$12:$AD$125,8)=VLOOKUP(A617,$U$12:$AD$125,8),0,VLOOKUP(A618,U$12:$AD$125,8))</f>
        <v>0</v>
      </c>
      <c r="M618" s="8">
        <f>IF(L618&gt;0,VLOOKUP(L618,T$12:$AC$125,7),0)</f>
        <v>0</v>
      </c>
      <c r="N618" s="3">
        <f t="shared" si="153"/>
        <v>0</v>
      </c>
      <c r="O618" s="3">
        <f t="shared" ca="1" si="148"/>
        <v>9333.3709999999992</v>
      </c>
      <c r="P618" s="22" t="str">
        <f t="shared" si="154"/>
        <v>J=</v>
      </c>
      <c r="Q618" s="2">
        <f t="shared" si="155"/>
        <v>42989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  <c r="ES618" s="18"/>
      <c r="ET618" s="18"/>
      <c r="EU618" s="18"/>
      <c r="EV618" s="18"/>
      <c r="EW618" s="18"/>
      <c r="EX618" s="18"/>
      <c r="EY618" s="18"/>
      <c r="EZ618" s="18"/>
      <c r="FA618" s="18"/>
      <c r="FB618" s="18"/>
      <c r="FC618" s="18"/>
      <c r="FD618" s="18"/>
      <c r="FE618" s="18"/>
      <c r="FF618" s="18"/>
      <c r="FG618" s="18"/>
      <c r="FH618" s="18"/>
      <c r="FI618" s="18"/>
      <c r="FJ618" s="18"/>
      <c r="FK618" s="18"/>
      <c r="FL618" s="18"/>
      <c r="FM618" s="18"/>
      <c r="FN618" s="18"/>
      <c r="FO618" s="18"/>
      <c r="FP618" s="18"/>
      <c r="FQ618" s="18"/>
      <c r="FR618" s="18"/>
      <c r="FS618" s="18"/>
      <c r="FT618" s="18"/>
      <c r="FU618" s="18"/>
      <c r="FV618" s="18"/>
    </row>
    <row r="619" spans="1:181" ht="12.75" x14ac:dyDescent="0.15">
      <c r="A619" s="90">
        <f t="shared" si="149"/>
        <v>42957</v>
      </c>
      <c r="B619" s="95">
        <f t="shared" ca="1" si="156"/>
        <v>109380.053</v>
      </c>
      <c r="C619" s="3">
        <f t="shared" si="150"/>
        <v>100000</v>
      </c>
      <c r="D619" s="4">
        <f ca="1">IF(A619&lt;$B$1,VLOOKUP(A619,[1]DI!$A$4:$B$15000,2),0)</f>
        <v>9.1399999999999995E-2</v>
      </c>
      <c r="E619" s="5">
        <f t="shared" ca="1" si="157"/>
        <v>3.4713000000000002E-4</v>
      </c>
      <c r="F619" s="20">
        <f t="shared" si="151"/>
        <v>1.23</v>
      </c>
      <c r="G619" s="6">
        <f t="shared" ca="1" si="145"/>
        <v>1.0004269698999999</v>
      </c>
      <c r="H619" s="5">
        <f ca="1">TRUNC(PRODUCT(G$10:G618),15)</f>
        <v>1.2805102708199501</v>
      </c>
      <c r="I619" s="5">
        <f t="shared" ca="1" si="152"/>
        <v>1.1706981626063999</v>
      </c>
      <c r="J619" s="5">
        <f t="shared" ca="1" si="146"/>
        <v>1.09380053</v>
      </c>
      <c r="K619" s="5">
        <f t="shared" ca="1" si="147"/>
        <v>9380.0529999999999</v>
      </c>
      <c r="L619" s="21">
        <f>IF(VLOOKUP(A619,$U$12:$AD$125,8)=VLOOKUP(A618,$U$12:$AD$125,8),0,VLOOKUP(A619,U$12:$AD$125,8))</f>
        <v>0</v>
      </c>
      <c r="M619" s="8">
        <f>IF(L619&gt;0,VLOOKUP(L619,T$12:$AC$125,7),0)</f>
        <v>0</v>
      </c>
      <c r="N619" s="3">
        <f t="shared" si="153"/>
        <v>0</v>
      </c>
      <c r="O619" s="3">
        <f t="shared" ca="1" si="148"/>
        <v>9380.0529999999999</v>
      </c>
      <c r="P619" s="22" t="str">
        <f t="shared" si="154"/>
        <v>J=</v>
      </c>
      <c r="Q619" s="2">
        <f t="shared" si="155"/>
        <v>42989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  <c r="ES619" s="18"/>
      <c r="ET619" s="18"/>
      <c r="EU619" s="18"/>
      <c r="EV619" s="18"/>
      <c r="EW619" s="18"/>
      <c r="EX619" s="18"/>
      <c r="EY619" s="18"/>
      <c r="EZ619" s="18"/>
      <c r="FA619" s="18"/>
      <c r="FB619" s="18"/>
      <c r="FC619" s="18"/>
      <c r="FD619" s="18"/>
      <c r="FE619" s="18"/>
      <c r="FF619" s="18"/>
      <c r="FG619" s="18"/>
      <c r="FH619" s="18"/>
      <c r="FI619" s="18"/>
      <c r="FJ619" s="18"/>
      <c r="FK619" s="18"/>
      <c r="FL619" s="18"/>
      <c r="FM619" s="18"/>
      <c r="FN619" s="18"/>
      <c r="FO619" s="18"/>
      <c r="FP619" s="18"/>
      <c r="FQ619" s="18"/>
      <c r="FR619" s="18"/>
      <c r="FS619" s="18"/>
      <c r="FT619" s="18"/>
      <c r="FU619" s="18"/>
      <c r="FV619" s="18"/>
    </row>
    <row r="620" spans="1:181" ht="12.75" x14ac:dyDescent="0.15">
      <c r="A620" s="90">
        <f t="shared" si="149"/>
        <v>42958</v>
      </c>
      <c r="B620" s="95">
        <f t="shared" ca="1" si="156"/>
        <v>109426.755</v>
      </c>
      <c r="C620" s="3">
        <f t="shared" si="150"/>
        <v>100000</v>
      </c>
      <c r="D620" s="4">
        <f ca="1">IF(A620&lt;$B$1,VLOOKUP(A620,[1]DI!$A$4:$B$15000,2),0)</f>
        <v>9.1399999999999995E-2</v>
      </c>
      <c r="E620" s="5">
        <f t="shared" ca="1" si="157"/>
        <v>3.4713000000000002E-4</v>
      </c>
      <c r="F620" s="20">
        <f t="shared" si="151"/>
        <v>1.23</v>
      </c>
      <c r="G620" s="6">
        <f t="shared" ca="1" si="145"/>
        <v>1.0004269698999999</v>
      </c>
      <c r="H620" s="5">
        <f ca="1">TRUNC(PRODUCT(G$10:G619),15)</f>
        <v>1.2810570101622301</v>
      </c>
      <c r="I620" s="5">
        <f t="shared" ca="1" si="152"/>
        <v>1.1706981626063999</v>
      </c>
      <c r="J620" s="5">
        <f t="shared" ca="1" si="146"/>
        <v>1.0942675500000001</v>
      </c>
      <c r="K620" s="5">
        <f t="shared" ca="1" si="147"/>
        <v>9426.7549999999992</v>
      </c>
      <c r="L620" s="21">
        <f>IF(VLOOKUP(A620,$U$12:$AD$125,8)=VLOOKUP(A619,$U$12:$AD$125,8),0,VLOOKUP(A620,U$12:$AD$125,8))</f>
        <v>0</v>
      </c>
      <c r="M620" s="8">
        <f>IF(L620&gt;0,VLOOKUP(L620,T$12:$AC$125,7),0)</f>
        <v>0</v>
      </c>
      <c r="N620" s="3">
        <f t="shared" si="153"/>
        <v>0</v>
      </c>
      <c r="O620" s="3">
        <f t="shared" ca="1" si="148"/>
        <v>9426.7549999999992</v>
      </c>
      <c r="P620" s="22" t="str">
        <f t="shared" si="154"/>
        <v>J=</v>
      </c>
      <c r="Q620" s="2">
        <f t="shared" si="155"/>
        <v>42989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  <c r="ES620" s="18"/>
      <c r="ET620" s="18"/>
      <c r="EU620" s="18"/>
      <c r="EV620" s="18"/>
      <c r="EW620" s="18"/>
      <c r="EX620" s="18"/>
      <c r="EY620" s="18"/>
      <c r="EZ620" s="18"/>
      <c r="FA620" s="18"/>
      <c r="FB620" s="18"/>
      <c r="FC620" s="18"/>
      <c r="FD620" s="18"/>
      <c r="FE620" s="18"/>
      <c r="FF620" s="18"/>
      <c r="FG620" s="18"/>
      <c r="FH620" s="18"/>
      <c r="FI620" s="18"/>
      <c r="FJ620" s="18"/>
      <c r="FK620" s="18"/>
      <c r="FL620" s="18"/>
      <c r="FM620" s="18"/>
      <c r="FN620" s="18"/>
      <c r="FO620" s="18"/>
      <c r="FP620" s="18"/>
      <c r="FQ620" s="18"/>
      <c r="FR620" s="18"/>
      <c r="FS620" s="18"/>
      <c r="FT620" s="18"/>
      <c r="FU620" s="18"/>
      <c r="FV620" s="18"/>
    </row>
    <row r="621" spans="1:181" ht="12.75" x14ac:dyDescent="0.15">
      <c r="A621" s="90">
        <f t="shared" si="149"/>
        <v>42959</v>
      </c>
      <c r="B621" s="95">
        <f t="shared" ca="1" si="156"/>
        <v>109473.477</v>
      </c>
      <c r="C621" s="3">
        <f t="shared" si="150"/>
        <v>100000</v>
      </c>
      <c r="D621" s="4">
        <f ca="1">IF(A621&lt;$B$1,VLOOKUP(A621,[1]DI!$A$4:$B$15000,2),0)</f>
        <v>0</v>
      </c>
      <c r="E621" s="5">
        <f t="shared" ca="1" si="157"/>
        <v>0</v>
      </c>
      <c r="F621" s="20">
        <f t="shared" si="151"/>
        <v>1.23</v>
      </c>
      <c r="G621" s="6">
        <f t="shared" ca="1" si="145"/>
        <v>1</v>
      </c>
      <c r="H621" s="5">
        <f ca="1">TRUNC(PRODUCT(G$10:G620),15)</f>
        <v>1.2816039829457599</v>
      </c>
      <c r="I621" s="5">
        <f t="shared" ca="1" si="152"/>
        <v>1.1706981626063999</v>
      </c>
      <c r="J621" s="5">
        <f t="shared" ca="1" si="146"/>
        <v>1.0947347700000001</v>
      </c>
      <c r="K621" s="5">
        <f t="shared" ca="1" si="147"/>
        <v>9473.4770000000008</v>
      </c>
      <c r="L621" s="21">
        <f>IF(VLOOKUP(A621,$U$12:$AD$125,8)=VLOOKUP(A620,$U$12:$AD$125,8),0,VLOOKUP(A621,U$12:$AD$125,8))</f>
        <v>0</v>
      </c>
      <c r="M621" s="8">
        <f>IF(L621&gt;0,VLOOKUP(L621,T$12:$AC$125,7),0)</f>
        <v>0</v>
      </c>
      <c r="N621" s="3">
        <f t="shared" si="153"/>
        <v>0</v>
      </c>
      <c r="O621" s="3">
        <f t="shared" ca="1" si="148"/>
        <v>9473.4770000000008</v>
      </c>
      <c r="P621" s="22" t="str">
        <f t="shared" si="154"/>
        <v>J=</v>
      </c>
      <c r="Q621" s="2">
        <f t="shared" si="155"/>
        <v>42989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  <c r="ES621" s="18"/>
      <c r="ET621" s="18"/>
      <c r="EU621" s="18"/>
      <c r="EV621" s="18"/>
      <c r="EW621" s="18"/>
      <c r="EX621" s="18"/>
      <c r="EY621" s="18"/>
      <c r="EZ621" s="18"/>
      <c r="FA621" s="18"/>
      <c r="FB621" s="18"/>
      <c r="FC621" s="18"/>
      <c r="FD621" s="18"/>
      <c r="FE621" s="18"/>
      <c r="FF621" s="18"/>
      <c r="FG621" s="18"/>
      <c r="FH621" s="18"/>
      <c r="FI621" s="18"/>
      <c r="FJ621" s="18"/>
      <c r="FK621" s="18"/>
      <c r="FL621" s="18"/>
      <c r="FM621" s="18"/>
      <c r="FN621" s="18"/>
      <c r="FO621" s="18"/>
      <c r="FP621" s="18"/>
      <c r="FQ621" s="18"/>
      <c r="FR621" s="18"/>
      <c r="FS621" s="18"/>
      <c r="FT621" s="18"/>
      <c r="FU621" s="18"/>
      <c r="FV621" s="18"/>
    </row>
    <row r="622" spans="1:181" ht="12.75" x14ac:dyDescent="0.15">
      <c r="A622" s="90">
        <f t="shared" si="149"/>
        <v>42960</v>
      </c>
      <c r="B622" s="95">
        <f t="shared" ca="1" si="156"/>
        <v>109473.477</v>
      </c>
      <c r="C622" s="3">
        <f t="shared" si="150"/>
        <v>100000</v>
      </c>
      <c r="D622" s="4">
        <f ca="1">IF(A622&lt;$B$1,VLOOKUP(A622,[1]DI!$A$4:$B$15000,2),0)</f>
        <v>0</v>
      </c>
      <c r="E622" s="5">
        <f t="shared" ca="1" si="157"/>
        <v>0</v>
      </c>
      <c r="F622" s="20">
        <f t="shared" si="151"/>
        <v>1.23</v>
      </c>
      <c r="G622" s="6">
        <f t="shared" ca="1" si="145"/>
        <v>1</v>
      </c>
      <c r="H622" s="5">
        <f ca="1">TRUNC(PRODUCT(G$10:G621),15)</f>
        <v>1.2816039829457599</v>
      </c>
      <c r="I622" s="5">
        <f t="shared" ca="1" si="152"/>
        <v>1.1706981626063999</v>
      </c>
      <c r="J622" s="5">
        <f t="shared" ca="1" si="146"/>
        <v>1.0947347700000001</v>
      </c>
      <c r="K622" s="5">
        <f t="shared" ca="1" si="147"/>
        <v>9473.4770000000008</v>
      </c>
      <c r="L622" s="21">
        <f>IF(VLOOKUP(A622,$U$12:$AD$125,8)=VLOOKUP(A621,$U$12:$AD$125,8),0,VLOOKUP(A622,U$12:$AD$125,8))</f>
        <v>0</v>
      </c>
      <c r="M622" s="8">
        <f>IF(L622&gt;0,VLOOKUP(L622,T$12:$AC$125,7),0)</f>
        <v>0</v>
      </c>
      <c r="N622" s="3">
        <f t="shared" si="153"/>
        <v>0</v>
      </c>
      <c r="O622" s="3">
        <f t="shared" ca="1" si="148"/>
        <v>9473.4770000000008</v>
      </c>
      <c r="P622" s="22" t="str">
        <f t="shared" si="154"/>
        <v>J=</v>
      </c>
      <c r="Q622" s="2">
        <f t="shared" si="155"/>
        <v>42989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  <c r="ES622" s="18"/>
      <c r="ET622" s="18"/>
      <c r="EU622" s="18"/>
      <c r="EV622" s="18"/>
      <c r="EW622" s="18"/>
      <c r="EX622" s="18"/>
      <c r="EY622" s="18"/>
      <c r="EZ622" s="18"/>
      <c r="FA622" s="18"/>
      <c r="FB622" s="18"/>
      <c r="FC622" s="18"/>
      <c r="FD622" s="18"/>
      <c r="FE622" s="18"/>
      <c r="FF622" s="18"/>
      <c r="FG622" s="18"/>
      <c r="FH622" s="18"/>
      <c r="FI622" s="18"/>
      <c r="FJ622" s="18"/>
      <c r="FK622" s="18"/>
      <c r="FL622" s="18"/>
      <c r="FM622" s="18"/>
      <c r="FN622" s="18"/>
      <c r="FO622" s="18"/>
      <c r="FP622" s="18"/>
      <c r="FQ622" s="18"/>
      <c r="FR622" s="18"/>
      <c r="FS622" s="18"/>
      <c r="FT622" s="18"/>
      <c r="FU622" s="18"/>
      <c r="FV622" s="18"/>
    </row>
    <row r="623" spans="1:181" ht="12.75" x14ac:dyDescent="0.15">
      <c r="A623" s="90">
        <f t="shared" si="149"/>
        <v>42961</v>
      </c>
      <c r="B623" s="95">
        <f t="shared" ca="1" si="156"/>
        <v>109473.477</v>
      </c>
      <c r="C623" s="3">
        <f t="shared" si="150"/>
        <v>100000</v>
      </c>
      <c r="D623" s="4">
        <f ca="1">IF(A623&lt;$B$1,VLOOKUP(A623,[1]DI!$A$4:$B$15000,2),0)</f>
        <v>9.1399999999999995E-2</v>
      </c>
      <c r="E623" s="5">
        <f t="shared" ca="1" si="157"/>
        <v>3.4713000000000002E-4</v>
      </c>
      <c r="F623" s="20">
        <f t="shared" si="151"/>
        <v>1.23</v>
      </c>
      <c r="G623" s="6">
        <f t="shared" ca="1" si="145"/>
        <v>1.0004269698999999</v>
      </c>
      <c r="H623" s="5">
        <f ca="1">TRUNC(PRODUCT(G$10:G622),15)</f>
        <v>1.2816039829457599</v>
      </c>
      <c r="I623" s="5">
        <f t="shared" ca="1" si="152"/>
        <v>1.1706981626063999</v>
      </c>
      <c r="J623" s="5">
        <f t="shared" ca="1" si="146"/>
        <v>1.0947347700000001</v>
      </c>
      <c r="K623" s="5">
        <f t="shared" ca="1" si="147"/>
        <v>9473.4770000000008</v>
      </c>
      <c r="L623" s="21">
        <f>IF(VLOOKUP(A623,$U$12:$AD$125,8)=VLOOKUP(A622,$U$12:$AD$125,8),0,VLOOKUP(A623,U$12:$AD$125,8))</f>
        <v>0</v>
      </c>
      <c r="M623" s="8">
        <f>IF(L623&gt;0,VLOOKUP(L623,T$12:$AC$125,7),0)</f>
        <v>0</v>
      </c>
      <c r="N623" s="3">
        <f t="shared" si="153"/>
        <v>0</v>
      </c>
      <c r="O623" s="3">
        <f t="shared" ca="1" si="148"/>
        <v>9473.4770000000008</v>
      </c>
      <c r="P623" s="22" t="str">
        <f t="shared" si="154"/>
        <v>J=</v>
      </c>
      <c r="Q623" s="2">
        <f t="shared" si="155"/>
        <v>42989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  <c r="ES623" s="18"/>
      <c r="ET623" s="18"/>
      <c r="EU623" s="18"/>
      <c r="EV623" s="18"/>
      <c r="EW623" s="18"/>
      <c r="EX623" s="18"/>
      <c r="EY623" s="18"/>
      <c r="EZ623" s="18"/>
      <c r="FA623" s="18"/>
      <c r="FB623" s="18"/>
      <c r="FC623" s="18"/>
      <c r="FD623" s="18"/>
      <c r="FE623" s="18"/>
      <c r="FF623" s="18"/>
      <c r="FG623" s="18"/>
      <c r="FH623" s="18"/>
      <c r="FI623" s="18"/>
      <c r="FJ623" s="18"/>
      <c r="FK623" s="18"/>
      <c r="FL623" s="18"/>
      <c r="FM623" s="18"/>
      <c r="FN623" s="18"/>
      <c r="FO623" s="18"/>
      <c r="FP623" s="18"/>
      <c r="FQ623" s="18"/>
      <c r="FR623" s="18"/>
      <c r="FS623" s="18"/>
      <c r="FT623" s="18"/>
      <c r="FU623" s="18"/>
      <c r="FV623" s="18"/>
    </row>
    <row r="624" spans="1:181" ht="12.75" x14ac:dyDescent="0.15">
      <c r="A624" s="90">
        <f t="shared" si="149"/>
        <v>42962</v>
      </c>
      <c r="B624" s="95">
        <f t="shared" ca="1" si="156"/>
        <v>109520.219</v>
      </c>
      <c r="C624" s="3">
        <f t="shared" si="150"/>
        <v>100000</v>
      </c>
      <c r="D624" s="4">
        <f ca="1">IF(A624&lt;$B$1,VLOOKUP(A624,[1]DI!$A$4:$B$15000,2),0)</f>
        <v>9.1399999999999995E-2</v>
      </c>
      <c r="E624" s="5">
        <f t="shared" ca="1" si="157"/>
        <v>3.4713000000000002E-4</v>
      </c>
      <c r="F624" s="20">
        <f t="shared" si="151"/>
        <v>1.23</v>
      </c>
      <c r="G624" s="6">
        <f t="shared" ca="1" si="145"/>
        <v>1.0004269698999999</v>
      </c>
      <c r="H624" s="5">
        <f ca="1">TRUNC(PRODUCT(G$10:G623),15)</f>
        <v>1.2821511892702</v>
      </c>
      <c r="I624" s="5">
        <f t="shared" ca="1" si="152"/>
        <v>1.1706981626063999</v>
      </c>
      <c r="J624" s="5">
        <f t="shared" ca="1" si="146"/>
        <v>1.09520219</v>
      </c>
      <c r="K624" s="5">
        <f t="shared" ca="1" si="147"/>
        <v>9520.2189999999991</v>
      </c>
      <c r="L624" s="21">
        <f>IF(VLOOKUP(A624,$U$12:$AD$125,8)=VLOOKUP(A623,$U$12:$AD$125,8),0,VLOOKUP(A624,U$12:$AD$125,8))</f>
        <v>0</v>
      </c>
      <c r="M624" s="8">
        <f>IF(L624&gt;0,VLOOKUP(L624,T$12:$AC$125,7),0)</f>
        <v>0</v>
      </c>
      <c r="N624" s="3">
        <f t="shared" si="153"/>
        <v>0</v>
      </c>
      <c r="O624" s="3">
        <f t="shared" ca="1" si="148"/>
        <v>9520.2189999999991</v>
      </c>
      <c r="P624" s="22" t="str">
        <f t="shared" si="154"/>
        <v>J=</v>
      </c>
      <c r="Q624" s="2">
        <f t="shared" si="155"/>
        <v>42989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  <c r="ES624" s="18"/>
      <c r="ET624" s="18"/>
      <c r="EU624" s="18"/>
      <c r="EV624" s="18"/>
      <c r="EW624" s="18"/>
      <c r="EX624" s="18"/>
      <c r="EY624" s="18"/>
      <c r="EZ624" s="18"/>
      <c r="FA624" s="18"/>
      <c r="FB624" s="18"/>
      <c r="FC624" s="18"/>
      <c r="FD624" s="18"/>
      <c r="FE624" s="18"/>
      <c r="FF624" s="18"/>
      <c r="FG624" s="18"/>
      <c r="FH624" s="18"/>
      <c r="FI624" s="18"/>
      <c r="FJ624" s="18"/>
      <c r="FK624" s="18"/>
      <c r="FL624" s="18"/>
      <c r="FM624" s="18"/>
      <c r="FN624" s="18"/>
      <c r="FO624" s="18"/>
      <c r="FP624" s="18"/>
      <c r="FQ624" s="18"/>
      <c r="FR624" s="18"/>
      <c r="FS624" s="18"/>
      <c r="FT624" s="18"/>
      <c r="FU624" s="18"/>
      <c r="FV624" s="18"/>
    </row>
    <row r="625" spans="1:178" ht="12.75" x14ac:dyDescent="0.15">
      <c r="A625" s="90">
        <f t="shared" si="149"/>
        <v>42963</v>
      </c>
      <c r="B625" s="95">
        <f t="shared" ca="1" si="156"/>
        <v>109566.981</v>
      </c>
      <c r="C625" s="3">
        <f t="shared" si="150"/>
        <v>100000</v>
      </c>
      <c r="D625" s="4">
        <f ca="1">IF(A625&lt;$B$1,VLOOKUP(A625,[1]DI!$A$4:$B$15000,2),0)</f>
        <v>9.1399999999999995E-2</v>
      </c>
      <c r="E625" s="5">
        <f t="shared" ca="1" si="157"/>
        <v>3.4713000000000002E-4</v>
      </c>
      <c r="F625" s="20">
        <f t="shared" si="151"/>
        <v>1.23</v>
      </c>
      <c r="G625" s="6">
        <f t="shared" ca="1" si="145"/>
        <v>1.0004269698999999</v>
      </c>
      <c r="H625" s="5">
        <f ca="1">TRUNC(PRODUCT(G$10:G624),15)</f>
        <v>1.28269862923526</v>
      </c>
      <c r="I625" s="5">
        <f t="shared" ca="1" si="152"/>
        <v>1.1706981626063999</v>
      </c>
      <c r="J625" s="5">
        <f t="shared" ca="1" si="146"/>
        <v>1.09566981</v>
      </c>
      <c r="K625" s="5">
        <f t="shared" ca="1" si="147"/>
        <v>9566.9809999999998</v>
      </c>
      <c r="L625" s="21">
        <f>IF(VLOOKUP(A625,$U$12:$AD$125,8)=VLOOKUP(A624,$U$12:$AD$125,8),0,VLOOKUP(A625,U$12:$AD$125,8))</f>
        <v>0</v>
      </c>
      <c r="M625" s="8">
        <f>IF(L625&gt;0,VLOOKUP(L625,T$12:$AC$125,7),0)</f>
        <v>0</v>
      </c>
      <c r="N625" s="3">
        <f t="shared" si="153"/>
        <v>0</v>
      </c>
      <c r="O625" s="3">
        <f t="shared" ca="1" si="148"/>
        <v>9566.9809999999998</v>
      </c>
      <c r="P625" s="22" t="str">
        <f t="shared" si="154"/>
        <v>J=</v>
      </c>
      <c r="Q625" s="2">
        <f t="shared" si="155"/>
        <v>42989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  <c r="ES625" s="18"/>
      <c r="ET625" s="18"/>
      <c r="EU625" s="18"/>
      <c r="EV625" s="18"/>
      <c r="EW625" s="18"/>
      <c r="EX625" s="18"/>
      <c r="EY625" s="18"/>
      <c r="EZ625" s="18"/>
      <c r="FA625" s="18"/>
      <c r="FB625" s="18"/>
      <c r="FC625" s="18"/>
      <c r="FD625" s="18"/>
      <c r="FE625" s="18"/>
      <c r="FF625" s="18"/>
      <c r="FG625" s="18"/>
      <c r="FH625" s="18"/>
      <c r="FI625" s="18"/>
      <c r="FJ625" s="18"/>
      <c r="FK625" s="18"/>
      <c r="FL625" s="18"/>
      <c r="FM625" s="18"/>
      <c r="FN625" s="18"/>
      <c r="FO625" s="18"/>
      <c r="FP625" s="18"/>
      <c r="FQ625" s="18"/>
      <c r="FR625" s="18"/>
      <c r="FS625" s="18"/>
      <c r="FT625" s="18"/>
      <c r="FU625" s="18"/>
      <c r="FV625" s="18"/>
    </row>
    <row r="626" spans="1:178" ht="12.75" x14ac:dyDescent="0.15">
      <c r="A626" s="90">
        <f t="shared" si="149"/>
        <v>42964</v>
      </c>
      <c r="B626" s="95">
        <f t="shared" ca="1" si="156"/>
        <v>109613.76199999001</v>
      </c>
      <c r="C626" s="3">
        <f t="shared" si="150"/>
        <v>100000</v>
      </c>
      <c r="D626" s="4">
        <f ca="1">IF(A626&lt;$B$1,VLOOKUP(A626,[1]DI!$A$4:$B$15000,2),0)</f>
        <v>9.1399999999999995E-2</v>
      </c>
      <c r="E626" s="5">
        <f t="shared" ca="1" si="157"/>
        <v>3.4713000000000002E-4</v>
      </c>
      <c r="F626" s="20">
        <f t="shared" si="151"/>
        <v>1.23</v>
      </c>
      <c r="G626" s="6">
        <f t="shared" ca="1" si="145"/>
        <v>1.0004269698999999</v>
      </c>
      <c r="H626" s="5">
        <f ca="1">TRUNC(PRODUCT(G$10:G625),15)</f>
        <v>1.28324630294072</v>
      </c>
      <c r="I626" s="5">
        <f t="shared" ca="1" si="152"/>
        <v>1.1706981626063999</v>
      </c>
      <c r="J626" s="5">
        <f t="shared" ca="1" si="146"/>
        <v>1.0961376199999999</v>
      </c>
      <c r="K626" s="5">
        <f t="shared" ca="1" si="147"/>
        <v>9613.7619999899998</v>
      </c>
      <c r="L626" s="21">
        <f>IF(VLOOKUP(A626,$U$12:$AD$125,8)=VLOOKUP(A625,$U$12:$AD$125,8),0,VLOOKUP(A626,U$12:$AD$125,8))</f>
        <v>0</v>
      </c>
      <c r="M626" s="8">
        <f>IF(L626&gt;0,VLOOKUP(L626,T$12:$AC$125,7),0)</f>
        <v>0</v>
      </c>
      <c r="N626" s="3">
        <f t="shared" si="153"/>
        <v>0</v>
      </c>
      <c r="O626" s="3">
        <f t="shared" ca="1" si="148"/>
        <v>9613.7619999899998</v>
      </c>
      <c r="P626" s="22" t="str">
        <f t="shared" si="154"/>
        <v>J=</v>
      </c>
      <c r="Q626" s="2">
        <f t="shared" si="155"/>
        <v>42989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  <c r="ES626" s="18"/>
      <c r="ET626" s="18"/>
      <c r="EU626" s="18"/>
      <c r="EV626" s="18"/>
      <c r="EW626" s="18"/>
      <c r="EX626" s="18"/>
      <c r="EY626" s="18"/>
      <c r="EZ626" s="18"/>
      <c r="FA626" s="18"/>
      <c r="FB626" s="18"/>
      <c r="FC626" s="18"/>
      <c r="FD626" s="18"/>
      <c r="FE626" s="18"/>
      <c r="FF626" s="18"/>
      <c r="FG626" s="18"/>
      <c r="FH626" s="18"/>
      <c r="FI626" s="18"/>
      <c r="FJ626" s="18"/>
      <c r="FK626" s="18"/>
      <c r="FL626" s="18"/>
      <c r="FM626" s="18"/>
      <c r="FN626" s="18"/>
      <c r="FO626" s="18"/>
      <c r="FP626" s="18"/>
      <c r="FQ626" s="18"/>
      <c r="FR626" s="18"/>
      <c r="FS626" s="18"/>
      <c r="FT626" s="18"/>
      <c r="FU626" s="18"/>
      <c r="FV626" s="18"/>
    </row>
    <row r="627" spans="1:178" ht="12.75" x14ac:dyDescent="0.15">
      <c r="A627" s="90">
        <f t="shared" si="149"/>
        <v>42965</v>
      </c>
      <c r="B627" s="95">
        <f t="shared" ca="1" si="156"/>
        <v>109660.56399999</v>
      </c>
      <c r="C627" s="3">
        <f t="shared" si="150"/>
        <v>100000</v>
      </c>
      <c r="D627" s="4">
        <f ca="1">IF(A627&lt;$B$1,VLOOKUP(A627,[1]DI!$A$4:$B$15000,2),0)</f>
        <v>9.1399999999999995E-2</v>
      </c>
      <c r="E627" s="5">
        <f t="shared" ca="1" si="157"/>
        <v>3.4713000000000002E-4</v>
      </c>
      <c r="F627" s="20">
        <f t="shared" si="151"/>
        <v>1.23</v>
      </c>
      <c r="G627" s="6">
        <f t="shared" ca="1" si="145"/>
        <v>1.0004269698999999</v>
      </c>
      <c r="H627" s="5">
        <f ca="1">TRUNC(PRODUCT(G$10:G626),15)</f>
        <v>1.28379421048636</v>
      </c>
      <c r="I627" s="5">
        <f t="shared" ca="1" si="152"/>
        <v>1.1706981626063999</v>
      </c>
      <c r="J627" s="5">
        <f t="shared" ca="1" si="146"/>
        <v>1.0966056399999999</v>
      </c>
      <c r="K627" s="5">
        <f t="shared" ca="1" si="147"/>
        <v>9660.5639999899995</v>
      </c>
      <c r="L627" s="21">
        <f>IF(VLOOKUP(A627,$U$12:$AD$125,8)=VLOOKUP(A626,$U$12:$AD$125,8),0,VLOOKUP(A627,U$12:$AD$125,8))</f>
        <v>0</v>
      </c>
      <c r="M627" s="8">
        <f>IF(L627&gt;0,VLOOKUP(L627,T$12:$AC$125,7),0)</f>
        <v>0</v>
      </c>
      <c r="N627" s="3">
        <f t="shared" si="153"/>
        <v>0</v>
      </c>
      <c r="O627" s="3">
        <f t="shared" ca="1" si="148"/>
        <v>9660.5639999899995</v>
      </c>
      <c r="P627" s="22" t="str">
        <f t="shared" si="154"/>
        <v>J=</v>
      </c>
      <c r="Q627" s="2">
        <f t="shared" si="155"/>
        <v>42989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  <c r="ES627" s="18"/>
      <c r="ET627" s="18"/>
      <c r="EU627" s="18"/>
      <c r="EV627" s="18"/>
      <c r="EW627" s="18"/>
      <c r="EX627" s="18"/>
      <c r="EY627" s="18"/>
      <c r="EZ627" s="18"/>
      <c r="FA627" s="18"/>
      <c r="FB627" s="18"/>
      <c r="FC627" s="18"/>
      <c r="FD627" s="18"/>
      <c r="FE627" s="18"/>
      <c r="FF627" s="18"/>
      <c r="FG627" s="18"/>
      <c r="FH627" s="18"/>
      <c r="FI627" s="18"/>
      <c r="FJ627" s="18"/>
      <c r="FK627" s="18"/>
      <c r="FL627" s="18"/>
      <c r="FM627" s="18"/>
      <c r="FN627" s="18"/>
      <c r="FO627" s="18"/>
      <c r="FP627" s="18"/>
      <c r="FQ627" s="18"/>
      <c r="FR627" s="18"/>
      <c r="FS627" s="18"/>
      <c r="FT627" s="18"/>
      <c r="FU627" s="18"/>
      <c r="FV627" s="18"/>
    </row>
    <row r="628" spans="1:178" ht="12.75" x14ac:dyDescent="0.15">
      <c r="A628" s="90">
        <f t="shared" si="149"/>
        <v>42966</v>
      </c>
      <c r="B628" s="95">
        <f t="shared" ca="1" si="156"/>
        <v>109707.386</v>
      </c>
      <c r="C628" s="3">
        <f t="shared" si="150"/>
        <v>100000</v>
      </c>
      <c r="D628" s="4">
        <f ca="1">IF(A628&lt;$B$1,VLOOKUP(A628,[1]DI!$A$4:$B$15000,2),0)</f>
        <v>0</v>
      </c>
      <c r="E628" s="5">
        <f t="shared" ca="1" si="157"/>
        <v>0</v>
      </c>
      <c r="F628" s="20">
        <f t="shared" si="151"/>
        <v>1.23</v>
      </c>
      <c r="G628" s="6">
        <f t="shared" ca="1" si="145"/>
        <v>1</v>
      </c>
      <c r="H628" s="5">
        <f ca="1">TRUNC(PRODUCT(G$10:G627),15)</f>
        <v>1.2843423519720301</v>
      </c>
      <c r="I628" s="5">
        <f t="shared" ca="1" si="152"/>
        <v>1.1706981626063999</v>
      </c>
      <c r="J628" s="5">
        <f t="shared" ca="1" si="146"/>
        <v>1.0970738600000001</v>
      </c>
      <c r="K628" s="5">
        <f t="shared" ca="1" si="147"/>
        <v>9707.3860000000004</v>
      </c>
      <c r="L628" s="21">
        <f>IF(VLOOKUP(A628,$U$12:$AD$125,8)=VLOOKUP(A627,$U$12:$AD$125,8),0,VLOOKUP(A628,U$12:$AD$125,8))</f>
        <v>0</v>
      </c>
      <c r="M628" s="8">
        <f>IF(L628&gt;0,VLOOKUP(L628,T$12:$AC$125,7),0)</f>
        <v>0</v>
      </c>
      <c r="N628" s="3">
        <f t="shared" si="153"/>
        <v>0</v>
      </c>
      <c r="O628" s="3">
        <f t="shared" ca="1" si="148"/>
        <v>9707.3860000000004</v>
      </c>
      <c r="P628" s="22" t="str">
        <f t="shared" si="154"/>
        <v>J=</v>
      </c>
      <c r="Q628" s="2">
        <f t="shared" si="155"/>
        <v>42989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  <c r="ES628" s="18"/>
      <c r="ET628" s="18"/>
      <c r="EU628" s="18"/>
      <c r="EV628" s="18"/>
      <c r="EW628" s="18"/>
      <c r="EX628" s="18"/>
      <c r="EY628" s="18"/>
      <c r="EZ628" s="18"/>
      <c r="FA628" s="18"/>
      <c r="FB628" s="18"/>
      <c r="FC628" s="18"/>
      <c r="FD628" s="18"/>
      <c r="FE628" s="18"/>
      <c r="FF628" s="18"/>
      <c r="FG628" s="18"/>
      <c r="FH628" s="18"/>
      <c r="FI628" s="18"/>
      <c r="FJ628" s="18"/>
      <c r="FK628" s="18"/>
      <c r="FL628" s="18"/>
      <c r="FM628" s="18"/>
      <c r="FN628" s="18"/>
      <c r="FO628" s="18"/>
      <c r="FP628" s="18"/>
      <c r="FQ628" s="18"/>
      <c r="FR628" s="18"/>
      <c r="FS628" s="18"/>
      <c r="FT628" s="18"/>
      <c r="FU628" s="18"/>
      <c r="FV628" s="18"/>
    </row>
    <row r="629" spans="1:178" ht="12.75" x14ac:dyDescent="0.15">
      <c r="A629" s="90">
        <f t="shared" si="149"/>
        <v>42967</v>
      </c>
      <c r="B629" s="95">
        <f t="shared" ca="1" si="156"/>
        <v>109707.386</v>
      </c>
      <c r="C629" s="3">
        <f t="shared" si="150"/>
        <v>100000</v>
      </c>
      <c r="D629" s="4">
        <f ca="1">IF(A629&lt;$B$1,VLOOKUP(A629,[1]DI!$A$4:$B$15000,2),0)</f>
        <v>0</v>
      </c>
      <c r="E629" s="5">
        <f t="shared" ca="1" si="157"/>
        <v>0</v>
      </c>
      <c r="F629" s="20">
        <f t="shared" si="151"/>
        <v>1.23</v>
      </c>
      <c r="G629" s="6">
        <f t="shared" ca="1" si="145"/>
        <v>1</v>
      </c>
      <c r="H629" s="5">
        <f ca="1">TRUNC(PRODUCT(G$10:G628),15)</f>
        <v>1.2843423519720301</v>
      </c>
      <c r="I629" s="5">
        <f t="shared" ca="1" si="152"/>
        <v>1.1706981626063999</v>
      </c>
      <c r="J629" s="5">
        <f t="shared" ca="1" si="146"/>
        <v>1.0970738600000001</v>
      </c>
      <c r="K629" s="5">
        <f t="shared" ca="1" si="147"/>
        <v>9707.3860000000004</v>
      </c>
      <c r="L629" s="21">
        <f>IF(VLOOKUP(A629,$U$12:$AD$125,8)=VLOOKUP(A628,$U$12:$AD$125,8),0,VLOOKUP(A629,U$12:$AD$125,8))</f>
        <v>0</v>
      </c>
      <c r="M629" s="8">
        <f>IF(L629&gt;0,VLOOKUP(L629,T$12:$AC$125,7),0)</f>
        <v>0</v>
      </c>
      <c r="N629" s="3">
        <f t="shared" si="153"/>
        <v>0</v>
      </c>
      <c r="O629" s="3">
        <f t="shared" ca="1" si="148"/>
        <v>9707.3860000000004</v>
      </c>
      <c r="P629" s="22" t="str">
        <f t="shared" si="154"/>
        <v>J=</v>
      </c>
      <c r="Q629" s="2">
        <f t="shared" si="155"/>
        <v>42989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  <c r="ES629" s="18"/>
      <c r="ET629" s="18"/>
      <c r="EU629" s="18"/>
      <c r="EV629" s="18"/>
      <c r="EW629" s="18"/>
      <c r="EX629" s="18"/>
      <c r="EY629" s="18"/>
      <c r="EZ629" s="18"/>
      <c r="FA629" s="18"/>
      <c r="FB629" s="18"/>
      <c r="FC629" s="18"/>
      <c r="FD629" s="18"/>
      <c r="FE629" s="18"/>
      <c r="FF629" s="18"/>
      <c r="FG629" s="18"/>
      <c r="FH629" s="18"/>
      <c r="FI629" s="18"/>
      <c r="FJ629" s="18"/>
      <c r="FK629" s="18"/>
      <c r="FL629" s="18"/>
      <c r="FM629" s="18"/>
      <c r="FN629" s="18"/>
      <c r="FO629" s="18"/>
      <c r="FP629" s="18"/>
      <c r="FQ629" s="18"/>
      <c r="FR629" s="18"/>
      <c r="FS629" s="18"/>
      <c r="FT629" s="18"/>
      <c r="FU629" s="18"/>
      <c r="FV629" s="18"/>
    </row>
    <row r="630" spans="1:178" ht="12.75" x14ac:dyDescent="0.15">
      <c r="A630" s="90">
        <f t="shared" si="149"/>
        <v>42968</v>
      </c>
      <c r="B630" s="95">
        <f t="shared" ca="1" si="156"/>
        <v>109707.386</v>
      </c>
      <c r="C630" s="3">
        <f t="shared" si="150"/>
        <v>100000</v>
      </c>
      <c r="D630" s="4">
        <f ca="1">IF(A630&lt;$B$1,VLOOKUP(A630,[1]DI!$A$4:$B$15000,2),0)</f>
        <v>9.1399999999999995E-2</v>
      </c>
      <c r="E630" s="5">
        <f t="shared" ca="1" si="157"/>
        <v>3.4713000000000002E-4</v>
      </c>
      <c r="F630" s="20">
        <f t="shared" si="151"/>
        <v>1.23</v>
      </c>
      <c r="G630" s="6">
        <f t="shared" ca="1" si="145"/>
        <v>1.0004269698999999</v>
      </c>
      <c r="H630" s="5">
        <f ca="1">TRUNC(PRODUCT(G$10:G629),15)</f>
        <v>1.2843423519720301</v>
      </c>
      <c r="I630" s="5">
        <f t="shared" ca="1" si="152"/>
        <v>1.1706981626063999</v>
      </c>
      <c r="J630" s="5">
        <f t="shared" ca="1" si="146"/>
        <v>1.0970738600000001</v>
      </c>
      <c r="K630" s="5">
        <f t="shared" ca="1" si="147"/>
        <v>9707.3860000000004</v>
      </c>
      <c r="L630" s="21">
        <f>IF(VLOOKUP(A630,$U$12:$AD$125,8)=VLOOKUP(A629,$U$12:$AD$125,8),0,VLOOKUP(A630,U$12:$AD$125,8))</f>
        <v>0</v>
      </c>
      <c r="M630" s="8">
        <f>IF(L630&gt;0,VLOOKUP(L630,T$12:$AC$125,7),0)</f>
        <v>0</v>
      </c>
      <c r="N630" s="3">
        <f t="shared" si="153"/>
        <v>0</v>
      </c>
      <c r="O630" s="3">
        <f t="shared" ca="1" si="148"/>
        <v>9707.3860000000004</v>
      </c>
      <c r="P630" s="22" t="str">
        <f t="shared" si="154"/>
        <v>J=</v>
      </c>
      <c r="Q630" s="2">
        <f t="shared" si="155"/>
        <v>42989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  <c r="ES630" s="18"/>
      <c r="ET630" s="18"/>
      <c r="EU630" s="18"/>
      <c r="EV630" s="18"/>
      <c r="EW630" s="18"/>
      <c r="EX630" s="18"/>
      <c r="EY630" s="18"/>
      <c r="EZ630" s="18"/>
      <c r="FA630" s="18"/>
      <c r="FB630" s="18"/>
      <c r="FC630" s="18"/>
      <c r="FD630" s="18"/>
      <c r="FE630" s="18"/>
      <c r="FF630" s="18"/>
      <c r="FG630" s="18"/>
      <c r="FH630" s="18"/>
      <c r="FI630" s="18"/>
      <c r="FJ630" s="18"/>
      <c r="FK630" s="18"/>
      <c r="FL630" s="18"/>
      <c r="FM630" s="18"/>
      <c r="FN630" s="18"/>
      <c r="FO630" s="18"/>
      <c r="FP630" s="18"/>
      <c r="FQ630" s="18"/>
      <c r="FR630" s="18"/>
      <c r="FS630" s="18"/>
      <c r="FT630" s="18"/>
      <c r="FU630" s="18"/>
      <c r="FV630" s="18"/>
    </row>
    <row r="631" spans="1:178" ht="12.75" x14ac:dyDescent="0.15">
      <c r="A631" s="90">
        <f t="shared" si="149"/>
        <v>42969</v>
      </c>
      <c r="B631" s="95">
        <f t="shared" ca="1" si="156"/>
        <v>109754.228</v>
      </c>
      <c r="C631" s="3">
        <f t="shared" si="150"/>
        <v>100000</v>
      </c>
      <c r="D631" s="4">
        <f ca="1">IF(A631&lt;$B$1,VLOOKUP(A631,[1]DI!$A$4:$B$15000,2),0)</f>
        <v>9.1399999999999995E-2</v>
      </c>
      <c r="E631" s="5">
        <f t="shared" ca="1" si="157"/>
        <v>3.4713000000000002E-4</v>
      </c>
      <c r="F631" s="20">
        <f t="shared" si="151"/>
        <v>1.23</v>
      </c>
      <c r="G631" s="6">
        <f t="shared" ca="1" si="145"/>
        <v>1.0004269698999999</v>
      </c>
      <c r="H631" s="5">
        <f ca="1">TRUNC(PRODUCT(G$10:G630),15)</f>
        <v>1.28489072749762</v>
      </c>
      <c r="I631" s="5">
        <f t="shared" ca="1" si="152"/>
        <v>1.1706981626063999</v>
      </c>
      <c r="J631" s="5">
        <f t="shared" ca="1" si="146"/>
        <v>1.0975422800000001</v>
      </c>
      <c r="K631" s="5">
        <f t="shared" ca="1" si="147"/>
        <v>9754.2279999999992</v>
      </c>
      <c r="L631" s="21">
        <f>IF(VLOOKUP(A631,$U$12:$AD$125,8)=VLOOKUP(A630,$U$12:$AD$125,8),0,VLOOKUP(A631,U$12:$AD$125,8))</f>
        <v>0</v>
      </c>
      <c r="M631" s="8">
        <f>IF(L631&gt;0,VLOOKUP(L631,T$12:$AC$125,7),0)</f>
        <v>0</v>
      </c>
      <c r="N631" s="3">
        <f t="shared" si="153"/>
        <v>0</v>
      </c>
      <c r="O631" s="3">
        <f t="shared" ca="1" si="148"/>
        <v>9754.2279999999992</v>
      </c>
      <c r="P631" s="22" t="str">
        <f t="shared" si="154"/>
        <v>J=</v>
      </c>
      <c r="Q631" s="2">
        <f t="shared" si="155"/>
        <v>42989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  <c r="ES631" s="18"/>
      <c r="ET631" s="18"/>
      <c r="EU631" s="18"/>
      <c r="EV631" s="18"/>
      <c r="EW631" s="18"/>
      <c r="EX631" s="18"/>
      <c r="EY631" s="18"/>
      <c r="EZ631" s="18"/>
      <c r="FA631" s="18"/>
      <c r="FB631" s="18"/>
      <c r="FC631" s="18"/>
      <c r="FD631" s="18"/>
      <c r="FE631" s="18"/>
      <c r="FF631" s="18"/>
      <c r="FG631" s="18"/>
      <c r="FH631" s="18"/>
      <c r="FI631" s="18"/>
      <c r="FJ631" s="18"/>
      <c r="FK631" s="18"/>
      <c r="FL631" s="18"/>
      <c r="FM631" s="18"/>
      <c r="FN631" s="18"/>
      <c r="FO631" s="18"/>
      <c r="FP631" s="18"/>
      <c r="FQ631" s="18"/>
      <c r="FR631" s="18"/>
      <c r="FS631" s="18"/>
      <c r="FT631" s="18"/>
      <c r="FU631" s="18"/>
      <c r="FV631" s="18"/>
    </row>
    <row r="632" spans="1:178" ht="12.75" x14ac:dyDescent="0.15">
      <c r="A632" s="90">
        <f t="shared" si="149"/>
        <v>42970</v>
      </c>
      <c r="B632" s="95">
        <f t="shared" ca="1" si="156"/>
        <v>109801.08900000001</v>
      </c>
      <c r="C632" s="3">
        <f t="shared" si="150"/>
        <v>100000</v>
      </c>
      <c r="D632" s="4">
        <f ca="1">IF(A632&lt;$B$1,VLOOKUP(A632,[1]DI!$A$4:$B$15000,2),0)</f>
        <v>9.1399999999999995E-2</v>
      </c>
      <c r="E632" s="5">
        <f t="shared" ca="1" si="157"/>
        <v>3.4713000000000002E-4</v>
      </c>
      <c r="F632" s="20">
        <f t="shared" si="151"/>
        <v>1.23</v>
      </c>
      <c r="G632" s="6">
        <f t="shared" ca="1" si="145"/>
        <v>1.0004269698999999</v>
      </c>
      <c r="H632" s="5">
        <f ca="1">TRUNC(PRODUCT(G$10:G631),15)</f>
        <v>1.2854393371630499</v>
      </c>
      <c r="I632" s="5">
        <f t="shared" ca="1" si="152"/>
        <v>1.1706981626063999</v>
      </c>
      <c r="J632" s="5">
        <f t="shared" ca="1" si="146"/>
        <v>1.0980108900000001</v>
      </c>
      <c r="K632" s="5">
        <f t="shared" ca="1" si="147"/>
        <v>9801.0889999999999</v>
      </c>
      <c r="L632" s="21">
        <f>IF(VLOOKUP(A632,$U$12:$AD$125,8)=VLOOKUP(A631,$U$12:$AD$125,8),0,VLOOKUP(A632,U$12:$AD$125,8))</f>
        <v>0</v>
      </c>
      <c r="M632" s="8">
        <f>IF(L632&gt;0,VLOOKUP(L632,T$12:$AC$125,7),0)</f>
        <v>0</v>
      </c>
      <c r="N632" s="3">
        <f t="shared" si="153"/>
        <v>0</v>
      </c>
      <c r="O632" s="3">
        <f t="shared" ca="1" si="148"/>
        <v>9801.0889999999999</v>
      </c>
      <c r="P632" s="22" t="str">
        <f t="shared" si="154"/>
        <v>J=</v>
      </c>
      <c r="Q632" s="2">
        <f t="shared" si="155"/>
        <v>42989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  <c r="ES632" s="18"/>
      <c r="ET632" s="18"/>
      <c r="EU632" s="18"/>
      <c r="EV632" s="18"/>
      <c r="EW632" s="18"/>
      <c r="EX632" s="18"/>
      <c r="EY632" s="18"/>
      <c r="EZ632" s="18"/>
      <c r="FA632" s="18"/>
      <c r="FB632" s="18"/>
      <c r="FC632" s="18"/>
      <c r="FD632" s="18"/>
      <c r="FE632" s="18"/>
      <c r="FF632" s="18"/>
      <c r="FG632" s="18"/>
      <c r="FH632" s="18"/>
      <c r="FI632" s="18"/>
      <c r="FJ632" s="18"/>
      <c r="FK632" s="18"/>
      <c r="FL632" s="18"/>
      <c r="FM632" s="18"/>
      <c r="FN632" s="18"/>
      <c r="FO632" s="18"/>
      <c r="FP632" s="18"/>
      <c r="FQ632" s="18"/>
      <c r="FR632" s="18"/>
      <c r="FS632" s="18"/>
      <c r="FT632" s="18"/>
      <c r="FU632" s="18"/>
      <c r="FV632" s="18"/>
    </row>
    <row r="633" spans="1:178" ht="12.75" x14ac:dyDescent="0.15">
      <c r="A633" s="90">
        <f t="shared" si="149"/>
        <v>42971</v>
      </c>
      <c r="B633" s="95">
        <f t="shared" ca="1" si="156"/>
        <v>109847.97100000001</v>
      </c>
      <c r="C633" s="3">
        <f t="shared" si="150"/>
        <v>100000</v>
      </c>
      <c r="D633" s="4">
        <f ca="1">IF(A633&lt;$B$1,VLOOKUP(A633,[1]DI!$A$4:$B$15000,2),0)</f>
        <v>9.1399999999999995E-2</v>
      </c>
      <c r="E633" s="5">
        <f t="shared" ca="1" si="157"/>
        <v>3.4713000000000002E-4</v>
      </c>
      <c r="F633" s="20">
        <f t="shared" si="151"/>
        <v>1.23</v>
      </c>
      <c r="G633" s="6">
        <f t="shared" ca="1" si="145"/>
        <v>1.0004269698999999</v>
      </c>
      <c r="H633" s="5">
        <f ca="1">TRUNC(PRODUCT(G$10:G632),15)</f>
        <v>1.28598818106829</v>
      </c>
      <c r="I633" s="5">
        <f t="shared" ca="1" si="152"/>
        <v>1.1706981626063999</v>
      </c>
      <c r="J633" s="5">
        <f t="shared" ca="1" si="146"/>
        <v>1.0984797100000001</v>
      </c>
      <c r="K633" s="5">
        <f t="shared" ca="1" si="147"/>
        <v>9847.9709999999995</v>
      </c>
      <c r="L633" s="21">
        <f>IF(VLOOKUP(A633,$U$12:$AD$125,8)=VLOOKUP(A632,$U$12:$AD$125,8),0,VLOOKUP(A633,U$12:$AD$125,8))</f>
        <v>0</v>
      </c>
      <c r="M633" s="8">
        <f>IF(L633&gt;0,VLOOKUP(L633,T$12:$AC$125,7),0)</f>
        <v>0</v>
      </c>
      <c r="N633" s="3">
        <f t="shared" si="153"/>
        <v>0</v>
      </c>
      <c r="O633" s="3">
        <f t="shared" ca="1" si="148"/>
        <v>9847.9709999999995</v>
      </c>
      <c r="P633" s="22" t="str">
        <f t="shared" si="154"/>
        <v>J=</v>
      </c>
      <c r="Q633" s="2">
        <f t="shared" si="155"/>
        <v>42989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  <c r="ES633" s="18"/>
      <c r="ET633" s="18"/>
      <c r="EU633" s="18"/>
      <c r="EV633" s="18"/>
      <c r="EW633" s="18"/>
      <c r="EX633" s="18"/>
      <c r="EY633" s="18"/>
      <c r="EZ633" s="18"/>
      <c r="FA633" s="18"/>
      <c r="FB633" s="18"/>
      <c r="FC633" s="18"/>
      <c r="FD633" s="18"/>
      <c r="FE633" s="18"/>
      <c r="FF633" s="18"/>
      <c r="FG633" s="18"/>
      <c r="FH633" s="18"/>
      <c r="FI633" s="18"/>
      <c r="FJ633" s="18"/>
      <c r="FK633" s="18"/>
      <c r="FL633" s="18"/>
      <c r="FM633" s="18"/>
      <c r="FN633" s="18"/>
      <c r="FO633" s="18"/>
      <c r="FP633" s="18"/>
      <c r="FQ633" s="18"/>
      <c r="FR633" s="18"/>
      <c r="FS633" s="18"/>
      <c r="FT633" s="18"/>
      <c r="FU633" s="18"/>
      <c r="FV633" s="18"/>
    </row>
    <row r="634" spans="1:178" ht="12.75" x14ac:dyDescent="0.15">
      <c r="A634" s="90">
        <f t="shared" si="149"/>
        <v>42972</v>
      </c>
      <c r="B634" s="95">
        <f t="shared" ca="1" si="156"/>
        <v>109894.87299999999</v>
      </c>
      <c r="C634" s="3">
        <f t="shared" si="150"/>
        <v>100000</v>
      </c>
      <c r="D634" s="4">
        <f ca="1">IF(A634&lt;$B$1,VLOOKUP(A634,[1]DI!$A$4:$B$15000,2),0)</f>
        <v>9.1399999999999995E-2</v>
      </c>
      <c r="E634" s="5">
        <f t="shared" ca="1" si="157"/>
        <v>3.4713000000000002E-4</v>
      </c>
      <c r="F634" s="20">
        <f t="shared" si="151"/>
        <v>1.23</v>
      </c>
      <c r="G634" s="6">
        <f t="shared" ca="1" si="145"/>
        <v>1.0004269698999999</v>
      </c>
      <c r="H634" s="5">
        <f ca="1">TRUNC(PRODUCT(G$10:G633),15)</f>
        <v>1.2865372593133599</v>
      </c>
      <c r="I634" s="5">
        <f t="shared" ca="1" si="152"/>
        <v>1.1706981626063999</v>
      </c>
      <c r="J634" s="5">
        <f t="shared" ca="1" si="146"/>
        <v>1.09894873</v>
      </c>
      <c r="K634" s="5">
        <f t="shared" ca="1" si="147"/>
        <v>9894.8729999999996</v>
      </c>
      <c r="L634" s="21">
        <f>IF(VLOOKUP(A634,$U$12:$AD$125,8)=VLOOKUP(A633,$U$12:$AD$125,8),0,VLOOKUP(A634,U$12:$AD$125,8))</f>
        <v>0</v>
      </c>
      <c r="M634" s="8">
        <f>IF(L634&gt;0,VLOOKUP(L634,T$12:$AC$125,7),0)</f>
        <v>0</v>
      </c>
      <c r="N634" s="3">
        <f t="shared" si="153"/>
        <v>0</v>
      </c>
      <c r="O634" s="3">
        <f t="shared" ca="1" si="148"/>
        <v>9894.8729999999996</v>
      </c>
      <c r="P634" s="22" t="str">
        <f t="shared" si="154"/>
        <v>J=</v>
      </c>
      <c r="Q634" s="2">
        <f t="shared" si="155"/>
        <v>42989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  <c r="EW634" s="18"/>
      <c r="EX634" s="18"/>
      <c r="EY634" s="18"/>
      <c r="EZ634" s="18"/>
      <c r="FA634" s="18"/>
      <c r="FB634" s="18"/>
      <c r="FC634" s="18"/>
      <c r="FD634" s="18"/>
      <c r="FE634" s="18"/>
      <c r="FF634" s="18"/>
      <c r="FG634" s="18"/>
      <c r="FH634" s="18"/>
      <c r="FI634" s="18"/>
      <c r="FJ634" s="18"/>
      <c r="FK634" s="18"/>
      <c r="FL634" s="18"/>
      <c r="FM634" s="18"/>
      <c r="FN634" s="18"/>
      <c r="FO634" s="18"/>
      <c r="FP634" s="18"/>
      <c r="FQ634" s="18"/>
      <c r="FR634" s="18"/>
      <c r="FS634" s="18"/>
      <c r="FT634" s="18"/>
      <c r="FU634" s="18"/>
      <c r="FV634" s="18"/>
    </row>
    <row r="635" spans="1:178" ht="12.75" x14ac:dyDescent="0.15">
      <c r="A635" s="90">
        <f t="shared" si="149"/>
        <v>42973</v>
      </c>
      <c r="B635" s="95">
        <f t="shared" ca="1" si="156"/>
        <v>109941.795</v>
      </c>
      <c r="C635" s="3">
        <f t="shared" si="150"/>
        <v>100000</v>
      </c>
      <c r="D635" s="4">
        <f ca="1">IF(A635&lt;$B$1,VLOOKUP(A635,[1]DI!$A$4:$B$15000,2),0)</f>
        <v>0</v>
      </c>
      <c r="E635" s="5">
        <f t="shared" ca="1" si="157"/>
        <v>0</v>
      </c>
      <c r="F635" s="20">
        <f t="shared" si="151"/>
        <v>1.23</v>
      </c>
      <c r="G635" s="6">
        <f t="shared" ca="1" si="145"/>
        <v>1</v>
      </c>
      <c r="H635" s="5">
        <f ca="1">TRUNC(PRODUCT(G$10:G634),15)</f>
        <v>1.28708657199832</v>
      </c>
      <c r="I635" s="5">
        <f t="shared" ca="1" si="152"/>
        <v>1.1706981626063999</v>
      </c>
      <c r="J635" s="5">
        <f t="shared" ca="1" si="146"/>
        <v>1.0994179500000001</v>
      </c>
      <c r="K635" s="5">
        <f t="shared" ca="1" si="147"/>
        <v>9941.7950000000001</v>
      </c>
      <c r="L635" s="21">
        <f>IF(VLOOKUP(A635,$U$12:$AD$125,8)=VLOOKUP(A634,$U$12:$AD$125,8),0,VLOOKUP(A635,U$12:$AD$125,8))</f>
        <v>0</v>
      </c>
      <c r="M635" s="8">
        <f>IF(L635&gt;0,VLOOKUP(L635,T$12:$AC$125,7),0)</f>
        <v>0</v>
      </c>
      <c r="N635" s="3">
        <f t="shared" si="153"/>
        <v>0</v>
      </c>
      <c r="O635" s="3">
        <f t="shared" ca="1" si="148"/>
        <v>9941.7950000000001</v>
      </c>
      <c r="P635" s="22" t="str">
        <f t="shared" si="154"/>
        <v>J=</v>
      </c>
      <c r="Q635" s="2">
        <f t="shared" si="155"/>
        <v>42989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  <c r="ES635" s="18"/>
      <c r="ET635" s="18"/>
      <c r="EU635" s="18"/>
      <c r="EV635" s="18"/>
      <c r="EW635" s="18"/>
      <c r="EX635" s="18"/>
      <c r="EY635" s="18"/>
      <c r="EZ635" s="18"/>
      <c r="FA635" s="18"/>
      <c r="FB635" s="18"/>
      <c r="FC635" s="18"/>
      <c r="FD635" s="18"/>
      <c r="FE635" s="18"/>
      <c r="FF635" s="18"/>
      <c r="FG635" s="18"/>
      <c r="FH635" s="18"/>
      <c r="FI635" s="18"/>
      <c r="FJ635" s="18"/>
      <c r="FK635" s="18"/>
      <c r="FL635" s="18"/>
      <c r="FM635" s="18"/>
      <c r="FN635" s="18"/>
      <c r="FO635" s="18"/>
      <c r="FP635" s="18"/>
      <c r="FQ635" s="18"/>
      <c r="FR635" s="18"/>
      <c r="FS635" s="18"/>
      <c r="FT635" s="18"/>
      <c r="FU635" s="18"/>
      <c r="FV635" s="18"/>
    </row>
    <row r="636" spans="1:178" ht="12.75" x14ac:dyDescent="0.15">
      <c r="A636" s="90">
        <f t="shared" si="149"/>
        <v>42974</v>
      </c>
      <c r="B636" s="95">
        <f t="shared" ca="1" si="156"/>
        <v>109941.795</v>
      </c>
      <c r="C636" s="3">
        <f t="shared" si="150"/>
        <v>100000</v>
      </c>
      <c r="D636" s="4">
        <f ca="1">IF(A636&lt;$B$1,VLOOKUP(A636,[1]DI!$A$4:$B$15000,2),0)</f>
        <v>0</v>
      </c>
      <c r="E636" s="5">
        <f t="shared" ca="1" si="157"/>
        <v>0</v>
      </c>
      <c r="F636" s="20">
        <f t="shared" si="151"/>
        <v>1.23</v>
      </c>
      <c r="G636" s="6">
        <f t="shared" ca="1" si="145"/>
        <v>1</v>
      </c>
      <c r="H636" s="5">
        <f ca="1">TRUNC(PRODUCT(G$10:G635),15)</f>
        <v>1.28708657199832</v>
      </c>
      <c r="I636" s="5">
        <f t="shared" ca="1" si="152"/>
        <v>1.1706981626063999</v>
      </c>
      <c r="J636" s="5">
        <f t="shared" ca="1" si="146"/>
        <v>1.0994179500000001</v>
      </c>
      <c r="K636" s="5">
        <f t="shared" ca="1" si="147"/>
        <v>9941.7950000000001</v>
      </c>
      <c r="L636" s="21">
        <f>IF(VLOOKUP(A636,$U$12:$AD$125,8)=VLOOKUP(A635,$U$12:$AD$125,8),0,VLOOKUP(A636,U$12:$AD$125,8))</f>
        <v>0</v>
      </c>
      <c r="M636" s="8">
        <f>IF(L636&gt;0,VLOOKUP(L636,T$12:$AC$125,7),0)</f>
        <v>0</v>
      </c>
      <c r="N636" s="3">
        <f t="shared" si="153"/>
        <v>0</v>
      </c>
      <c r="O636" s="3">
        <f t="shared" ca="1" si="148"/>
        <v>9941.7950000000001</v>
      </c>
      <c r="P636" s="22" t="str">
        <f t="shared" si="154"/>
        <v>J=</v>
      </c>
      <c r="Q636" s="2">
        <f t="shared" si="155"/>
        <v>42989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  <c r="ES636" s="18"/>
      <c r="ET636" s="18"/>
      <c r="EU636" s="18"/>
      <c r="EV636" s="18"/>
      <c r="EW636" s="18"/>
      <c r="EX636" s="18"/>
      <c r="EY636" s="18"/>
      <c r="EZ636" s="18"/>
      <c r="FA636" s="18"/>
      <c r="FB636" s="18"/>
      <c r="FC636" s="18"/>
      <c r="FD636" s="18"/>
      <c r="FE636" s="18"/>
      <c r="FF636" s="18"/>
      <c r="FG636" s="18"/>
      <c r="FH636" s="18"/>
      <c r="FI636" s="18"/>
      <c r="FJ636" s="18"/>
      <c r="FK636" s="18"/>
      <c r="FL636" s="18"/>
      <c r="FM636" s="18"/>
      <c r="FN636" s="18"/>
      <c r="FO636" s="18"/>
      <c r="FP636" s="18"/>
      <c r="FQ636" s="18"/>
      <c r="FR636" s="18"/>
      <c r="FS636" s="18"/>
      <c r="FT636" s="18"/>
      <c r="FU636" s="18"/>
      <c r="FV636" s="18"/>
    </row>
    <row r="637" spans="1:178" ht="12.75" x14ac:dyDescent="0.15">
      <c r="A637" s="90">
        <f t="shared" si="149"/>
        <v>42975</v>
      </c>
      <c r="B637" s="95">
        <f t="shared" ca="1" si="156"/>
        <v>109941.795</v>
      </c>
      <c r="C637" s="3">
        <f t="shared" si="150"/>
        <v>100000</v>
      </c>
      <c r="D637" s="4">
        <f ca="1">IF(A637&lt;$B$1,VLOOKUP(A637,[1]DI!$A$4:$B$15000,2),0)</f>
        <v>9.1399999999999995E-2</v>
      </c>
      <c r="E637" s="5">
        <f t="shared" ca="1" si="157"/>
        <v>3.4713000000000002E-4</v>
      </c>
      <c r="F637" s="20">
        <f t="shared" si="151"/>
        <v>1.23</v>
      </c>
      <c r="G637" s="6">
        <f t="shared" ca="1" si="145"/>
        <v>1.0004269698999999</v>
      </c>
      <c r="H637" s="5">
        <f ca="1">TRUNC(PRODUCT(G$10:G636),15)</f>
        <v>1.28708657199832</v>
      </c>
      <c r="I637" s="5">
        <f t="shared" ca="1" si="152"/>
        <v>1.1706981626063999</v>
      </c>
      <c r="J637" s="5">
        <f t="shared" ca="1" si="146"/>
        <v>1.0994179500000001</v>
      </c>
      <c r="K637" s="5">
        <f t="shared" ca="1" si="147"/>
        <v>9941.7950000000001</v>
      </c>
      <c r="L637" s="21">
        <f>IF(VLOOKUP(A637,$U$12:$AD$125,8)=VLOOKUP(A636,$U$12:$AD$125,8),0,VLOOKUP(A637,U$12:$AD$125,8))</f>
        <v>0</v>
      </c>
      <c r="M637" s="8">
        <f>IF(L637&gt;0,VLOOKUP(L637,T$12:$AC$125,7),0)</f>
        <v>0</v>
      </c>
      <c r="N637" s="3">
        <f t="shared" si="153"/>
        <v>0</v>
      </c>
      <c r="O637" s="3">
        <f t="shared" ca="1" si="148"/>
        <v>9941.7950000000001</v>
      </c>
      <c r="P637" s="22" t="str">
        <f t="shared" si="154"/>
        <v>J=</v>
      </c>
      <c r="Q637" s="2">
        <f t="shared" si="155"/>
        <v>42989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  <c r="ES637" s="18"/>
      <c r="ET637" s="18"/>
      <c r="EU637" s="18"/>
      <c r="EV637" s="18"/>
      <c r="EW637" s="18"/>
      <c r="EX637" s="18"/>
      <c r="EY637" s="18"/>
      <c r="EZ637" s="18"/>
      <c r="FA637" s="18"/>
      <c r="FB637" s="18"/>
      <c r="FC637" s="18"/>
      <c r="FD637" s="18"/>
      <c r="FE637" s="18"/>
      <c r="FF637" s="18"/>
      <c r="FG637" s="18"/>
      <c r="FH637" s="18"/>
      <c r="FI637" s="18"/>
      <c r="FJ637" s="18"/>
      <c r="FK637" s="18"/>
      <c r="FL637" s="18"/>
      <c r="FM637" s="18"/>
      <c r="FN637" s="18"/>
      <c r="FO637" s="18"/>
      <c r="FP637" s="18"/>
      <c r="FQ637" s="18"/>
      <c r="FR637" s="18"/>
      <c r="FS637" s="18"/>
      <c r="FT637" s="18"/>
      <c r="FU637" s="18"/>
      <c r="FV637" s="18"/>
    </row>
    <row r="638" spans="1:178" ht="12.75" x14ac:dyDescent="0.15">
      <c r="A638" s="90">
        <f t="shared" si="149"/>
        <v>42976</v>
      </c>
      <c r="B638" s="95">
        <f t="shared" ca="1" si="156"/>
        <v>109988.73699999999</v>
      </c>
      <c r="C638" s="3">
        <f t="shared" si="150"/>
        <v>100000</v>
      </c>
      <c r="D638" s="4">
        <f ca="1">IF(A638&lt;$B$1,VLOOKUP(A638,[1]DI!$A$4:$B$15000,2),0)</f>
        <v>9.1399999999999995E-2</v>
      </c>
      <c r="E638" s="5">
        <f t="shared" ca="1" si="157"/>
        <v>3.4713000000000002E-4</v>
      </c>
      <c r="F638" s="20">
        <f t="shared" si="151"/>
        <v>1.23</v>
      </c>
      <c r="G638" s="6">
        <f t="shared" ca="1" si="145"/>
        <v>1.0004269698999999</v>
      </c>
      <c r="H638" s="5">
        <f ca="1">TRUNC(PRODUCT(G$10:G637),15)</f>
        <v>1.2876361192232599</v>
      </c>
      <c r="I638" s="5">
        <f t="shared" ca="1" si="152"/>
        <v>1.1706981626063999</v>
      </c>
      <c r="J638" s="5">
        <f t="shared" ca="1" si="146"/>
        <v>1.09988737</v>
      </c>
      <c r="K638" s="5">
        <f t="shared" ca="1" si="147"/>
        <v>9988.7369999999992</v>
      </c>
      <c r="L638" s="21">
        <f>IF(VLOOKUP(A638,$U$12:$AD$125,8)=VLOOKUP(A637,$U$12:$AD$125,8),0,VLOOKUP(A638,U$12:$AD$125,8))</f>
        <v>0</v>
      </c>
      <c r="M638" s="8">
        <f>IF(L638&gt;0,VLOOKUP(L638,T$12:$AC$125,7),0)</f>
        <v>0</v>
      </c>
      <c r="N638" s="3">
        <f t="shared" si="153"/>
        <v>0</v>
      </c>
      <c r="O638" s="3">
        <f t="shared" ca="1" si="148"/>
        <v>9988.7369999999992</v>
      </c>
      <c r="P638" s="22" t="str">
        <f t="shared" si="154"/>
        <v>J=</v>
      </c>
      <c r="Q638" s="2">
        <f t="shared" si="155"/>
        <v>42989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  <c r="ES638" s="18"/>
      <c r="ET638" s="18"/>
      <c r="EU638" s="18"/>
      <c r="EV638" s="18"/>
      <c r="EW638" s="18"/>
      <c r="EX638" s="18"/>
      <c r="EY638" s="18"/>
      <c r="EZ638" s="18"/>
      <c r="FA638" s="18"/>
      <c r="FB638" s="18"/>
      <c r="FC638" s="18"/>
      <c r="FD638" s="18"/>
      <c r="FE638" s="18"/>
      <c r="FF638" s="18"/>
      <c r="FG638" s="18"/>
      <c r="FH638" s="18"/>
      <c r="FI638" s="18"/>
      <c r="FJ638" s="18"/>
      <c r="FK638" s="18"/>
      <c r="FL638" s="18"/>
      <c r="FM638" s="18"/>
      <c r="FN638" s="18"/>
      <c r="FO638" s="18"/>
      <c r="FP638" s="18"/>
      <c r="FQ638" s="18"/>
      <c r="FR638" s="18"/>
      <c r="FS638" s="18"/>
      <c r="FT638" s="18"/>
      <c r="FU638" s="18"/>
      <c r="FV638" s="18"/>
    </row>
    <row r="639" spans="1:178" ht="12.75" x14ac:dyDescent="0.15">
      <c r="A639" s="90">
        <f t="shared" si="149"/>
        <v>42977</v>
      </c>
      <c r="B639" s="95">
        <f t="shared" ca="1" si="156"/>
        <v>110035.69899999999</v>
      </c>
      <c r="C639" s="3">
        <f t="shared" si="150"/>
        <v>100000</v>
      </c>
      <c r="D639" s="4">
        <f ca="1">IF(A639&lt;$B$1,VLOOKUP(A639,[1]DI!$A$4:$B$15000,2),0)</f>
        <v>9.1399999999999995E-2</v>
      </c>
      <c r="E639" s="5">
        <f t="shared" ca="1" si="157"/>
        <v>3.4713000000000002E-4</v>
      </c>
      <c r="F639" s="20">
        <f t="shared" si="151"/>
        <v>1.23</v>
      </c>
      <c r="G639" s="6">
        <f t="shared" ca="1" si="145"/>
        <v>1.0004269698999999</v>
      </c>
      <c r="H639" s="5">
        <f ca="1">TRUNC(PRODUCT(G$10:G638),15)</f>
        <v>1.2881859010883201</v>
      </c>
      <c r="I639" s="5">
        <f t="shared" ca="1" si="152"/>
        <v>1.1706981626063999</v>
      </c>
      <c r="J639" s="5">
        <f t="shared" ca="1" si="146"/>
        <v>1.1003569900000001</v>
      </c>
      <c r="K639" s="5">
        <f t="shared" ca="1" si="147"/>
        <v>10035.699000000001</v>
      </c>
      <c r="L639" s="21">
        <f>IF(VLOOKUP(A639,$U$12:$AD$125,8)=VLOOKUP(A638,$U$12:$AD$125,8),0,VLOOKUP(A639,U$12:$AD$125,8))</f>
        <v>0</v>
      </c>
      <c r="M639" s="8">
        <f>IF(L639&gt;0,VLOOKUP(L639,T$12:$AC$125,7),0)</f>
        <v>0</v>
      </c>
      <c r="N639" s="3">
        <f t="shared" si="153"/>
        <v>0</v>
      </c>
      <c r="O639" s="3">
        <f t="shared" ca="1" si="148"/>
        <v>10035.699000000001</v>
      </c>
      <c r="P639" s="22" t="str">
        <f t="shared" si="154"/>
        <v>J=</v>
      </c>
      <c r="Q639" s="2">
        <f t="shared" si="155"/>
        <v>42989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  <c r="ES639" s="18"/>
      <c r="ET639" s="18"/>
      <c r="EU639" s="18"/>
      <c r="EV639" s="18"/>
      <c r="EW639" s="18"/>
      <c r="EX639" s="18"/>
      <c r="EY639" s="18"/>
      <c r="EZ639" s="18"/>
      <c r="FA639" s="18"/>
      <c r="FB639" s="18"/>
      <c r="FC639" s="18"/>
      <c r="FD639" s="18"/>
      <c r="FE639" s="18"/>
      <c r="FF639" s="18"/>
      <c r="FG639" s="18"/>
      <c r="FH639" s="18"/>
      <c r="FI639" s="18"/>
      <c r="FJ639" s="18"/>
      <c r="FK639" s="18"/>
      <c r="FL639" s="18"/>
      <c r="FM639" s="18"/>
      <c r="FN639" s="18"/>
      <c r="FO639" s="18"/>
      <c r="FP639" s="18"/>
      <c r="FQ639" s="18"/>
      <c r="FR639" s="18"/>
      <c r="FS639" s="18"/>
      <c r="FT639" s="18"/>
      <c r="FU639" s="18"/>
      <c r="FV639" s="18"/>
    </row>
    <row r="640" spans="1:178" ht="12.75" x14ac:dyDescent="0.15">
      <c r="A640" s="90">
        <f t="shared" si="149"/>
        <v>42978</v>
      </c>
      <c r="B640" s="95">
        <f t="shared" ca="1" si="156"/>
        <v>110082.68</v>
      </c>
      <c r="C640" s="3">
        <f t="shared" si="150"/>
        <v>100000</v>
      </c>
      <c r="D640" s="4">
        <f ca="1">IF(A640&lt;$B$1,VLOOKUP(A640,[1]DI!$A$4:$B$15000,2),0)</f>
        <v>9.1399999999999995E-2</v>
      </c>
      <c r="E640" s="5">
        <f t="shared" ca="1" si="157"/>
        <v>3.4713000000000002E-4</v>
      </c>
      <c r="F640" s="20">
        <f t="shared" si="151"/>
        <v>1.23</v>
      </c>
      <c r="G640" s="6">
        <f t="shared" ca="1" si="145"/>
        <v>1.0004269698999999</v>
      </c>
      <c r="H640" s="5">
        <f ca="1">TRUNC(PRODUCT(G$10:G639),15)</f>
        <v>1.2887359176936899</v>
      </c>
      <c r="I640" s="5">
        <f t="shared" ca="1" si="152"/>
        <v>1.1706981626063999</v>
      </c>
      <c r="J640" s="5">
        <f t="shared" ca="1" si="146"/>
        <v>1.1008268000000001</v>
      </c>
      <c r="K640" s="5">
        <f t="shared" ca="1" si="147"/>
        <v>10082.68</v>
      </c>
      <c r="L640" s="21">
        <f>IF(VLOOKUP(A640,$U$12:$AD$125,8)=VLOOKUP(A639,$U$12:$AD$125,8),0,VLOOKUP(A640,U$12:$AD$125,8))</f>
        <v>0</v>
      </c>
      <c r="M640" s="8">
        <f>IF(L640&gt;0,VLOOKUP(L640,T$12:$AC$125,7),0)</f>
        <v>0</v>
      </c>
      <c r="N640" s="3">
        <f t="shared" si="153"/>
        <v>0</v>
      </c>
      <c r="O640" s="3">
        <f t="shared" ca="1" si="148"/>
        <v>10082.68</v>
      </c>
      <c r="P640" s="22" t="str">
        <f t="shared" si="154"/>
        <v>J=</v>
      </c>
      <c r="Q640" s="2">
        <f t="shared" si="155"/>
        <v>42989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  <c r="ES640" s="18"/>
      <c r="ET640" s="18"/>
      <c r="EU640" s="18"/>
      <c r="EV640" s="18"/>
      <c r="EW640" s="18"/>
      <c r="EX640" s="18"/>
      <c r="EY640" s="18"/>
      <c r="EZ640" s="18"/>
      <c r="FA640" s="18"/>
      <c r="FB640" s="18"/>
      <c r="FC640" s="18"/>
      <c r="FD640" s="18"/>
      <c r="FE640" s="18"/>
      <c r="FF640" s="18"/>
      <c r="FG640" s="18"/>
      <c r="FH640" s="18"/>
      <c r="FI640" s="18"/>
      <c r="FJ640" s="18"/>
      <c r="FK640" s="18"/>
      <c r="FL640" s="18"/>
      <c r="FM640" s="18"/>
      <c r="FN640" s="18"/>
      <c r="FO640" s="18"/>
      <c r="FP640" s="18"/>
      <c r="FQ640" s="18"/>
      <c r="FR640" s="18"/>
      <c r="FS640" s="18"/>
      <c r="FT640" s="18"/>
      <c r="FU640" s="18"/>
      <c r="FV640" s="18"/>
    </row>
    <row r="641" spans="1:181" ht="12.75" x14ac:dyDescent="0.15">
      <c r="A641" s="90">
        <f t="shared" si="149"/>
        <v>42979</v>
      </c>
      <c r="B641" s="95">
        <f t="shared" ca="1" si="156"/>
        <v>110129.682</v>
      </c>
      <c r="C641" s="3">
        <f t="shared" si="150"/>
        <v>100000</v>
      </c>
      <c r="D641" s="4">
        <f ca="1">IF(A641&lt;$B$1,VLOOKUP(A641,[1]DI!$A$4:$B$15000,2),0)</f>
        <v>9.1399999999999995E-2</v>
      </c>
      <c r="E641" s="5">
        <f t="shared" ca="1" si="157"/>
        <v>3.4713000000000002E-4</v>
      </c>
      <c r="F641" s="20">
        <f t="shared" si="151"/>
        <v>1.23</v>
      </c>
      <c r="G641" s="6">
        <f t="shared" ca="1" si="145"/>
        <v>1.0004269698999999</v>
      </c>
      <c r="H641" s="5">
        <f ca="1">TRUNC(PRODUCT(G$10:G640),15)</f>
        <v>1.28928616913959</v>
      </c>
      <c r="I641" s="5">
        <f t="shared" ca="1" si="152"/>
        <v>1.1706981626063999</v>
      </c>
      <c r="J641" s="5">
        <f t="shared" ca="1" si="146"/>
        <v>1.10129682</v>
      </c>
      <c r="K641" s="5">
        <f t="shared" ca="1" si="147"/>
        <v>10129.682000000001</v>
      </c>
      <c r="L641" s="21">
        <f>IF(VLOOKUP(A641,$U$12:$AD$125,8)=VLOOKUP(A640,$U$12:$AD$125,8),0,VLOOKUP(A641,U$12:$AD$125,8))</f>
        <v>0</v>
      </c>
      <c r="M641" s="8">
        <f>IF(L641&gt;0,VLOOKUP(L641,T$12:$AC$125,7),0)</f>
        <v>0</v>
      </c>
      <c r="N641" s="3">
        <f t="shared" si="153"/>
        <v>0</v>
      </c>
      <c r="O641" s="3">
        <f t="shared" ca="1" si="148"/>
        <v>10129.682000000001</v>
      </c>
      <c r="P641" s="22" t="str">
        <f t="shared" si="154"/>
        <v>J=</v>
      </c>
      <c r="Q641" s="2">
        <f t="shared" si="155"/>
        <v>42989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  <c r="ES641" s="18"/>
      <c r="ET641" s="18"/>
      <c r="EU641" s="18"/>
      <c r="EV641" s="18"/>
      <c r="EW641" s="18"/>
      <c r="EX641" s="18"/>
      <c r="EY641" s="18"/>
      <c r="EZ641" s="18"/>
      <c r="FA641" s="18"/>
      <c r="FB641" s="18"/>
      <c r="FC641" s="18"/>
      <c r="FD641" s="18"/>
      <c r="FE641" s="18"/>
      <c r="FF641" s="18"/>
      <c r="FG641" s="18"/>
      <c r="FH641" s="18"/>
      <c r="FI641" s="18"/>
      <c r="FJ641" s="18"/>
      <c r="FK641" s="18"/>
      <c r="FL641" s="18"/>
      <c r="FM641" s="18"/>
      <c r="FN641" s="18"/>
      <c r="FO641" s="18"/>
      <c r="FP641" s="18"/>
      <c r="FQ641" s="18"/>
      <c r="FR641" s="18"/>
      <c r="FS641" s="18"/>
      <c r="FT641" s="18"/>
      <c r="FU641" s="18"/>
      <c r="FV641" s="18"/>
    </row>
    <row r="642" spans="1:181" ht="12.75" x14ac:dyDescent="0.15">
      <c r="A642" s="90">
        <f t="shared" si="149"/>
        <v>42980</v>
      </c>
      <c r="B642" s="95">
        <f t="shared" ca="1" si="156"/>
        <v>110176.705</v>
      </c>
      <c r="C642" s="3">
        <f t="shared" si="150"/>
        <v>100000</v>
      </c>
      <c r="D642" s="4">
        <f ca="1">IF(A642&lt;$B$1,VLOOKUP(A642,[1]DI!$A$4:$B$15000,2),0)</f>
        <v>0</v>
      </c>
      <c r="E642" s="5">
        <f t="shared" ca="1" si="157"/>
        <v>0</v>
      </c>
      <c r="F642" s="20">
        <f t="shared" si="151"/>
        <v>1.23</v>
      </c>
      <c r="G642" s="6">
        <f t="shared" ca="1" si="145"/>
        <v>1</v>
      </c>
      <c r="H642" s="5">
        <f ca="1">TRUNC(PRODUCT(G$10:G641),15)</f>
        <v>1.2898366555262999</v>
      </c>
      <c r="I642" s="5">
        <f t="shared" ca="1" si="152"/>
        <v>1.1706981626063999</v>
      </c>
      <c r="J642" s="5">
        <f t="shared" ca="1" si="146"/>
        <v>1.1017670500000001</v>
      </c>
      <c r="K642" s="5">
        <f t="shared" ca="1" si="147"/>
        <v>10176.705</v>
      </c>
      <c r="L642" s="21">
        <f>IF(VLOOKUP(A642,$U$12:$AD$125,8)=VLOOKUP(A641,$U$12:$AD$125,8),0,VLOOKUP(A642,U$12:$AD$125,8))</f>
        <v>0</v>
      </c>
      <c r="M642" s="8">
        <f>IF(L642&gt;0,VLOOKUP(L642,T$12:$AC$125,7),0)</f>
        <v>0</v>
      </c>
      <c r="N642" s="3">
        <f t="shared" si="153"/>
        <v>0</v>
      </c>
      <c r="O642" s="3">
        <f t="shared" ca="1" si="148"/>
        <v>10176.705</v>
      </c>
      <c r="P642" s="22" t="str">
        <f t="shared" si="154"/>
        <v>J=</v>
      </c>
      <c r="Q642" s="2">
        <f t="shared" si="155"/>
        <v>42989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  <c r="ES642" s="18"/>
      <c r="ET642" s="18"/>
      <c r="EU642" s="18"/>
      <c r="EV642" s="18"/>
      <c r="EW642" s="18"/>
      <c r="EX642" s="18"/>
      <c r="EY642" s="18"/>
      <c r="EZ642" s="18"/>
      <c r="FA642" s="18"/>
      <c r="FB642" s="18"/>
      <c r="FC642" s="18"/>
      <c r="FD642" s="18"/>
      <c r="FE642" s="18"/>
      <c r="FF642" s="18"/>
      <c r="FG642" s="18"/>
      <c r="FH642" s="18"/>
      <c r="FI642" s="18"/>
      <c r="FJ642" s="18"/>
      <c r="FK642" s="18"/>
      <c r="FL642" s="18"/>
      <c r="FM642" s="18"/>
      <c r="FN642" s="18"/>
      <c r="FO642" s="18"/>
      <c r="FP642" s="18"/>
      <c r="FQ642" s="18"/>
      <c r="FR642" s="18"/>
      <c r="FS642" s="18"/>
      <c r="FT642" s="18"/>
      <c r="FU642" s="18"/>
      <c r="FV642" s="18"/>
    </row>
    <row r="643" spans="1:181" ht="12.75" x14ac:dyDescent="0.15">
      <c r="A643" s="90">
        <f t="shared" si="149"/>
        <v>42981</v>
      </c>
      <c r="B643" s="95">
        <f t="shared" ca="1" si="156"/>
        <v>110176.705</v>
      </c>
      <c r="C643" s="3">
        <f t="shared" si="150"/>
        <v>100000</v>
      </c>
      <c r="D643" s="4">
        <f ca="1">IF(A643&lt;$B$1,VLOOKUP(A643,[1]DI!$A$4:$B$15000,2),0)</f>
        <v>0</v>
      </c>
      <c r="E643" s="5">
        <f t="shared" ca="1" si="157"/>
        <v>0</v>
      </c>
      <c r="F643" s="20">
        <f t="shared" si="151"/>
        <v>1.23</v>
      </c>
      <c r="G643" s="6">
        <f t="shared" ca="1" si="145"/>
        <v>1</v>
      </c>
      <c r="H643" s="5">
        <f ca="1">TRUNC(PRODUCT(G$10:G642),15)</f>
        <v>1.2898366555262999</v>
      </c>
      <c r="I643" s="5">
        <f t="shared" ca="1" si="152"/>
        <v>1.1706981626063999</v>
      </c>
      <c r="J643" s="5">
        <f t="shared" ca="1" si="146"/>
        <v>1.1017670500000001</v>
      </c>
      <c r="K643" s="5">
        <f t="shared" ca="1" si="147"/>
        <v>10176.705</v>
      </c>
      <c r="L643" s="21">
        <f>IF(VLOOKUP(A643,$U$12:$AD$125,8)=VLOOKUP(A642,$U$12:$AD$125,8),0,VLOOKUP(A643,U$12:$AD$125,8))</f>
        <v>0</v>
      </c>
      <c r="M643" s="8">
        <f>IF(L643&gt;0,VLOOKUP(L643,T$12:$AC$125,7),0)</f>
        <v>0</v>
      </c>
      <c r="N643" s="3">
        <f t="shared" si="153"/>
        <v>0</v>
      </c>
      <c r="O643" s="3">
        <f t="shared" ca="1" si="148"/>
        <v>10176.705</v>
      </c>
      <c r="P643" s="22" t="str">
        <f t="shared" si="154"/>
        <v>J=</v>
      </c>
      <c r="Q643" s="2">
        <f t="shared" si="155"/>
        <v>42989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  <c r="ES643" s="18"/>
      <c r="ET643" s="18"/>
      <c r="EU643" s="18"/>
      <c r="EV643" s="18"/>
      <c r="EW643" s="18"/>
      <c r="EX643" s="18"/>
      <c r="EY643" s="18"/>
      <c r="EZ643" s="18"/>
      <c r="FA643" s="18"/>
      <c r="FB643" s="18"/>
      <c r="FC643" s="18"/>
      <c r="FD643" s="18"/>
      <c r="FE643" s="18"/>
      <c r="FF643" s="18"/>
      <c r="FG643" s="18"/>
      <c r="FH643" s="18"/>
      <c r="FI643" s="18"/>
      <c r="FJ643" s="18"/>
      <c r="FK643" s="18"/>
      <c r="FL643" s="18"/>
      <c r="FM643" s="18"/>
      <c r="FN643" s="18"/>
      <c r="FO643" s="18"/>
      <c r="FP643" s="18"/>
      <c r="FQ643" s="18"/>
      <c r="FR643" s="18"/>
      <c r="FS643" s="18"/>
      <c r="FT643" s="18"/>
      <c r="FU643" s="18"/>
      <c r="FV643" s="18"/>
    </row>
    <row r="644" spans="1:181" ht="12.75" x14ac:dyDescent="0.15">
      <c r="A644" s="90">
        <f t="shared" si="149"/>
        <v>42982</v>
      </c>
      <c r="B644" s="95">
        <f t="shared" ca="1" si="156"/>
        <v>110176.705</v>
      </c>
      <c r="C644" s="3">
        <f t="shared" si="150"/>
        <v>100000</v>
      </c>
      <c r="D644" s="4">
        <f ca="1">IF(A644&lt;$B$1,VLOOKUP(A644,[1]DI!$A$4:$B$15000,2),0)</f>
        <v>9.1399999999999995E-2</v>
      </c>
      <c r="E644" s="5">
        <f t="shared" ca="1" si="157"/>
        <v>3.4713000000000002E-4</v>
      </c>
      <c r="F644" s="20">
        <f t="shared" si="151"/>
        <v>1.23</v>
      </c>
      <c r="G644" s="6">
        <f t="shared" ca="1" si="145"/>
        <v>1.0004269698999999</v>
      </c>
      <c r="H644" s="5">
        <f ca="1">TRUNC(PRODUCT(G$10:G643),15)</f>
        <v>1.2898366555262999</v>
      </c>
      <c r="I644" s="5">
        <f t="shared" ca="1" si="152"/>
        <v>1.1706981626063999</v>
      </c>
      <c r="J644" s="5">
        <f t="shared" ca="1" si="146"/>
        <v>1.1017670500000001</v>
      </c>
      <c r="K644" s="5">
        <f t="shared" ca="1" si="147"/>
        <v>10176.705</v>
      </c>
      <c r="L644" s="21">
        <f>IF(VLOOKUP(A644,$U$12:$AD$125,8)=VLOOKUP(A643,$U$12:$AD$125,8),0,VLOOKUP(A644,U$12:$AD$125,8))</f>
        <v>0</v>
      </c>
      <c r="M644" s="8">
        <f>IF(L644&gt;0,VLOOKUP(L644,T$12:$AC$125,7),0)</f>
        <v>0</v>
      </c>
      <c r="N644" s="3">
        <f t="shared" si="153"/>
        <v>0</v>
      </c>
      <c r="O644" s="3">
        <f t="shared" ca="1" si="148"/>
        <v>10176.705</v>
      </c>
      <c r="P644" s="22" t="str">
        <f t="shared" si="154"/>
        <v>J=</v>
      </c>
      <c r="Q644" s="2">
        <f t="shared" si="155"/>
        <v>42989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  <c r="ES644" s="18"/>
      <c r="ET644" s="18"/>
      <c r="EU644" s="18"/>
      <c r="EV644" s="18"/>
      <c r="EW644" s="18"/>
      <c r="EX644" s="18"/>
      <c r="EY644" s="18"/>
      <c r="EZ644" s="18"/>
      <c r="FA644" s="18"/>
      <c r="FB644" s="18"/>
      <c r="FC644" s="18"/>
      <c r="FD644" s="18"/>
      <c r="FE644" s="18"/>
      <c r="FF644" s="18"/>
      <c r="FG644" s="18"/>
      <c r="FH644" s="18"/>
      <c r="FI644" s="18"/>
      <c r="FJ644" s="18"/>
      <c r="FK644" s="18"/>
      <c r="FL644" s="18"/>
      <c r="FM644" s="18"/>
      <c r="FN644" s="18"/>
      <c r="FO644" s="18"/>
      <c r="FP644" s="18"/>
      <c r="FQ644" s="18"/>
      <c r="FR644" s="18"/>
      <c r="FS644" s="18"/>
      <c r="FT644" s="18"/>
      <c r="FU644" s="18"/>
      <c r="FV644" s="18"/>
    </row>
    <row r="645" spans="1:181" ht="12.75" x14ac:dyDescent="0.15">
      <c r="A645" s="90">
        <f t="shared" si="149"/>
        <v>42983</v>
      </c>
      <c r="B645" s="95">
        <f t="shared" ca="1" si="156"/>
        <v>110223.747</v>
      </c>
      <c r="C645" s="3">
        <f t="shared" si="150"/>
        <v>100000</v>
      </c>
      <c r="D645" s="4">
        <f ca="1">IF(A645&lt;$B$1,VLOOKUP(A645,[1]DI!$A$4:$B$15000,2),0)</f>
        <v>9.1399999999999995E-2</v>
      </c>
      <c r="E645" s="5">
        <f t="shared" ca="1" si="157"/>
        <v>3.4713000000000002E-4</v>
      </c>
      <c r="F645" s="20">
        <f t="shared" si="151"/>
        <v>1.23</v>
      </c>
      <c r="G645" s="6">
        <f t="shared" ca="1" si="145"/>
        <v>1.0004269698999999</v>
      </c>
      <c r="H645" s="5">
        <f ca="1">TRUNC(PRODUCT(G$10:G644),15)</f>
        <v>1.2903873769541301</v>
      </c>
      <c r="I645" s="5">
        <f t="shared" ca="1" si="152"/>
        <v>1.1706981626063999</v>
      </c>
      <c r="J645" s="5">
        <f t="shared" ca="1" si="146"/>
        <v>1.1022374699999999</v>
      </c>
      <c r="K645" s="5">
        <f t="shared" ca="1" si="147"/>
        <v>10223.746999999999</v>
      </c>
      <c r="L645" s="21">
        <f>IF(VLOOKUP(A645,$U$12:$AD$125,8)=VLOOKUP(A644,$U$12:$AD$125,8),0,VLOOKUP(A645,U$12:$AD$125,8))</f>
        <v>0</v>
      </c>
      <c r="M645" s="8">
        <f>IF(L645&gt;0,VLOOKUP(L645,T$12:$AC$125,7),0)</f>
        <v>0</v>
      </c>
      <c r="N645" s="3">
        <f t="shared" si="153"/>
        <v>0</v>
      </c>
      <c r="O645" s="3">
        <f t="shared" ca="1" si="148"/>
        <v>10223.746999999999</v>
      </c>
      <c r="P645" s="22" t="str">
        <f t="shared" si="154"/>
        <v>J=</v>
      </c>
      <c r="Q645" s="2">
        <f t="shared" si="155"/>
        <v>42989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  <c r="ES645" s="18"/>
      <c r="ET645" s="18"/>
      <c r="EU645" s="18"/>
      <c r="EV645" s="18"/>
      <c r="EW645" s="18"/>
      <c r="EX645" s="18"/>
      <c r="EY645" s="18"/>
      <c r="EZ645" s="18"/>
      <c r="FA645" s="18"/>
      <c r="FB645" s="18"/>
      <c r="FC645" s="18"/>
      <c r="FD645" s="18"/>
      <c r="FE645" s="18"/>
      <c r="FF645" s="18"/>
      <c r="FG645" s="18"/>
      <c r="FH645" s="18"/>
      <c r="FI645" s="18"/>
      <c r="FJ645" s="18"/>
      <c r="FK645" s="18"/>
      <c r="FL645" s="18"/>
      <c r="FM645" s="18"/>
      <c r="FN645" s="18"/>
      <c r="FO645" s="18"/>
      <c r="FP645" s="18"/>
      <c r="FQ645" s="18"/>
      <c r="FR645" s="18"/>
      <c r="FS645" s="18"/>
      <c r="FT645" s="18"/>
      <c r="FU645" s="18"/>
      <c r="FV645" s="18"/>
    </row>
    <row r="646" spans="1:181" ht="12.75" x14ac:dyDescent="0.15">
      <c r="A646" s="90">
        <f t="shared" si="149"/>
        <v>42984</v>
      </c>
      <c r="B646" s="95">
        <f t="shared" ca="1" si="156"/>
        <v>110270.80899999999</v>
      </c>
      <c r="C646" s="3">
        <f t="shared" si="150"/>
        <v>100000</v>
      </c>
      <c r="D646" s="4">
        <f ca="1">IF(A646&lt;$B$1,VLOOKUP(A646,[1]DI!$A$4:$B$15000,2),0)</f>
        <v>9.1399999999999995E-2</v>
      </c>
      <c r="E646" s="5">
        <f t="shared" ca="1" si="157"/>
        <v>3.4713000000000002E-4</v>
      </c>
      <c r="F646" s="20">
        <f t="shared" si="151"/>
        <v>1.23</v>
      </c>
      <c r="G646" s="6">
        <f t="shared" ca="1" si="145"/>
        <v>1.0004269698999999</v>
      </c>
      <c r="H646" s="5">
        <f ca="1">TRUNC(PRODUCT(G$10:G645),15)</f>
        <v>1.2909383335234299</v>
      </c>
      <c r="I646" s="5">
        <f t="shared" ca="1" si="152"/>
        <v>1.1706981626063999</v>
      </c>
      <c r="J646" s="5">
        <f t="shared" ca="1" si="146"/>
        <v>1.1027080899999999</v>
      </c>
      <c r="K646" s="5">
        <f t="shared" ca="1" si="147"/>
        <v>10270.808999999999</v>
      </c>
      <c r="L646" s="21">
        <f>IF(VLOOKUP(A646,$U$12:$AD$125,8)=VLOOKUP(A645,$U$12:$AD$125,8),0,VLOOKUP(A646,U$12:$AD$125,8))</f>
        <v>0</v>
      </c>
      <c r="M646" s="8">
        <f>IF(L646&gt;0,VLOOKUP(L646,T$12:$AC$125,7),0)</f>
        <v>0</v>
      </c>
      <c r="N646" s="3">
        <f t="shared" si="153"/>
        <v>0</v>
      </c>
      <c r="O646" s="3">
        <f t="shared" ca="1" si="148"/>
        <v>10270.808999999999</v>
      </c>
      <c r="P646" s="22" t="str">
        <f t="shared" si="154"/>
        <v>J=</v>
      </c>
      <c r="Q646" s="2">
        <f t="shared" si="155"/>
        <v>42989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  <c r="ES646" s="18"/>
      <c r="ET646" s="18"/>
      <c r="EU646" s="18"/>
      <c r="EV646" s="18"/>
      <c r="EW646" s="18"/>
      <c r="EX646" s="18"/>
      <c r="EY646" s="18"/>
      <c r="EZ646" s="18"/>
      <c r="FA646" s="18"/>
      <c r="FB646" s="18"/>
      <c r="FC646" s="18"/>
      <c r="FD646" s="18"/>
      <c r="FE646" s="18"/>
      <c r="FF646" s="18"/>
      <c r="FG646" s="18"/>
      <c r="FH646" s="18"/>
      <c r="FI646" s="18"/>
      <c r="FJ646" s="18"/>
      <c r="FK646" s="18"/>
      <c r="FL646" s="18"/>
      <c r="FM646" s="18"/>
      <c r="FN646" s="18"/>
      <c r="FO646" s="18"/>
      <c r="FP646" s="18"/>
      <c r="FQ646" s="18"/>
      <c r="FR646" s="18"/>
      <c r="FS646" s="18"/>
      <c r="FT646" s="18"/>
      <c r="FU646" s="18"/>
      <c r="FV646" s="18"/>
    </row>
    <row r="647" spans="1:181" ht="12.75" x14ac:dyDescent="0.15">
      <c r="A647" s="90">
        <f t="shared" si="149"/>
        <v>42985</v>
      </c>
      <c r="B647" s="95">
        <f t="shared" ca="1" si="156"/>
        <v>110317.891</v>
      </c>
      <c r="C647" s="3">
        <f t="shared" si="150"/>
        <v>100000</v>
      </c>
      <c r="D647" s="4">
        <f ca="1">IF(A647&lt;$B$1,VLOOKUP(A647,[1]DI!$A$4:$B$15000,2),0)</f>
        <v>0</v>
      </c>
      <c r="E647" s="5">
        <f t="shared" ca="1" si="157"/>
        <v>0</v>
      </c>
      <c r="F647" s="20">
        <f t="shared" si="151"/>
        <v>1.23</v>
      </c>
      <c r="G647" s="6">
        <f t="shared" ca="1" si="145"/>
        <v>1</v>
      </c>
      <c r="H647" s="5">
        <f ca="1">TRUNC(PRODUCT(G$10:G646),15)</f>
        <v>1.2914895253345999</v>
      </c>
      <c r="I647" s="5">
        <f t="shared" ca="1" si="152"/>
        <v>1.1706981626063999</v>
      </c>
      <c r="J647" s="5">
        <f t="shared" ca="1" si="146"/>
        <v>1.10317891</v>
      </c>
      <c r="K647" s="5">
        <f t="shared" ca="1" si="147"/>
        <v>10317.891</v>
      </c>
      <c r="L647" s="21">
        <f>IF(VLOOKUP(A647,$U$12:$AD$125,8)=VLOOKUP(A646,$U$12:$AD$125,8),0,VLOOKUP(A647,U$12:$AD$125,8))</f>
        <v>0</v>
      </c>
      <c r="M647" s="8">
        <f>IF(L647&gt;0,VLOOKUP(L647,T$12:$AC$125,7),0)</f>
        <v>0</v>
      </c>
      <c r="N647" s="3">
        <f t="shared" si="153"/>
        <v>0</v>
      </c>
      <c r="O647" s="3">
        <f t="shared" ca="1" si="148"/>
        <v>10317.891</v>
      </c>
      <c r="P647" s="22" t="str">
        <f t="shared" si="154"/>
        <v>J=</v>
      </c>
      <c r="Q647" s="2">
        <f t="shared" si="155"/>
        <v>42989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  <c r="ES647" s="18"/>
      <c r="ET647" s="18"/>
      <c r="EU647" s="18"/>
      <c r="EV647" s="18"/>
      <c r="EW647" s="18"/>
      <c r="EX647" s="18"/>
      <c r="EY647" s="18"/>
      <c r="EZ647" s="18"/>
      <c r="FA647" s="18"/>
      <c r="FB647" s="18"/>
      <c r="FC647" s="18"/>
      <c r="FD647" s="18"/>
      <c r="FE647" s="18"/>
      <c r="FF647" s="18"/>
      <c r="FG647" s="18"/>
      <c r="FH647" s="18"/>
      <c r="FI647" s="18"/>
      <c r="FJ647" s="18"/>
      <c r="FK647" s="18"/>
      <c r="FL647" s="18"/>
      <c r="FM647" s="18"/>
      <c r="FN647" s="18"/>
      <c r="FO647" s="18"/>
      <c r="FP647" s="18"/>
      <c r="FQ647" s="18"/>
      <c r="FR647" s="18"/>
      <c r="FS647" s="18"/>
      <c r="FT647" s="18"/>
      <c r="FU647" s="18"/>
      <c r="FV647" s="18"/>
    </row>
    <row r="648" spans="1:181" ht="12.75" x14ac:dyDescent="0.15">
      <c r="A648" s="90">
        <f t="shared" si="149"/>
        <v>42986</v>
      </c>
      <c r="B648" s="95">
        <f t="shared" ca="1" si="156"/>
        <v>110317.891</v>
      </c>
      <c r="C648" s="3">
        <f t="shared" si="150"/>
        <v>100000</v>
      </c>
      <c r="D648" s="4">
        <f ca="1">IF(A648&lt;$B$1,VLOOKUP(A648,[1]DI!$A$4:$B$15000,2),0)</f>
        <v>8.14E-2</v>
      </c>
      <c r="E648" s="5">
        <f t="shared" ca="1" si="157"/>
        <v>3.1059000000000002E-4</v>
      </c>
      <c r="F648" s="20">
        <f t="shared" si="151"/>
        <v>1.23</v>
      </c>
      <c r="G648" s="6">
        <f t="shared" ca="1" si="145"/>
        <v>1.0003820257</v>
      </c>
      <c r="H648" s="5">
        <f ca="1">TRUNC(PRODUCT(G$10:G647),15)</f>
        <v>1.2914895253345999</v>
      </c>
      <c r="I648" s="5">
        <f t="shared" ca="1" si="152"/>
        <v>1.1706981626063999</v>
      </c>
      <c r="J648" s="5">
        <f t="shared" ca="1" si="146"/>
        <v>1.10317891</v>
      </c>
      <c r="K648" s="5">
        <f t="shared" ca="1" si="147"/>
        <v>10317.891</v>
      </c>
      <c r="L648" s="21">
        <f>IF(VLOOKUP(A648,$U$12:$AD$125,8)=VLOOKUP(A647,$U$12:$AD$125,8),0,VLOOKUP(A648,U$12:$AD$125,8))</f>
        <v>0</v>
      </c>
      <c r="M648" s="8">
        <f>IF(L648&gt;0,VLOOKUP(L648,T$12:$AC$125,7),0)</f>
        <v>0</v>
      </c>
      <c r="N648" s="3">
        <f t="shared" si="153"/>
        <v>0</v>
      </c>
      <c r="O648" s="3">
        <f t="shared" ca="1" si="148"/>
        <v>10317.891</v>
      </c>
      <c r="P648" s="22" t="str">
        <f t="shared" si="154"/>
        <v>J=</v>
      </c>
      <c r="Q648" s="2">
        <f t="shared" si="155"/>
        <v>42989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  <c r="ES648" s="18"/>
      <c r="ET648" s="18"/>
      <c r="EU648" s="18"/>
      <c r="EV648" s="18"/>
      <c r="EW648" s="18"/>
      <c r="EX648" s="18"/>
      <c r="EY648" s="18"/>
      <c r="EZ648" s="18"/>
      <c r="FA648" s="18"/>
      <c r="FB648" s="18"/>
      <c r="FC648" s="18"/>
      <c r="FD648" s="18"/>
      <c r="FE648" s="18"/>
      <c r="FF648" s="18"/>
      <c r="FG648" s="18"/>
      <c r="FH648" s="18"/>
      <c r="FI648" s="18"/>
      <c r="FJ648" s="18"/>
      <c r="FK648" s="18"/>
      <c r="FL648" s="18"/>
      <c r="FM648" s="18"/>
      <c r="FN648" s="18"/>
      <c r="FO648" s="18"/>
      <c r="FP648" s="18"/>
      <c r="FQ648" s="18"/>
      <c r="FR648" s="18"/>
      <c r="FS648" s="18"/>
      <c r="FT648" s="18"/>
      <c r="FU648" s="18"/>
      <c r="FV648" s="18"/>
    </row>
    <row r="649" spans="1:181" ht="12.75" x14ac:dyDescent="0.15">
      <c r="A649" s="90">
        <f t="shared" si="149"/>
        <v>42987</v>
      </c>
      <c r="B649" s="95">
        <f t="shared" ca="1" si="156"/>
        <v>110360.035</v>
      </c>
      <c r="C649" s="3">
        <f t="shared" si="150"/>
        <v>100000</v>
      </c>
      <c r="D649" s="4">
        <f ca="1">IF(A649&lt;$B$1,VLOOKUP(A649,[1]DI!$A$4:$B$15000,2),0)</f>
        <v>0</v>
      </c>
      <c r="E649" s="5">
        <f t="shared" ca="1" si="157"/>
        <v>0</v>
      </c>
      <c r="F649" s="20">
        <f t="shared" si="151"/>
        <v>1.23</v>
      </c>
      <c r="G649" s="6">
        <f t="shared" ca="1" si="145"/>
        <v>1</v>
      </c>
      <c r="H649" s="5">
        <f ca="1">TRUNC(PRODUCT(G$10:G648),15)</f>
        <v>1.2919829075245499</v>
      </c>
      <c r="I649" s="5">
        <f t="shared" ca="1" si="152"/>
        <v>1.1706981626063999</v>
      </c>
      <c r="J649" s="5">
        <f t="shared" ca="1" si="146"/>
        <v>1.10360035</v>
      </c>
      <c r="K649" s="5">
        <f t="shared" ca="1" si="147"/>
        <v>10360.035</v>
      </c>
      <c r="L649" s="21">
        <f>IF(VLOOKUP(A649,$U$12:$AD$125,8)=VLOOKUP(A648,$U$12:$AD$125,8),0,VLOOKUP(A649,U$12:$AD$125,8))</f>
        <v>0</v>
      </c>
      <c r="M649" s="8">
        <f>IF(L649&gt;0,VLOOKUP(L649,T$12:$AC$125,7),0)</f>
        <v>0</v>
      </c>
      <c r="N649" s="3">
        <f t="shared" si="153"/>
        <v>0</v>
      </c>
      <c r="O649" s="3">
        <f t="shared" ca="1" si="148"/>
        <v>10360.035</v>
      </c>
      <c r="P649" s="22" t="str">
        <f t="shared" si="154"/>
        <v>J=</v>
      </c>
      <c r="Q649" s="2">
        <f t="shared" si="155"/>
        <v>42989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  <c r="ES649" s="18"/>
      <c r="ET649" s="18"/>
      <c r="EU649" s="18"/>
      <c r="EV649" s="18"/>
      <c r="EW649" s="18"/>
      <c r="EX649" s="18"/>
      <c r="EY649" s="18"/>
      <c r="EZ649" s="18"/>
      <c r="FA649" s="18"/>
      <c r="FB649" s="18"/>
      <c r="FC649" s="18"/>
      <c r="FD649" s="18"/>
      <c r="FE649" s="18"/>
      <c r="FF649" s="18"/>
      <c r="FG649" s="18"/>
      <c r="FH649" s="18"/>
      <c r="FI649" s="18"/>
      <c r="FJ649" s="18"/>
      <c r="FK649" s="18"/>
      <c r="FL649" s="18"/>
      <c r="FM649" s="18"/>
      <c r="FN649" s="18"/>
      <c r="FO649" s="18"/>
      <c r="FP649" s="18"/>
      <c r="FQ649" s="18"/>
      <c r="FR649" s="18"/>
      <c r="FS649" s="18"/>
      <c r="FT649" s="18"/>
      <c r="FU649" s="18"/>
      <c r="FV649" s="18"/>
    </row>
    <row r="650" spans="1:181" ht="12.75" x14ac:dyDescent="0.15">
      <c r="A650" s="90">
        <f t="shared" si="149"/>
        <v>42988</v>
      </c>
      <c r="B650" s="95">
        <f t="shared" ca="1" si="156"/>
        <v>110360.035</v>
      </c>
      <c r="C650" s="3">
        <f t="shared" si="150"/>
        <v>100000</v>
      </c>
      <c r="D650" s="4">
        <f ca="1">IF(A650&lt;$B$1,VLOOKUP(A650,[1]DI!$A$4:$B$15000,2),0)</f>
        <v>0</v>
      </c>
      <c r="E650" s="5">
        <f t="shared" ca="1" si="157"/>
        <v>0</v>
      </c>
      <c r="F650" s="20">
        <f t="shared" si="151"/>
        <v>1.23</v>
      </c>
      <c r="G650" s="6">
        <f t="shared" ref="G650:G713" ca="1" si="158">TRUNC((1+(E650*F650)),15)</f>
        <v>1</v>
      </c>
      <c r="H650" s="5">
        <f ca="1">TRUNC(PRODUCT(G$10:G649),15)</f>
        <v>1.2919829075245499</v>
      </c>
      <c r="I650" s="5">
        <f t="shared" ca="1" si="152"/>
        <v>1.1706981626063999</v>
      </c>
      <c r="J650" s="5">
        <f t="shared" ref="J650:J713" ca="1" si="159">ROUND(TRUNC(H650/I650,15),8)</f>
        <v>1.10360035</v>
      </c>
      <c r="K650" s="5">
        <f t="shared" ref="K650:K713" ca="1" si="160">TRUNC((C650*(J650-1)),8)</f>
        <v>10360.035</v>
      </c>
      <c r="L650" s="21">
        <f>IF(VLOOKUP(A650,$U$12:$AD$125,8)=VLOOKUP(A649,$U$12:$AD$125,8),0,VLOOKUP(A650,U$12:$AD$125,8))</f>
        <v>0</v>
      </c>
      <c r="M650" s="8">
        <f>IF(L650&gt;0,VLOOKUP(L650,T$12:$AC$125,7),0)</f>
        <v>0</v>
      </c>
      <c r="N650" s="3">
        <f t="shared" si="153"/>
        <v>0</v>
      </c>
      <c r="O650" s="3">
        <f t="shared" ref="O650:O713" ca="1" si="161">(K650+N650)</f>
        <v>10360.035</v>
      </c>
      <c r="P650" s="22" t="str">
        <f t="shared" si="154"/>
        <v>J=</v>
      </c>
      <c r="Q650" s="2">
        <f t="shared" si="155"/>
        <v>42989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  <c r="ES650" s="18"/>
      <c r="ET650" s="18"/>
      <c r="EU650" s="18"/>
      <c r="EV650" s="18"/>
      <c r="EW650" s="18"/>
      <c r="EX650" s="18"/>
      <c r="EY650" s="18"/>
      <c r="EZ650" s="18"/>
      <c r="FA650" s="18"/>
      <c r="FB650" s="18"/>
      <c r="FC650" s="18"/>
      <c r="FD650" s="18"/>
      <c r="FE650" s="18"/>
      <c r="FF650" s="18"/>
      <c r="FG650" s="18"/>
      <c r="FH650" s="18"/>
      <c r="FI650" s="18"/>
      <c r="FJ650" s="18"/>
      <c r="FK650" s="18"/>
      <c r="FL650" s="18"/>
      <c r="FM650" s="18"/>
      <c r="FN650" s="18"/>
      <c r="FO650" s="18"/>
      <c r="FP650" s="18"/>
      <c r="FQ650" s="18"/>
      <c r="FR650" s="18"/>
      <c r="FS650" s="18"/>
      <c r="FT650" s="18"/>
      <c r="FU650" s="18"/>
      <c r="FV650" s="18"/>
    </row>
    <row r="651" spans="1:181" ht="15" x14ac:dyDescent="0.2">
      <c r="A651" s="110">
        <f t="shared" ref="A651:A714" si="162">(A650+1)</f>
        <v>42989</v>
      </c>
      <c r="B651" s="111">
        <f t="shared" ca="1" si="156"/>
        <v>110360.035</v>
      </c>
      <c r="C651" s="111">
        <f t="shared" ref="C651:C714" si="163">TRUNC(C650-N650,6)</f>
        <v>100000</v>
      </c>
      <c r="D651" s="112">
        <f ca="1">IF(A651&lt;$B$1,VLOOKUP(A651,[1]DI!$A$4:$B$15000,2),0)</f>
        <v>8.14E-2</v>
      </c>
      <c r="E651" s="113">
        <f t="shared" ca="1" si="157"/>
        <v>3.1059000000000002E-4</v>
      </c>
      <c r="F651" s="114">
        <f t="shared" ref="F651:F714" si="164">F650</f>
        <v>1.23</v>
      </c>
      <c r="G651" s="115">
        <f t="shared" ca="1" si="158"/>
        <v>1.0003820257</v>
      </c>
      <c r="H651" s="113">
        <f ca="1">TRUNC(PRODUCT(G$10:G650),15)</f>
        <v>1.2919829075245499</v>
      </c>
      <c r="I651" s="113">
        <f t="shared" ref="I651:I714" ca="1" si="165">IF(OR(L650&gt;0,L650="E"),H650,I650)</f>
        <v>1.1706981626063999</v>
      </c>
      <c r="J651" s="113">
        <f t="shared" ca="1" si="159"/>
        <v>1.10360035</v>
      </c>
      <c r="K651" s="113">
        <f t="shared" ca="1" si="160"/>
        <v>10360.035</v>
      </c>
      <c r="L651" s="116">
        <f>IF(VLOOKUP(A651,$U$12:$AD$125,8)=VLOOKUP(A650,$U$12:$AD$125,8),0,VLOOKUP(A651,U$12:$AD$125,8))</f>
        <v>3</v>
      </c>
      <c r="M651" s="117">
        <f>IF(L651&gt;0,VLOOKUP(L651,T$12:$AC$125,7),0)</f>
        <v>0</v>
      </c>
      <c r="N651" s="111">
        <f t="shared" ref="N651:N714" si="166">IF(M651&gt;0,(C$10*M651),0)</f>
        <v>0</v>
      </c>
      <c r="O651" s="111">
        <f t="shared" ca="1" si="161"/>
        <v>10360.035</v>
      </c>
      <c r="P651" s="118" t="str">
        <f t="shared" ref="P651:P714" si="167">IF(L650&gt;0,VLOOKUP(A650,$U$12:$AD$125,9),P650)</f>
        <v>J=</v>
      </c>
      <c r="Q651" s="119">
        <f t="shared" ref="Q651:Q714" si="168">IF(L650&gt;0,VLOOKUP(A650,$U$12:$AD$125,10),Q650)</f>
        <v>42989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  <c r="ES651" s="18"/>
      <c r="ET651" s="18"/>
      <c r="EU651" s="18"/>
      <c r="EV651" s="18"/>
      <c r="EW651" s="18"/>
      <c r="EX651" s="18"/>
      <c r="EY651" s="18"/>
      <c r="EZ651" s="18"/>
      <c r="FA651" s="18"/>
      <c r="FB651" s="18"/>
      <c r="FC651" s="18"/>
      <c r="FD651" s="18"/>
      <c r="FE651" s="18"/>
      <c r="FF651" s="18"/>
      <c r="FG651" s="18"/>
      <c r="FH651" s="18"/>
      <c r="FI651" s="18"/>
      <c r="FJ651" s="18"/>
      <c r="FK651" s="18"/>
      <c r="FL651" s="18"/>
      <c r="FM651" s="18"/>
      <c r="FN651" s="18"/>
      <c r="FO651" s="18"/>
      <c r="FP651" s="18"/>
      <c r="FQ651" s="18"/>
      <c r="FR651" s="18"/>
      <c r="FS651" s="18"/>
      <c r="FT651" s="18"/>
      <c r="FU651" s="18"/>
      <c r="FV651" s="18"/>
    </row>
    <row r="652" spans="1:181" ht="12.75" x14ac:dyDescent="0.15">
      <c r="A652" s="90">
        <f t="shared" si="162"/>
        <v>42990</v>
      </c>
      <c r="B652" s="95">
        <f t="shared" ref="B652:B715" ca="1" si="169">IF(A652&lt;=TODAY(),C652+K652,IF(AND(A652&gt;TODAY(),A652&lt;=$B$1),IF(VLOOKUP(TODAY(),$A$10:$D$10000,4,FALSE)=0,"n.d",C652+K652),"n.d"))</f>
        <v>100038.20299999</v>
      </c>
      <c r="C652" s="3">
        <f t="shared" si="163"/>
        <v>100000</v>
      </c>
      <c r="D652" s="4">
        <f ca="1">IF(A652&lt;$B$1,VLOOKUP(A652,[1]DI!$A$4:$B$15000,2),0)</f>
        <v>8.14E-2</v>
      </c>
      <c r="E652" s="5">
        <f t="shared" ca="1" si="157"/>
        <v>3.1059000000000002E-4</v>
      </c>
      <c r="F652" s="20">
        <f t="shared" si="164"/>
        <v>1.23</v>
      </c>
      <c r="G652" s="6">
        <f t="shared" ca="1" si="158"/>
        <v>1.0003820257</v>
      </c>
      <c r="H652" s="5">
        <f ca="1">TRUNC(PRODUCT(G$10:G651),15)</f>
        <v>1.29247647819919</v>
      </c>
      <c r="I652" s="5">
        <f t="shared" ca="1" si="165"/>
        <v>1.2919829075245499</v>
      </c>
      <c r="J652" s="5">
        <f t="shared" ca="1" si="159"/>
        <v>1.0003820299999999</v>
      </c>
      <c r="K652" s="5">
        <f t="shared" ca="1" si="160"/>
        <v>38.202999990000002</v>
      </c>
      <c r="L652" s="21">
        <f>IF(VLOOKUP(A652,$U$12:$AD$125,8)=VLOOKUP(A651,$U$12:$AD$125,8),0,VLOOKUP(A652,U$12:$AD$125,8))</f>
        <v>0</v>
      </c>
      <c r="M652" s="8">
        <f>IF(L652&gt;0,VLOOKUP(L652,T$12:$AC$125,7),0)</f>
        <v>0</v>
      </c>
      <c r="N652" s="3">
        <f t="shared" si="166"/>
        <v>0</v>
      </c>
      <c r="O652" s="3">
        <f t="shared" ca="1" si="161"/>
        <v>38.202999990000002</v>
      </c>
      <c r="P652" s="22" t="str">
        <f t="shared" si="167"/>
        <v>INCORPJ=</v>
      </c>
      <c r="Q652" s="2">
        <f t="shared" si="168"/>
        <v>43171</v>
      </c>
      <c r="R652" s="10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33"/>
      <c r="DT652" s="33"/>
      <c r="DU652" s="33"/>
      <c r="DV652" s="33"/>
      <c r="DW652" s="33"/>
      <c r="DX652" s="33"/>
      <c r="DY652" s="33"/>
      <c r="DZ652" s="33"/>
      <c r="EA652" s="33"/>
      <c r="EB652" s="33"/>
      <c r="EC652" s="33"/>
      <c r="ED652" s="33"/>
      <c r="EE652" s="33"/>
      <c r="EF652" s="33"/>
      <c r="EG652" s="33"/>
      <c r="EH652" s="33"/>
      <c r="EI652" s="33"/>
      <c r="EJ652" s="33"/>
      <c r="EK652" s="33"/>
      <c r="EL652" s="33"/>
      <c r="EM652" s="33"/>
      <c r="EN652" s="33"/>
      <c r="EO652" s="33"/>
      <c r="EP652" s="33"/>
      <c r="EQ652" s="33"/>
      <c r="ER652" s="33"/>
      <c r="ES652" s="33"/>
      <c r="ET652" s="33"/>
      <c r="EU652" s="33"/>
      <c r="EV652" s="33"/>
      <c r="EW652" s="33"/>
      <c r="EX652" s="33"/>
      <c r="EY652" s="33"/>
      <c r="EZ652" s="33"/>
      <c r="FA652" s="33"/>
      <c r="FB652" s="33"/>
      <c r="FC652" s="33"/>
      <c r="FD652" s="33"/>
      <c r="FE652" s="33"/>
      <c r="FF652" s="33"/>
      <c r="FG652" s="33"/>
      <c r="FH652" s="33"/>
      <c r="FI652" s="33"/>
      <c r="FJ652" s="33"/>
      <c r="FK652" s="33"/>
      <c r="FL652" s="33"/>
      <c r="FM652" s="33"/>
      <c r="FN652" s="33"/>
      <c r="FO652" s="33"/>
      <c r="FP652" s="33"/>
      <c r="FQ652" s="33"/>
      <c r="FR652" s="33"/>
      <c r="FS652" s="33"/>
      <c r="FT652" s="33"/>
      <c r="FU652" s="33"/>
      <c r="FV652" s="33"/>
      <c r="FW652" s="33"/>
      <c r="FX652" s="33"/>
      <c r="FY652" s="33"/>
    </row>
    <row r="653" spans="1:181" ht="12.75" x14ac:dyDescent="0.15">
      <c r="A653" s="90">
        <f t="shared" si="162"/>
        <v>42991</v>
      </c>
      <c r="B653" s="95">
        <f t="shared" ca="1" si="169"/>
        <v>100076.42</v>
      </c>
      <c r="C653" s="3">
        <f t="shared" si="163"/>
        <v>100000</v>
      </c>
      <c r="D653" s="4">
        <f ca="1">IF(A653&lt;$B$1,VLOOKUP(A653,[1]DI!$A$4:$B$15000,2),0)</f>
        <v>8.14E-2</v>
      </c>
      <c r="E653" s="5">
        <f t="shared" ca="1" si="157"/>
        <v>3.1059000000000002E-4</v>
      </c>
      <c r="F653" s="20">
        <f t="shared" si="164"/>
        <v>1.23</v>
      </c>
      <c r="G653" s="6">
        <f t="shared" ca="1" si="158"/>
        <v>1.0003820257</v>
      </c>
      <c r="H653" s="5">
        <f ca="1">TRUNC(PRODUCT(G$10:G652),15)</f>
        <v>1.2929702374305101</v>
      </c>
      <c r="I653" s="5">
        <f t="shared" ca="1" si="165"/>
        <v>1.2919829075245499</v>
      </c>
      <c r="J653" s="5">
        <f t="shared" ca="1" si="159"/>
        <v>1.0007642000000001</v>
      </c>
      <c r="K653" s="5">
        <f t="shared" ca="1" si="160"/>
        <v>76.42</v>
      </c>
      <c r="L653" s="21">
        <f>IF(VLOOKUP(A653,$U$12:$AD$125,8)=VLOOKUP(A652,$U$12:$AD$125,8),0,VLOOKUP(A653,U$12:$AD$125,8))</f>
        <v>0</v>
      </c>
      <c r="M653" s="8">
        <f>IF(L653&gt;0,VLOOKUP(L653,T$12:$AC$125,7),0)</f>
        <v>0</v>
      </c>
      <c r="N653" s="3">
        <f t="shared" si="166"/>
        <v>0</v>
      </c>
      <c r="O653" s="3">
        <f t="shared" ca="1" si="161"/>
        <v>76.42</v>
      </c>
      <c r="P653" s="22" t="str">
        <f t="shared" si="167"/>
        <v>INCORPJ=</v>
      </c>
      <c r="Q653" s="2">
        <f t="shared" si="168"/>
        <v>43171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  <c r="ES653" s="18"/>
      <c r="ET653" s="18"/>
      <c r="EU653" s="18"/>
      <c r="EV653" s="18"/>
      <c r="EW653" s="18"/>
      <c r="EX653" s="18"/>
      <c r="EY653" s="18"/>
      <c r="EZ653" s="18"/>
      <c r="FA653" s="18"/>
      <c r="FB653" s="18"/>
      <c r="FC653" s="18"/>
      <c r="FD653" s="18"/>
      <c r="FE653" s="18"/>
      <c r="FF653" s="18"/>
      <c r="FG653" s="18"/>
      <c r="FH653" s="18"/>
      <c r="FI653" s="18"/>
      <c r="FJ653" s="18"/>
      <c r="FK653" s="18"/>
      <c r="FL653" s="18"/>
      <c r="FM653" s="18"/>
      <c r="FN653" s="18"/>
      <c r="FO653" s="18"/>
      <c r="FP653" s="18"/>
      <c r="FQ653" s="18"/>
      <c r="FR653" s="18"/>
      <c r="FS653" s="18"/>
      <c r="FT653" s="18"/>
      <c r="FU653" s="18"/>
      <c r="FV653" s="18"/>
    </row>
    <row r="654" spans="1:181" ht="12.75" x14ac:dyDescent="0.15">
      <c r="A654" s="90">
        <f t="shared" si="162"/>
        <v>42992</v>
      </c>
      <c r="B654" s="95">
        <f t="shared" ca="1" si="169"/>
        <v>100114.651</v>
      </c>
      <c r="C654" s="3">
        <f t="shared" si="163"/>
        <v>100000</v>
      </c>
      <c r="D654" s="4">
        <f ca="1">IF(A654&lt;$B$1,VLOOKUP(A654,[1]DI!$A$4:$B$15000,2),0)</f>
        <v>8.14E-2</v>
      </c>
      <c r="E654" s="5">
        <f t="shared" ca="1" si="157"/>
        <v>3.1059000000000002E-4</v>
      </c>
      <c r="F654" s="20">
        <f t="shared" si="164"/>
        <v>1.23</v>
      </c>
      <c r="G654" s="6">
        <f t="shared" ca="1" si="158"/>
        <v>1.0003820257</v>
      </c>
      <c r="H654" s="5">
        <f ca="1">TRUNC(PRODUCT(G$10:G653),15)</f>
        <v>1.29346418529054</v>
      </c>
      <c r="I654" s="5">
        <f t="shared" ca="1" si="165"/>
        <v>1.2919829075245499</v>
      </c>
      <c r="J654" s="5">
        <f t="shared" ca="1" si="159"/>
        <v>1.0011465100000001</v>
      </c>
      <c r="K654" s="5">
        <f t="shared" ca="1" si="160"/>
        <v>114.651</v>
      </c>
      <c r="L654" s="21">
        <f>IF(VLOOKUP(A654,$U$12:$AD$125,8)=VLOOKUP(A653,$U$12:$AD$125,8),0,VLOOKUP(A654,U$12:$AD$125,8))</f>
        <v>0</v>
      </c>
      <c r="M654" s="8">
        <f>IF(L654&gt;0,VLOOKUP(L654,T$12:$AC$125,7),0)</f>
        <v>0</v>
      </c>
      <c r="N654" s="3">
        <f t="shared" si="166"/>
        <v>0</v>
      </c>
      <c r="O654" s="3">
        <f t="shared" ca="1" si="161"/>
        <v>114.651</v>
      </c>
      <c r="P654" s="22" t="str">
        <f t="shared" si="167"/>
        <v>INCORPJ=</v>
      </c>
      <c r="Q654" s="2">
        <f t="shared" si="168"/>
        <v>43171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  <c r="ES654" s="18"/>
      <c r="ET654" s="18"/>
      <c r="EU654" s="18"/>
      <c r="EV654" s="18"/>
      <c r="EW654" s="18"/>
      <c r="EX654" s="18"/>
      <c r="EY654" s="18"/>
      <c r="EZ654" s="18"/>
      <c r="FA654" s="18"/>
      <c r="FB654" s="18"/>
      <c r="FC654" s="18"/>
      <c r="FD654" s="18"/>
      <c r="FE654" s="18"/>
      <c r="FF654" s="18"/>
      <c r="FG654" s="18"/>
      <c r="FH654" s="18"/>
      <c r="FI654" s="18"/>
      <c r="FJ654" s="18"/>
      <c r="FK654" s="18"/>
      <c r="FL654" s="18"/>
      <c r="FM654" s="18"/>
      <c r="FN654" s="18"/>
      <c r="FO654" s="18"/>
      <c r="FP654" s="18"/>
      <c r="FQ654" s="18"/>
      <c r="FR654" s="18"/>
      <c r="FS654" s="18"/>
      <c r="FT654" s="18"/>
      <c r="FU654" s="18"/>
      <c r="FV654" s="18"/>
    </row>
    <row r="655" spans="1:181" ht="12.75" x14ac:dyDescent="0.15">
      <c r="A655" s="90">
        <f t="shared" si="162"/>
        <v>42993</v>
      </c>
      <c r="B655" s="95">
        <f t="shared" ca="1" si="169"/>
        <v>100152.898</v>
      </c>
      <c r="C655" s="3">
        <f t="shared" si="163"/>
        <v>100000</v>
      </c>
      <c r="D655" s="4">
        <f ca="1">IF(A655&lt;$B$1,VLOOKUP(A655,[1]DI!$A$4:$B$15000,2),0)</f>
        <v>8.14E-2</v>
      </c>
      <c r="E655" s="5">
        <f t="shared" ca="1" si="157"/>
        <v>3.1059000000000002E-4</v>
      </c>
      <c r="F655" s="20">
        <f t="shared" si="164"/>
        <v>1.23</v>
      </c>
      <c r="G655" s="6">
        <f t="shared" ca="1" si="158"/>
        <v>1.0003820257</v>
      </c>
      <c r="H655" s="5">
        <f ca="1">TRUNC(PRODUCT(G$10:G654),15)</f>
        <v>1.29395832185135</v>
      </c>
      <c r="I655" s="5">
        <f t="shared" ca="1" si="165"/>
        <v>1.2919829075245499</v>
      </c>
      <c r="J655" s="5">
        <f t="shared" ca="1" si="159"/>
        <v>1.00152898</v>
      </c>
      <c r="K655" s="5">
        <f t="shared" ca="1" si="160"/>
        <v>152.898</v>
      </c>
      <c r="L655" s="21">
        <f>IF(VLOOKUP(A655,$U$12:$AD$125,8)=VLOOKUP(A654,$U$12:$AD$125,8),0,VLOOKUP(A655,U$12:$AD$125,8))</f>
        <v>0</v>
      </c>
      <c r="M655" s="8">
        <f>IF(L655&gt;0,VLOOKUP(L655,T$12:$AC$125,7),0)</f>
        <v>0</v>
      </c>
      <c r="N655" s="3">
        <f t="shared" si="166"/>
        <v>0</v>
      </c>
      <c r="O655" s="3">
        <f t="shared" ca="1" si="161"/>
        <v>152.898</v>
      </c>
      <c r="P655" s="22" t="str">
        <f t="shared" si="167"/>
        <v>INCORPJ=</v>
      </c>
      <c r="Q655" s="2">
        <f t="shared" si="168"/>
        <v>43171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  <c r="ES655" s="18"/>
      <c r="ET655" s="18"/>
      <c r="EU655" s="18"/>
      <c r="EV655" s="18"/>
      <c r="EW655" s="18"/>
      <c r="EX655" s="18"/>
      <c r="EY655" s="18"/>
      <c r="EZ655" s="18"/>
      <c r="FA655" s="18"/>
      <c r="FB655" s="18"/>
      <c r="FC655" s="18"/>
      <c r="FD655" s="18"/>
      <c r="FE655" s="18"/>
      <c r="FF655" s="18"/>
      <c r="FG655" s="18"/>
      <c r="FH655" s="18"/>
      <c r="FI655" s="18"/>
      <c r="FJ655" s="18"/>
      <c r="FK655" s="18"/>
      <c r="FL655" s="18"/>
      <c r="FM655" s="18"/>
      <c r="FN655" s="18"/>
      <c r="FO655" s="18"/>
      <c r="FP655" s="18"/>
      <c r="FQ655" s="18"/>
      <c r="FR655" s="18"/>
      <c r="FS655" s="18"/>
      <c r="FT655" s="18"/>
      <c r="FU655" s="18"/>
      <c r="FV655" s="18"/>
    </row>
    <row r="656" spans="1:181" ht="12.75" x14ac:dyDescent="0.15">
      <c r="A656" s="90">
        <f t="shared" si="162"/>
        <v>42994</v>
      </c>
      <c r="B656" s="95">
        <f t="shared" ca="1" si="169"/>
        <v>100191.15899999</v>
      </c>
      <c r="C656" s="3">
        <f t="shared" si="163"/>
        <v>100000</v>
      </c>
      <c r="D656" s="4">
        <f ca="1">IF(A656&lt;$B$1,VLOOKUP(A656,[1]DI!$A$4:$B$15000,2),0)</f>
        <v>0</v>
      </c>
      <c r="E656" s="5">
        <f t="shared" ca="1" si="157"/>
        <v>0</v>
      </c>
      <c r="F656" s="20">
        <f t="shared" si="164"/>
        <v>1.23</v>
      </c>
      <c r="G656" s="6">
        <f t="shared" ca="1" si="158"/>
        <v>1</v>
      </c>
      <c r="H656" s="5">
        <f ca="1">TRUNC(PRODUCT(G$10:G655),15)</f>
        <v>1.2944526471850299</v>
      </c>
      <c r="I656" s="5">
        <f t="shared" ca="1" si="165"/>
        <v>1.2919829075245499</v>
      </c>
      <c r="J656" s="5">
        <f t="shared" ca="1" si="159"/>
        <v>1.00191159</v>
      </c>
      <c r="K656" s="5">
        <f t="shared" ca="1" si="160"/>
        <v>191.15899999000001</v>
      </c>
      <c r="L656" s="21">
        <f>IF(VLOOKUP(A656,$U$12:$AD$125,8)=VLOOKUP(A655,$U$12:$AD$125,8),0,VLOOKUP(A656,U$12:$AD$125,8))</f>
        <v>0</v>
      </c>
      <c r="M656" s="8">
        <f>IF(L656&gt;0,VLOOKUP(L656,T$12:$AC$125,7),0)</f>
        <v>0</v>
      </c>
      <c r="N656" s="3">
        <f t="shared" si="166"/>
        <v>0</v>
      </c>
      <c r="O656" s="3">
        <f t="shared" ca="1" si="161"/>
        <v>191.15899999000001</v>
      </c>
      <c r="P656" s="22" t="str">
        <f t="shared" si="167"/>
        <v>INCORPJ=</v>
      </c>
      <c r="Q656" s="2">
        <f t="shared" si="168"/>
        <v>43171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  <c r="ES656" s="18"/>
      <c r="ET656" s="18"/>
      <c r="EU656" s="18"/>
      <c r="EV656" s="18"/>
      <c r="EW656" s="18"/>
      <c r="EX656" s="18"/>
      <c r="EY656" s="18"/>
      <c r="EZ656" s="18"/>
      <c r="FA656" s="18"/>
      <c r="FB656" s="18"/>
      <c r="FC656" s="18"/>
      <c r="FD656" s="18"/>
      <c r="FE656" s="18"/>
      <c r="FF656" s="18"/>
      <c r="FG656" s="18"/>
      <c r="FH656" s="18"/>
      <c r="FI656" s="18"/>
      <c r="FJ656" s="18"/>
      <c r="FK656" s="18"/>
      <c r="FL656" s="18"/>
      <c r="FM656" s="18"/>
      <c r="FN656" s="18"/>
      <c r="FO656" s="18"/>
      <c r="FP656" s="18"/>
      <c r="FQ656" s="18"/>
      <c r="FR656" s="18"/>
      <c r="FS656" s="18"/>
      <c r="FT656" s="18"/>
      <c r="FU656" s="18"/>
      <c r="FV656" s="18"/>
    </row>
    <row r="657" spans="1:178" ht="12.75" x14ac:dyDescent="0.15">
      <c r="A657" s="90">
        <f t="shared" si="162"/>
        <v>42995</v>
      </c>
      <c r="B657" s="95">
        <f t="shared" ca="1" si="169"/>
        <v>100191.15899999</v>
      </c>
      <c r="C657" s="3">
        <f t="shared" si="163"/>
        <v>100000</v>
      </c>
      <c r="D657" s="4">
        <f ca="1">IF(A657&lt;$B$1,VLOOKUP(A657,[1]DI!$A$4:$B$15000,2),0)</f>
        <v>0</v>
      </c>
      <c r="E657" s="5">
        <f t="shared" ca="1" si="157"/>
        <v>0</v>
      </c>
      <c r="F657" s="20">
        <f t="shared" si="164"/>
        <v>1.23</v>
      </c>
      <c r="G657" s="6">
        <f t="shared" ca="1" si="158"/>
        <v>1</v>
      </c>
      <c r="H657" s="5">
        <f ca="1">TRUNC(PRODUCT(G$10:G656),15)</f>
        <v>1.2944526471850299</v>
      </c>
      <c r="I657" s="5">
        <f t="shared" ca="1" si="165"/>
        <v>1.2919829075245499</v>
      </c>
      <c r="J657" s="5">
        <f t="shared" ca="1" si="159"/>
        <v>1.00191159</v>
      </c>
      <c r="K657" s="5">
        <f t="shared" ca="1" si="160"/>
        <v>191.15899999000001</v>
      </c>
      <c r="L657" s="21">
        <f>IF(VLOOKUP(A657,$U$12:$AD$125,8)=VLOOKUP(A656,$U$12:$AD$125,8),0,VLOOKUP(A657,U$12:$AD$125,8))</f>
        <v>0</v>
      </c>
      <c r="M657" s="8">
        <f>IF(L657&gt;0,VLOOKUP(L657,T$12:$AC$125,7),0)</f>
        <v>0</v>
      </c>
      <c r="N657" s="3">
        <f t="shared" si="166"/>
        <v>0</v>
      </c>
      <c r="O657" s="3">
        <f t="shared" ca="1" si="161"/>
        <v>191.15899999000001</v>
      </c>
      <c r="P657" s="22" t="str">
        <f t="shared" si="167"/>
        <v>INCORPJ=</v>
      </c>
      <c r="Q657" s="2">
        <f t="shared" si="168"/>
        <v>43171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  <c r="ES657" s="18"/>
      <c r="ET657" s="18"/>
      <c r="EU657" s="18"/>
      <c r="EV657" s="18"/>
      <c r="EW657" s="18"/>
      <c r="EX657" s="18"/>
      <c r="EY657" s="18"/>
      <c r="EZ657" s="18"/>
      <c r="FA657" s="18"/>
      <c r="FB657" s="18"/>
      <c r="FC657" s="18"/>
      <c r="FD657" s="18"/>
      <c r="FE657" s="18"/>
      <c r="FF657" s="18"/>
      <c r="FG657" s="18"/>
      <c r="FH657" s="18"/>
      <c r="FI657" s="18"/>
      <c r="FJ657" s="18"/>
      <c r="FK657" s="18"/>
      <c r="FL657" s="18"/>
      <c r="FM657" s="18"/>
      <c r="FN657" s="18"/>
      <c r="FO657" s="18"/>
      <c r="FP657" s="18"/>
      <c r="FQ657" s="18"/>
      <c r="FR657" s="18"/>
      <c r="FS657" s="18"/>
      <c r="FT657" s="18"/>
      <c r="FU657" s="18"/>
      <c r="FV657" s="18"/>
    </row>
    <row r="658" spans="1:178" ht="12.75" x14ac:dyDescent="0.15">
      <c r="A658" s="90">
        <f t="shared" si="162"/>
        <v>42996</v>
      </c>
      <c r="B658" s="95">
        <f t="shared" ca="1" si="169"/>
        <v>100191.15899999</v>
      </c>
      <c r="C658" s="3">
        <f t="shared" si="163"/>
        <v>100000</v>
      </c>
      <c r="D658" s="4">
        <f ca="1">IF(A658&lt;$B$1,VLOOKUP(A658,[1]DI!$A$4:$B$15000,2),0)</f>
        <v>8.14E-2</v>
      </c>
      <c r="E658" s="5">
        <f t="shared" ref="E658:E721" ca="1" si="170">ROUND((((1+D658)^(1/252)-1)),8)</f>
        <v>3.1059000000000002E-4</v>
      </c>
      <c r="F658" s="20">
        <f t="shared" si="164"/>
        <v>1.23</v>
      </c>
      <c r="G658" s="6">
        <f t="shared" ca="1" si="158"/>
        <v>1.0003820257</v>
      </c>
      <c r="H658" s="5">
        <f ca="1">TRUNC(PRODUCT(G$10:G657),15)</f>
        <v>1.2944526471850299</v>
      </c>
      <c r="I658" s="5">
        <f t="shared" ca="1" si="165"/>
        <v>1.2919829075245499</v>
      </c>
      <c r="J658" s="5">
        <f t="shared" ca="1" si="159"/>
        <v>1.00191159</v>
      </c>
      <c r="K658" s="5">
        <f t="shared" ca="1" si="160"/>
        <v>191.15899999000001</v>
      </c>
      <c r="L658" s="21">
        <f>IF(VLOOKUP(A658,$U$12:$AD$125,8)=VLOOKUP(A657,$U$12:$AD$125,8),0,VLOOKUP(A658,U$12:$AD$125,8))</f>
        <v>0</v>
      </c>
      <c r="M658" s="8">
        <f>IF(L658&gt;0,VLOOKUP(L658,T$12:$AC$125,7),0)</f>
        <v>0</v>
      </c>
      <c r="N658" s="3">
        <f t="shared" si="166"/>
        <v>0</v>
      </c>
      <c r="O658" s="3">
        <f t="shared" ca="1" si="161"/>
        <v>191.15899999000001</v>
      </c>
      <c r="P658" s="22" t="str">
        <f t="shared" si="167"/>
        <v>INCORPJ=</v>
      </c>
      <c r="Q658" s="2">
        <f t="shared" si="168"/>
        <v>43171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  <c r="ES658" s="18"/>
      <c r="ET658" s="18"/>
      <c r="EU658" s="18"/>
      <c r="EV658" s="18"/>
      <c r="EW658" s="18"/>
      <c r="EX658" s="18"/>
      <c r="EY658" s="18"/>
      <c r="EZ658" s="18"/>
      <c r="FA658" s="18"/>
      <c r="FB658" s="18"/>
      <c r="FC658" s="18"/>
      <c r="FD658" s="18"/>
      <c r="FE658" s="18"/>
      <c r="FF658" s="18"/>
      <c r="FG658" s="18"/>
      <c r="FH658" s="18"/>
      <c r="FI658" s="18"/>
      <c r="FJ658" s="18"/>
      <c r="FK658" s="18"/>
      <c r="FL658" s="18"/>
      <c r="FM658" s="18"/>
      <c r="FN658" s="18"/>
      <c r="FO658" s="18"/>
      <c r="FP658" s="18"/>
      <c r="FQ658" s="18"/>
      <c r="FR658" s="18"/>
      <c r="FS658" s="18"/>
      <c r="FT658" s="18"/>
      <c r="FU658" s="18"/>
      <c r="FV658" s="18"/>
    </row>
    <row r="659" spans="1:178" ht="12.75" x14ac:dyDescent="0.15">
      <c r="A659" s="90">
        <f t="shared" si="162"/>
        <v>42997</v>
      </c>
      <c r="B659" s="95">
        <f t="shared" ca="1" si="169"/>
        <v>100229.43399999</v>
      </c>
      <c r="C659" s="3">
        <f t="shared" si="163"/>
        <v>100000</v>
      </c>
      <c r="D659" s="4">
        <f ca="1">IF(A659&lt;$B$1,VLOOKUP(A659,[1]DI!$A$4:$B$15000,2),0)</f>
        <v>8.14E-2</v>
      </c>
      <c r="E659" s="5">
        <f t="shared" ca="1" si="170"/>
        <v>3.1059000000000002E-4</v>
      </c>
      <c r="F659" s="20">
        <f t="shared" si="164"/>
        <v>1.23</v>
      </c>
      <c r="G659" s="6">
        <f t="shared" ca="1" si="158"/>
        <v>1.0003820257</v>
      </c>
      <c r="H659" s="5">
        <f ca="1">TRUNC(PRODUCT(G$10:G658),15)</f>
        <v>1.29494716136368</v>
      </c>
      <c r="I659" s="5">
        <f t="shared" ca="1" si="165"/>
        <v>1.2919829075245499</v>
      </c>
      <c r="J659" s="5">
        <f t="shared" ca="1" si="159"/>
        <v>1.00229434</v>
      </c>
      <c r="K659" s="5">
        <f t="shared" ca="1" si="160"/>
        <v>229.43399998999999</v>
      </c>
      <c r="L659" s="21">
        <f>IF(VLOOKUP(A659,$U$12:$AD$125,8)=VLOOKUP(A658,$U$12:$AD$125,8),0,VLOOKUP(A659,U$12:$AD$125,8))</f>
        <v>0</v>
      </c>
      <c r="M659" s="8">
        <f>IF(L659&gt;0,VLOOKUP(L659,T$12:$AC$125,7),0)</f>
        <v>0</v>
      </c>
      <c r="N659" s="3">
        <f t="shared" si="166"/>
        <v>0</v>
      </c>
      <c r="O659" s="3">
        <f t="shared" ca="1" si="161"/>
        <v>229.43399998999999</v>
      </c>
      <c r="P659" s="22" t="str">
        <f t="shared" si="167"/>
        <v>INCORPJ=</v>
      </c>
      <c r="Q659" s="2">
        <f t="shared" si="168"/>
        <v>43171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  <c r="ES659" s="18"/>
      <c r="ET659" s="18"/>
      <c r="EU659" s="18"/>
      <c r="EV659" s="18"/>
      <c r="EW659" s="18"/>
      <c r="EX659" s="18"/>
      <c r="EY659" s="18"/>
      <c r="EZ659" s="18"/>
      <c r="FA659" s="18"/>
      <c r="FB659" s="18"/>
      <c r="FC659" s="18"/>
      <c r="FD659" s="18"/>
      <c r="FE659" s="18"/>
      <c r="FF659" s="18"/>
      <c r="FG659" s="18"/>
      <c r="FH659" s="18"/>
      <c r="FI659" s="18"/>
      <c r="FJ659" s="18"/>
      <c r="FK659" s="18"/>
      <c r="FL659" s="18"/>
      <c r="FM659" s="18"/>
      <c r="FN659" s="18"/>
      <c r="FO659" s="18"/>
      <c r="FP659" s="18"/>
      <c r="FQ659" s="18"/>
      <c r="FR659" s="18"/>
      <c r="FS659" s="18"/>
      <c r="FT659" s="18"/>
      <c r="FU659" s="18"/>
      <c r="FV659" s="18"/>
    </row>
    <row r="660" spans="1:178" ht="12.75" x14ac:dyDescent="0.15">
      <c r="A660" s="90">
        <f t="shared" si="162"/>
        <v>42998</v>
      </c>
      <c r="B660" s="95">
        <f t="shared" ca="1" si="169"/>
        <v>100267.72500000001</v>
      </c>
      <c r="C660" s="3">
        <f t="shared" si="163"/>
        <v>100000</v>
      </c>
      <c r="D660" s="4">
        <f ca="1">IF(A660&lt;$B$1,VLOOKUP(A660,[1]DI!$A$4:$B$15000,2),0)</f>
        <v>8.14E-2</v>
      </c>
      <c r="E660" s="5">
        <f t="shared" ca="1" si="170"/>
        <v>3.1059000000000002E-4</v>
      </c>
      <c r="F660" s="20">
        <f t="shared" si="164"/>
        <v>1.23</v>
      </c>
      <c r="G660" s="6">
        <f t="shared" ca="1" si="158"/>
        <v>1.0003820257</v>
      </c>
      <c r="H660" s="5">
        <f ca="1">TRUNC(PRODUCT(G$10:G659),15)</f>
        <v>1.2954418644594701</v>
      </c>
      <c r="I660" s="5">
        <f t="shared" ca="1" si="165"/>
        <v>1.2919829075245499</v>
      </c>
      <c r="J660" s="5">
        <f t="shared" ca="1" si="159"/>
        <v>1.0026772500000001</v>
      </c>
      <c r="K660" s="5">
        <f t="shared" ca="1" si="160"/>
        <v>267.72500000000002</v>
      </c>
      <c r="L660" s="21">
        <f>IF(VLOOKUP(A660,$U$12:$AD$125,8)=VLOOKUP(A659,$U$12:$AD$125,8),0,VLOOKUP(A660,U$12:$AD$125,8))</f>
        <v>0</v>
      </c>
      <c r="M660" s="8">
        <f>IF(L660&gt;0,VLOOKUP(L660,T$12:$AC$125,7),0)</f>
        <v>0</v>
      </c>
      <c r="N660" s="3">
        <f t="shared" si="166"/>
        <v>0</v>
      </c>
      <c r="O660" s="3">
        <f t="shared" ca="1" si="161"/>
        <v>267.72500000000002</v>
      </c>
      <c r="P660" s="22" t="str">
        <f t="shared" si="167"/>
        <v>INCORPJ=</v>
      </c>
      <c r="Q660" s="2">
        <f t="shared" si="168"/>
        <v>43171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  <c r="ES660" s="18"/>
      <c r="ET660" s="18"/>
      <c r="EU660" s="18"/>
      <c r="EV660" s="18"/>
      <c r="EW660" s="18"/>
      <c r="EX660" s="18"/>
      <c r="EY660" s="18"/>
      <c r="EZ660" s="18"/>
      <c r="FA660" s="18"/>
      <c r="FB660" s="18"/>
      <c r="FC660" s="18"/>
      <c r="FD660" s="18"/>
      <c r="FE660" s="18"/>
      <c r="FF660" s="18"/>
      <c r="FG660" s="18"/>
      <c r="FH660" s="18"/>
      <c r="FI660" s="18"/>
      <c r="FJ660" s="18"/>
      <c r="FK660" s="18"/>
      <c r="FL660" s="18"/>
      <c r="FM660" s="18"/>
      <c r="FN660" s="18"/>
      <c r="FO660" s="18"/>
      <c r="FP660" s="18"/>
      <c r="FQ660" s="18"/>
      <c r="FR660" s="18"/>
      <c r="FS660" s="18"/>
      <c r="FT660" s="18"/>
      <c r="FU660" s="18"/>
      <c r="FV660" s="18"/>
    </row>
    <row r="661" spans="1:178" ht="12.75" x14ac:dyDescent="0.15">
      <c r="A661" s="90">
        <f t="shared" si="162"/>
        <v>42999</v>
      </c>
      <c r="B661" s="95">
        <f t="shared" ca="1" si="169"/>
        <v>100306.03</v>
      </c>
      <c r="C661" s="3">
        <f t="shared" si="163"/>
        <v>100000</v>
      </c>
      <c r="D661" s="4">
        <f ca="1">IF(A661&lt;$B$1,VLOOKUP(A661,[1]DI!$A$4:$B$15000,2),0)</f>
        <v>8.14E-2</v>
      </c>
      <c r="E661" s="5">
        <f t="shared" ca="1" si="170"/>
        <v>3.1059000000000002E-4</v>
      </c>
      <c r="F661" s="20">
        <f t="shared" si="164"/>
        <v>1.23</v>
      </c>
      <c r="G661" s="6">
        <f t="shared" ca="1" si="158"/>
        <v>1.0003820257</v>
      </c>
      <c r="H661" s="5">
        <f ca="1">TRUNC(PRODUCT(G$10:G660),15)</f>
        <v>1.2959367565445501</v>
      </c>
      <c r="I661" s="5">
        <f t="shared" ca="1" si="165"/>
        <v>1.2919829075245499</v>
      </c>
      <c r="J661" s="5">
        <f t="shared" ca="1" si="159"/>
        <v>1.0030603</v>
      </c>
      <c r="K661" s="5">
        <f t="shared" ca="1" si="160"/>
        <v>306.02999999999997</v>
      </c>
      <c r="L661" s="21">
        <f>IF(VLOOKUP(A661,$U$12:$AD$125,8)=VLOOKUP(A660,$U$12:$AD$125,8),0,VLOOKUP(A661,U$12:$AD$125,8))</f>
        <v>0</v>
      </c>
      <c r="M661" s="8">
        <f>IF(L661&gt;0,VLOOKUP(L661,T$12:$AC$125,7),0)</f>
        <v>0</v>
      </c>
      <c r="N661" s="3">
        <f t="shared" si="166"/>
        <v>0</v>
      </c>
      <c r="O661" s="3">
        <f t="shared" ca="1" si="161"/>
        <v>306.02999999999997</v>
      </c>
      <c r="P661" s="22" t="str">
        <f t="shared" si="167"/>
        <v>INCORPJ=</v>
      </c>
      <c r="Q661" s="2">
        <f t="shared" si="168"/>
        <v>43171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  <c r="ES661" s="18"/>
      <c r="ET661" s="18"/>
      <c r="EU661" s="18"/>
      <c r="EV661" s="18"/>
      <c r="EW661" s="18"/>
      <c r="EX661" s="18"/>
      <c r="EY661" s="18"/>
      <c r="EZ661" s="18"/>
      <c r="FA661" s="18"/>
      <c r="FB661" s="18"/>
      <c r="FC661" s="18"/>
      <c r="FD661" s="18"/>
      <c r="FE661" s="18"/>
      <c r="FF661" s="18"/>
      <c r="FG661" s="18"/>
      <c r="FH661" s="18"/>
      <c r="FI661" s="18"/>
      <c r="FJ661" s="18"/>
      <c r="FK661" s="18"/>
      <c r="FL661" s="18"/>
      <c r="FM661" s="18"/>
      <c r="FN661" s="18"/>
      <c r="FO661" s="18"/>
      <c r="FP661" s="18"/>
      <c r="FQ661" s="18"/>
      <c r="FR661" s="18"/>
      <c r="FS661" s="18"/>
      <c r="FT661" s="18"/>
      <c r="FU661" s="18"/>
      <c r="FV661" s="18"/>
    </row>
    <row r="662" spans="1:178" ht="12.75" x14ac:dyDescent="0.15">
      <c r="A662" s="90">
        <f t="shared" si="162"/>
        <v>43000</v>
      </c>
      <c r="B662" s="95">
        <f t="shared" ca="1" si="169"/>
        <v>100344.34899999</v>
      </c>
      <c r="C662" s="3">
        <f t="shared" si="163"/>
        <v>100000</v>
      </c>
      <c r="D662" s="4">
        <f ca="1">IF(A662&lt;$B$1,VLOOKUP(A662,[1]DI!$A$4:$B$15000,2),0)</f>
        <v>8.14E-2</v>
      </c>
      <c r="E662" s="5">
        <f t="shared" ca="1" si="170"/>
        <v>3.1059000000000002E-4</v>
      </c>
      <c r="F662" s="20">
        <f t="shared" si="164"/>
        <v>1.23</v>
      </c>
      <c r="G662" s="6">
        <f t="shared" ca="1" si="158"/>
        <v>1.0003820257</v>
      </c>
      <c r="H662" s="5">
        <f ca="1">TRUNC(PRODUCT(G$10:G661),15)</f>
        <v>1.2964318376911199</v>
      </c>
      <c r="I662" s="5">
        <f t="shared" ca="1" si="165"/>
        <v>1.2919829075245499</v>
      </c>
      <c r="J662" s="5">
        <f t="shared" ca="1" si="159"/>
        <v>1.00344349</v>
      </c>
      <c r="K662" s="5">
        <f t="shared" ca="1" si="160"/>
        <v>344.34899998999998</v>
      </c>
      <c r="L662" s="21">
        <f>IF(VLOOKUP(A662,$U$12:$AD$125,8)=VLOOKUP(A661,$U$12:$AD$125,8),0,VLOOKUP(A662,U$12:$AD$125,8))</f>
        <v>0</v>
      </c>
      <c r="M662" s="8">
        <f>IF(L662&gt;0,VLOOKUP(L662,T$12:$AC$125,7),0)</f>
        <v>0</v>
      </c>
      <c r="N662" s="3">
        <f t="shared" si="166"/>
        <v>0</v>
      </c>
      <c r="O662" s="3">
        <f t="shared" ca="1" si="161"/>
        <v>344.34899998999998</v>
      </c>
      <c r="P662" s="22" t="str">
        <f t="shared" si="167"/>
        <v>INCORPJ=</v>
      </c>
      <c r="Q662" s="2">
        <f t="shared" si="168"/>
        <v>43171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  <c r="ES662" s="18"/>
      <c r="ET662" s="18"/>
      <c r="EU662" s="18"/>
      <c r="EV662" s="18"/>
      <c r="EW662" s="18"/>
      <c r="EX662" s="18"/>
      <c r="EY662" s="18"/>
      <c r="EZ662" s="18"/>
      <c r="FA662" s="18"/>
      <c r="FB662" s="18"/>
      <c r="FC662" s="18"/>
      <c r="FD662" s="18"/>
      <c r="FE662" s="18"/>
      <c r="FF662" s="18"/>
      <c r="FG662" s="18"/>
      <c r="FH662" s="18"/>
      <c r="FI662" s="18"/>
      <c r="FJ662" s="18"/>
      <c r="FK662" s="18"/>
      <c r="FL662" s="18"/>
      <c r="FM662" s="18"/>
      <c r="FN662" s="18"/>
      <c r="FO662" s="18"/>
      <c r="FP662" s="18"/>
      <c r="FQ662" s="18"/>
      <c r="FR662" s="18"/>
      <c r="FS662" s="18"/>
      <c r="FT662" s="18"/>
      <c r="FU662" s="18"/>
      <c r="FV662" s="18"/>
    </row>
    <row r="663" spans="1:178" ht="12.75" x14ac:dyDescent="0.15">
      <c r="A663" s="90">
        <f t="shared" si="162"/>
        <v>43001</v>
      </c>
      <c r="B663" s="95">
        <f t="shared" ca="1" si="169"/>
        <v>100382.68299998999</v>
      </c>
      <c r="C663" s="3">
        <f t="shared" si="163"/>
        <v>100000</v>
      </c>
      <c r="D663" s="4">
        <f ca="1">IF(A663&lt;$B$1,VLOOKUP(A663,[1]DI!$A$4:$B$15000,2),0)</f>
        <v>0</v>
      </c>
      <c r="E663" s="5">
        <f t="shared" ca="1" si="170"/>
        <v>0</v>
      </c>
      <c r="F663" s="20">
        <f t="shared" si="164"/>
        <v>1.23</v>
      </c>
      <c r="G663" s="6">
        <f t="shared" ca="1" si="158"/>
        <v>1</v>
      </c>
      <c r="H663" s="5">
        <f ca="1">TRUNC(PRODUCT(G$10:G662),15)</f>
        <v>1.29692710797142</v>
      </c>
      <c r="I663" s="5">
        <f t="shared" ca="1" si="165"/>
        <v>1.2919829075245499</v>
      </c>
      <c r="J663" s="5">
        <f t="shared" ca="1" si="159"/>
        <v>1.0038268299999999</v>
      </c>
      <c r="K663" s="5">
        <f t="shared" ca="1" si="160"/>
        <v>382.68299998999998</v>
      </c>
      <c r="L663" s="21">
        <f>IF(VLOOKUP(A663,$U$12:$AD$125,8)=VLOOKUP(A662,$U$12:$AD$125,8),0,VLOOKUP(A663,U$12:$AD$125,8))</f>
        <v>0</v>
      </c>
      <c r="M663" s="8">
        <f>IF(L663&gt;0,VLOOKUP(L663,T$12:$AC$125,7),0)</f>
        <v>0</v>
      </c>
      <c r="N663" s="3">
        <f t="shared" si="166"/>
        <v>0</v>
      </c>
      <c r="O663" s="3">
        <f t="shared" ca="1" si="161"/>
        <v>382.68299998999998</v>
      </c>
      <c r="P663" s="22" t="str">
        <f t="shared" si="167"/>
        <v>INCORPJ=</v>
      </c>
      <c r="Q663" s="2">
        <f t="shared" si="168"/>
        <v>43171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  <c r="ES663" s="18"/>
      <c r="ET663" s="18"/>
      <c r="EU663" s="18"/>
      <c r="EV663" s="18"/>
      <c r="EW663" s="18"/>
      <c r="EX663" s="18"/>
      <c r="EY663" s="18"/>
      <c r="EZ663" s="18"/>
      <c r="FA663" s="18"/>
      <c r="FB663" s="18"/>
      <c r="FC663" s="18"/>
      <c r="FD663" s="18"/>
      <c r="FE663" s="18"/>
      <c r="FF663" s="18"/>
      <c r="FG663" s="18"/>
      <c r="FH663" s="18"/>
      <c r="FI663" s="18"/>
      <c r="FJ663" s="18"/>
      <c r="FK663" s="18"/>
      <c r="FL663" s="18"/>
      <c r="FM663" s="18"/>
      <c r="FN663" s="18"/>
      <c r="FO663" s="18"/>
      <c r="FP663" s="18"/>
      <c r="FQ663" s="18"/>
      <c r="FR663" s="18"/>
      <c r="FS663" s="18"/>
      <c r="FT663" s="18"/>
      <c r="FU663" s="18"/>
      <c r="FV663" s="18"/>
    </row>
    <row r="664" spans="1:178" ht="12.75" x14ac:dyDescent="0.15">
      <c r="A664" s="90">
        <f t="shared" si="162"/>
        <v>43002</v>
      </c>
      <c r="B664" s="95">
        <f t="shared" ca="1" si="169"/>
        <v>100382.68299998999</v>
      </c>
      <c r="C664" s="3">
        <f t="shared" si="163"/>
        <v>100000</v>
      </c>
      <c r="D664" s="4">
        <f ca="1">IF(A664&lt;$B$1,VLOOKUP(A664,[1]DI!$A$4:$B$15000,2),0)</f>
        <v>0</v>
      </c>
      <c r="E664" s="5">
        <f t="shared" ca="1" si="170"/>
        <v>0</v>
      </c>
      <c r="F664" s="20">
        <f t="shared" si="164"/>
        <v>1.23</v>
      </c>
      <c r="G664" s="6">
        <f t="shared" ca="1" si="158"/>
        <v>1</v>
      </c>
      <c r="H664" s="5">
        <f ca="1">TRUNC(PRODUCT(G$10:G663),15)</f>
        <v>1.29692710797142</v>
      </c>
      <c r="I664" s="5">
        <f t="shared" ca="1" si="165"/>
        <v>1.2919829075245499</v>
      </c>
      <c r="J664" s="5">
        <f t="shared" ca="1" si="159"/>
        <v>1.0038268299999999</v>
      </c>
      <c r="K664" s="5">
        <f t="shared" ca="1" si="160"/>
        <v>382.68299998999998</v>
      </c>
      <c r="L664" s="21">
        <f>IF(VLOOKUP(A664,$U$12:$AD$125,8)=VLOOKUP(A663,$U$12:$AD$125,8),0,VLOOKUP(A664,U$12:$AD$125,8))</f>
        <v>0</v>
      </c>
      <c r="M664" s="8">
        <f>IF(L664&gt;0,VLOOKUP(L664,T$12:$AC$125,7),0)</f>
        <v>0</v>
      </c>
      <c r="N664" s="3">
        <f t="shared" si="166"/>
        <v>0</v>
      </c>
      <c r="O664" s="3">
        <f t="shared" ca="1" si="161"/>
        <v>382.68299998999998</v>
      </c>
      <c r="P664" s="22" t="str">
        <f t="shared" si="167"/>
        <v>INCORPJ=</v>
      </c>
      <c r="Q664" s="2">
        <f t="shared" si="168"/>
        <v>43171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  <c r="ES664" s="18"/>
      <c r="ET664" s="18"/>
      <c r="EU664" s="18"/>
      <c r="EV664" s="18"/>
      <c r="EW664" s="18"/>
      <c r="EX664" s="18"/>
      <c r="EY664" s="18"/>
      <c r="EZ664" s="18"/>
      <c r="FA664" s="18"/>
      <c r="FB664" s="18"/>
      <c r="FC664" s="18"/>
      <c r="FD664" s="18"/>
      <c r="FE664" s="18"/>
      <c r="FF664" s="18"/>
      <c r="FG664" s="18"/>
      <c r="FH664" s="18"/>
      <c r="FI664" s="18"/>
      <c r="FJ664" s="18"/>
      <c r="FK664" s="18"/>
      <c r="FL664" s="18"/>
      <c r="FM664" s="18"/>
      <c r="FN664" s="18"/>
      <c r="FO664" s="18"/>
      <c r="FP664" s="18"/>
      <c r="FQ664" s="18"/>
      <c r="FR664" s="18"/>
      <c r="FS664" s="18"/>
      <c r="FT664" s="18"/>
      <c r="FU664" s="18"/>
      <c r="FV664" s="18"/>
    </row>
    <row r="665" spans="1:178" ht="12.75" x14ac:dyDescent="0.15">
      <c r="A665" s="90">
        <f t="shared" si="162"/>
        <v>43003</v>
      </c>
      <c r="B665" s="95">
        <f t="shared" ca="1" si="169"/>
        <v>100382.68299998999</v>
      </c>
      <c r="C665" s="3">
        <f t="shared" si="163"/>
        <v>100000</v>
      </c>
      <c r="D665" s="4">
        <f ca="1">IF(A665&lt;$B$1,VLOOKUP(A665,[1]DI!$A$4:$B$15000,2),0)</f>
        <v>8.14E-2</v>
      </c>
      <c r="E665" s="5">
        <f t="shared" ca="1" si="170"/>
        <v>3.1059000000000002E-4</v>
      </c>
      <c r="F665" s="20">
        <f t="shared" si="164"/>
        <v>1.23</v>
      </c>
      <c r="G665" s="6">
        <f t="shared" ca="1" si="158"/>
        <v>1.0003820257</v>
      </c>
      <c r="H665" s="5">
        <f ca="1">TRUNC(PRODUCT(G$10:G664),15)</f>
        <v>1.29692710797142</v>
      </c>
      <c r="I665" s="5">
        <f t="shared" ca="1" si="165"/>
        <v>1.2919829075245499</v>
      </c>
      <c r="J665" s="5">
        <f t="shared" ca="1" si="159"/>
        <v>1.0038268299999999</v>
      </c>
      <c r="K665" s="5">
        <f t="shared" ca="1" si="160"/>
        <v>382.68299998999998</v>
      </c>
      <c r="L665" s="21">
        <f>IF(VLOOKUP(A665,$U$12:$AD$125,8)=VLOOKUP(A664,$U$12:$AD$125,8),0,VLOOKUP(A665,U$12:$AD$125,8))</f>
        <v>0</v>
      </c>
      <c r="M665" s="8">
        <f>IF(L665&gt;0,VLOOKUP(L665,T$12:$AC$125,7),0)</f>
        <v>0</v>
      </c>
      <c r="N665" s="3">
        <f t="shared" si="166"/>
        <v>0</v>
      </c>
      <c r="O665" s="3">
        <f t="shared" ca="1" si="161"/>
        <v>382.68299998999998</v>
      </c>
      <c r="P665" s="22" t="str">
        <f t="shared" si="167"/>
        <v>INCORPJ=</v>
      </c>
      <c r="Q665" s="2">
        <f t="shared" si="168"/>
        <v>43171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  <c r="ES665" s="18"/>
      <c r="ET665" s="18"/>
      <c r="EU665" s="18"/>
      <c r="EV665" s="18"/>
      <c r="EW665" s="18"/>
      <c r="EX665" s="18"/>
      <c r="EY665" s="18"/>
      <c r="EZ665" s="18"/>
      <c r="FA665" s="18"/>
      <c r="FB665" s="18"/>
      <c r="FC665" s="18"/>
      <c r="FD665" s="18"/>
      <c r="FE665" s="18"/>
      <c r="FF665" s="18"/>
      <c r="FG665" s="18"/>
      <c r="FH665" s="18"/>
      <c r="FI665" s="18"/>
      <c r="FJ665" s="18"/>
      <c r="FK665" s="18"/>
      <c r="FL665" s="18"/>
      <c r="FM665" s="18"/>
      <c r="FN665" s="18"/>
      <c r="FO665" s="18"/>
      <c r="FP665" s="18"/>
      <c r="FQ665" s="18"/>
      <c r="FR665" s="18"/>
      <c r="FS665" s="18"/>
      <c r="FT665" s="18"/>
      <c r="FU665" s="18"/>
      <c r="FV665" s="18"/>
    </row>
    <row r="666" spans="1:178" ht="12.75" x14ac:dyDescent="0.15">
      <c r="A666" s="90">
        <f t="shared" si="162"/>
        <v>43004</v>
      </c>
      <c r="B666" s="95">
        <f t="shared" ca="1" si="169"/>
        <v>100421.03200000001</v>
      </c>
      <c r="C666" s="3">
        <f t="shared" si="163"/>
        <v>100000</v>
      </c>
      <c r="D666" s="4">
        <f ca="1">IF(A666&lt;$B$1,VLOOKUP(A666,[1]DI!$A$4:$B$15000,2),0)</f>
        <v>8.14E-2</v>
      </c>
      <c r="E666" s="5">
        <f t="shared" ca="1" si="170"/>
        <v>3.1059000000000002E-4</v>
      </c>
      <c r="F666" s="20">
        <f t="shared" si="164"/>
        <v>1.23</v>
      </c>
      <c r="G666" s="6">
        <f t="shared" ca="1" si="158"/>
        <v>1.0003820257</v>
      </c>
      <c r="H666" s="5">
        <f ca="1">TRUNC(PRODUCT(G$10:G665),15)</f>
        <v>1.29742256745769</v>
      </c>
      <c r="I666" s="5">
        <f t="shared" ca="1" si="165"/>
        <v>1.2919829075245499</v>
      </c>
      <c r="J666" s="5">
        <f t="shared" ca="1" si="159"/>
        <v>1.0042103200000001</v>
      </c>
      <c r="K666" s="5">
        <f t="shared" ca="1" si="160"/>
        <v>421.03199999999998</v>
      </c>
      <c r="L666" s="21">
        <f>IF(VLOOKUP(A666,$U$12:$AD$125,8)=VLOOKUP(A665,$U$12:$AD$125,8),0,VLOOKUP(A666,U$12:$AD$125,8))</f>
        <v>0</v>
      </c>
      <c r="M666" s="8">
        <f>IF(L666&gt;0,VLOOKUP(L666,T$12:$AC$125,7),0)</f>
        <v>0</v>
      </c>
      <c r="N666" s="3">
        <f t="shared" si="166"/>
        <v>0</v>
      </c>
      <c r="O666" s="3">
        <f t="shared" ca="1" si="161"/>
        <v>421.03199999999998</v>
      </c>
      <c r="P666" s="22" t="str">
        <f t="shared" si="167"/>
        <v>INCORPJ=</v>
      </c>
      <c r="Q666" s="2">
        <f t="shared" si="168"/>
        <v>43171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  <c r="ES666" s="18"/>
      <c r="ET666" s="18"/>
      <c r="EU666" s="18"/>
      <c r="EV666" s="18"/>
      <c r="EW666" s="18"/>
      <c r="EX666" s="18"/>
      <c r="EY666" s="18"/>
      <c r="EZ666" s="18"/>
      <c r="FA666" s="18"/>
      <c r="FB666" s="18"/>
      <c r="FC666" s="18"/>
      <c r="FD666" s="18"/>
      <c r="FE666" s="18"/>
      <c r="FF666" s="18"/>
      <c r="FG666" s="18"/>
      <c r="FH666" s="18"/>
      <c r="FI666" s="18"/>
      <c r="FJ666" s="18"/>
      <c r="FK666" s="18"/>
      <c r="FL666" s="18"/>
      <c r="FM666" s="18"/>
      <c r="FN666" s="18"/>
      <c r="FO666" s="18"/>
      <c r="FP666" s="18"/>
      <c r="FQ666" s="18"/>
      <c r="FR666" s="18"/>
      <c r="FS666" s="18"/>
      <c r="FT666" s="18"/>
      <c r="FU666" s="18"/>
      <c r="FV666" s="18"/>
    </row>
    <row r="667" spans="1:178" ht="12.75" x14ac:dyDescent="0.15">
      <c r="A667" s="90">
        <f t="shared" si="162"/>
        <v>43005</v>
      </c>
      <c r="B667" s="95">
        <f t="shared" ca="1" si="169"/>
        <v>100459.395</v>
      </c>
      <c r="C667" s="3">
        <f t="shared" si="163"/>
        <v>100000</v>
      </c>
      <c r="D667" s="4">
        <f ca="1">IF(A667&lt;$B$1,VLOOKUP(A667,[1]DI!$A$4:$B$15000,2),0)</f>
        <v>8.14E-2</v>
      </c>
      <c r="E667" s="5">
        <f t="shared" ca="1" si="170"/>
        <v>3.1059000000000002E-4</v>
      </c>
      <c r="F667" s="20">
        <f t="shared" si="164"/>
        <v>1.23</v>
      </c>
      <c r="G667" s="6">
        <f t="shared" ca="1" si="158"/>
        <v>1.0003820257</v>
      </c>
      <c r="H667" s="5">
        <f ca="1">TRUNC(PRODUCT(G$10:G666),15)</f>
        <v>1.29791821622222</v>
      </c>
      <c r="I667" s="5">
        <f t="shared" ca="1" si="165"/>
        <v>1.2919829075245499</v>
      </c>
      <c r="J667" s="5">
        <f t="shared" ca="1" si="159"/>
        <v>1.0045939500000001</v>
      </c>
      <c r="K667" s="5">
        <f t="shared" ca="1" si="160"/>
        <v>459.39499999999998</v>
      </c>
      <c r="L667" s="21">
        <f>IF(VLOOKUP(A667,$U$12:$AD$125,8)=VLOOKUP(A666,$U$12:$AD$125,8),0,VLOOKUP(A667,U$12:$AD$125,8))</f>
        <v>0</v>
      </c>
      <c r="M667" s="8">
        <f>IF(L667&gt;0,VLOOKUP(L667,T$12:$AC$125,7),0)</f>
        <v>0</v>
      </c>
      <c r="N667" s="3">
        <f t="shared" si="166"/>
        <v>0</v>
      </c>
      <c r="O667" s="3">
        <f t="shared" ca="1" si="161"/>
        <v>459.39499999999998</v>
      </c>
      <c r="P667" s="22" t="str">
        <f t="shared" si="167"/>
        <v>INCORPJ=</v>
      </c>
      <c r="Q667" s="2">
        <f t="shared" si="168"/>
        <v>43171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  <c r="ES667" s="18"/>
      <c r="ET667" s="18"/>
      <c r="EU667" s="18"/>
      <c r="EV667" s="18"/>
      <c r="EW667" s="18"/>
      <c r="EX667" s="18"/>
      <c r="EY667" s="18"/>
      <c r="EZ667" s="18"/>
      <c r="FA667" s="18"/>
      <c r="FB667" s="18"/>
      <c r="FC667" s="18"/>
      <c r="FD667" s="18"/>
      <c r="FE667" s="18"/>
      <c r="FF667" s="18"/>
      <c r="FG667" s="18"/>
      <c r="FH667" s="18"/>
      <c r="FI667" s="18"/>
      <c r="FJ667" s="18"/>
      <c r="FK667" s="18"/>
      <c r="FL667" s="18"/>
      <c r="FM667" s="18"/>
      <c r="FN667" s="18"/>
      <c r="FO667" s="18"/>
      <c r="FP667" s="18"/>
      <c r="FQ667" s="18"/>
      <c r="FR667" s="18"/>
      <c r="FS667" s="18"/>
      <c r="FT667" s="18"/>
      <c r="FU667" s="18"/>
      <c r="FV667" s="18"/>
    </row>
    <row r="668" spans="1:178" ht="12.75" x14ac:dyDescent="0.15">
      <c r="A668" s="90">
        <f t="shared" si="162"/>
        <v>43006</v>
      </c>
      <c r="B668" s="95">
        <f t="shared" ca="1" si="169"/>
        <v>100497.773</v>
      </c>
      <c r="C668" s="3">
        <f t="shared" si="163"/>
        <v>100000</v>
      </c>
      <c r="D668" s="4">
        <f ca="1">IF(A668&lt;$B$1,VLOOKUP(A668,[1]DI!$A$4:$B$15000,2),0)</f>
        <v>8.14E-2</v>
      </c>
      <c r="E668" s="5">
        <f t="shared" ca="1" si="170"/>
        <v>3.1059000000000002E-4</v>
      </c>
      <c r="F668" s="20">
        <f t="shared" si="164"/>
        <v>1.23</v>
      </c>
      <c r="G668" s="6">
        <f t="shared" ca="1" si="158"/>
        <v>1.0003820257</v>
      </c>
      <c r="H668" s="5">
        <f ca="1">TRUNC(PRODUCT(G$10:G667),15)</f>
        <v>1.2984140543373099</v>
      </c>
      <c r="I668" s="5">
        <f t="shared" ca="1" si="165"/>
        <v>1.2919829075245499</v>
      </c>
      <c r="J668" s="5">
        <f t="shared" ca="1" si="159"/>
        <v>1.00497773</v>
      </c>
      <c r="K668" s="5">
        <f t="shared" ca="1" si="160"/>
        <v>497.77300000000002</v>
      </c>
      <c r="L668" s="21">
        <f>IF(VLOOKUP(A668,$U$12:$AD$125,8)=VLOOKUP(A667,$U$12:$AD$125,8),0,VLOOKUP(A668,U$12:$AD$125,8))</f>
        <v>0</v>
      </c>
      <c r="M668" s="8">
        <f>IF(L668&gt;0,VLOOKUP(L668,T$12:$AC$125,7),0)</f>
        <v>0</v>
      </c>
      <c r="N668" s="3">
        <f t="shared" si="166"/>
        <v>0</v>
      </c>
      <c r="O668" s="3">
        <f t="shared" ca="1" si="161"/>
        <v>497.77300000000002</v>
      </c>
      <c r="P668" s="22" t="str">
        <f t="shared" si="167"/>
        <v>INCORPJ=</v>
      </c>
      <c r="Q668" s="2">
        <f t="shared" si="168"/>
        <v>43171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  <c r="ES668" s="18"/>
      <c r="ET668" s="18"/>
      <c r="EU668" s="18"/>
      <c r="EV668" s="18"/>
      <c r="EW668" s="18"/>
      <c r="EX668" s="18"/>
      <c r="EY668" s="18"/>
      <c r="EZ668" s="18"/>
      <c r="FA668" s="18"/>
      <c r="FB668" s="18"/>
      <c r="FC668" s="18"/>
      <c r="FD668" s="18"/>
      <c r="FE668" s="18"/>
      <c r="FF668" s="18"/>
      <c r="FG668" s="18"/>
      <c r="FH668" s="18"/>
      <c r="FI668" s="18"/>
      <c r="FJ668" s="18"/>
      <c r="FK668" s="18"/>
      <c r="FL668" s="18"/>
      <c r="FM668" s="18"/>
      <c r="FN668" s="18"/>
      <c r="FO668" s="18"/>
      <c r="FP668" s="18"/>
      <c r="FQ668" s="18"/>
      <c r="FR668" s="18"/>
      <c r="FS668" s="18"/>
      <c r="FT668" s="18"/>
      <c r="FU668" s="18"/>
      <c r="FV668" s="18"/>
    </row>
    <row r="669" spans="1:178" ht="12.75" x14ac:dyDescent="0.15">
      <c r="A669" s="90">
        <f t="shared" si="162"/>
        <v>43007</v>
      </c>
      <c r="B669" s="95">
        <f t="shared" ca="1" si="169"/>
        <v>100536.16599999</v>
      </c>
      <c r="C669" s="3">
        <f t="shared" si="163"/>
        <v>100000</v>
      </c>
      <c r="D669" s="4">
        <f ca="1">IF(A669&lt;$B$1,VLOOKUP(A669,[1]DI!$A$4:$B$15000,2),0)</f>
        <v>8.14E-2</v>
      </c>
      <c r="E669" s="5">
        <f t="shared" ca="1" si="170"/>
        <v>3.1059000000000002E-4</v>
      </c>
      <c r="F669" s="20">
        <f t="shared" si="164"/>
        <v>1.23</v>
      </c>
      <c r="G669" s="6">
        <f t="shared" ca="1" si="158"/>
        <v>1.0003820257</v>
      </c>
      <c r="H669" s="5">
        <f ca="1">TRUNC(PRODUCT(G$10:G668),15)</f>
        <v>1.2989100818753101</v>
      </c>
      <c r="I669" s="5">
        <f t="shared" ca="1" si="165"/>
        <v>1.2919829075245499</v>
      </c>
      <c r="J669" s="5">
        <f t="shared" ca="1" si="159"/>
        <v>1.0053616599999999</v>
      </c>
      <c r="K669" s="5">
        <f t="shared" ca="1" si="160"/>
        <v>536.16599999000005</v>
      </c>
      <c r="L669" s="21">
        <f>IF(VLOOKUP(A669,$U$12:$AD$125,8)=VLOOKUP(A668,$U$12:$AD$125,8),0,VLOOKUP(A669,U$12:$AD$125,8))</f>
        <v>0</v>
      </c>
      <c r="M669" s="8">
        <f>IF(L669&gt;0,VLOOKUP(L669,T$12:$AC$125,7),0)</f>
        <v>0</v>
      </c>
      <c r="N669" s="3">
        <f t="shared" si="166"/>
        <v>0</v>
      </c>
      <c r="O669" s="3">
        <f t="shared" ca="1" si="161"/>
        <v>536.16599999000005</v>
      </c>
      <c r="P669" s="22" t="str">
        <f t="shared" si="167"/>
        <v>INCORPJ=</v>
      </c>
      <c r="Q669" s="2">
        <f t="shared" si="168"/>
        <v>43171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  <c r="ES669" s="18"/>
      <c r="ET669" s="18"/>
      <c r="EU669" s="18"/>
      <c r="EV669" s="18"/>
      <c r="EW669" s="18"/>
      <c r="EX669" s="18"/>
      <c r="EY669" s="18"/>
      <c r="EZ669" s="18"/>
      <c r="FA669" s="18"/>
      <c r="FB669" s="18"/>
      <c r="FC669" s="18"/>
      <c r="FD669" s="18"/>
      <c r="FE669" s="18"/>
      <c r="FF669" s="18"/>
      <c r="FG669" s="18"/>
      <c r="FH669" s="18"/>
      <c r="FI669" s="18"/>
      <c r="FJ669" s="18"/>
      <c r="FK669" s="18"/>
      <c r="FL669" s="18"/>
      <c r="FM669" s="18"/>
      <c r="FN669" s="18"/>
      <c r="FO669" s="18"/>
      <c r="FP669" s="18"/>
      <c r="FQ669" s="18"/>
      <c r="FR669" s="18"/>
      <c r="FS669" s="18"/>
      <c r="FT669" s="18"/>
      <c r="FU669" s="18"/>
      <c r="FV669" s="18"/>
    </row>
    <row r="670" spans="1:178" ht="12.75" x14ac:dyDescent="0.15">
      <c r="A670" s="90">
        <f t="shared" si="162"/>
        <v>43008</v>
      </c>
      <c r="B670" s="95">
        <f t="shared" ca="1" si="169"/>
        <v>100574.57299999001</v>
      </c>
      <c r="C670" s="3">
        <f t="shared" si="163"/>
        <v>100000</v>
      </c>
      <c r="D670" s="4">
        <f ca="1">IF(A670&lt;$B$1,VLOOKUP(A670,[1]DI!$A$4:$B$15000,2),0)</f>
        <v>0</v>
      </c>
      <c r="E670" s="5">
        <f t="shared" ca="1" si="170"/>
        <v>0</v>
      </c>
      <c r="F670" s="20">
        <f t="shared" si="164"/>
        <v>1.23</v>
      </c>
      <c r="G670" s="6">
        <f t="shared" ca="1" si="158"/>
        <v>1</v>
      </c>
      <c r="H670" s="5">
        <f ca="1">TRUNC(PRODUCT(G$10:G669),15)</f>
        <v>1.2994062989085799</v>
      </c>
      <c r="I670" s="5">
        <f t="shared" ca="1" si="165"/>
        <v>1.2919829075245499</v>
      </c>
      <c r="J670" s="5">
        <f t="shared" ca="1" si="159"/>
        <v>1.0057457299999999</v>
      </c>
      <c r="K670" s="5">
        <f t="shared" ca="1" si="160"/>
        <v>574.57299998999997</v>
      </c>
      <c r="L670" s="21">
        <f>IF(VLOOKUP(A670,$U$12:$AD$125,8)=VLOOKUP(A669,$U$12:$AD$125,8),0,VLOOKUP(A670,U$12:$AD$125,8))</f>
        <v>0</v>
      </c>
      <c r="M670" s="8">
        <f>IF(L670&gt;0,VLOOKUP(L670,T$12:$AC$125,7),0)</f>
        <v>0</v>
      </c>
      <c r="N670" s="3">
        <f t="shared" si="166"/>
        <v>0</v>
      </c>
      <c r="O670" s="3">
        <f t="shared" ca="1" si="161"/>
        <v>574.57299998999997</v>
      </c>
      <c r="P670" s="22" t="str">
        <f t="shared" si="167"/>
        <v>INCORPJ=</v>
      </c>
      <c r="Q670" s="2">
        <f t="shared" si="168"/>
        <v>43171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  <c r="ES670" s="18"/>
      <c r="ET670" s="18"/>
      <c r="EU670" s="18"/>
      <c r="EV670" s="18"/>
      <c r="EW670" s="18"/>
      <c r="EX670" s="18"/>
      <c r="EY670" s="18"/>
      <c r="EZ670" s="18"/>
      <c r="FA670" s="18"/>
      <c r="FB670" s="18"/>
      <c r="FC670" s="18"/>
      <c r="FD670" s="18"/>
      <c r="FE670" s="18"/>
      <c r="FF670" s="18"/>
      <c r="FG670" s="18"/>
      <c r="FH670" s="18"/>
      <c r="FI670" s="18"/>
      <c r="FJ670" s="18"/>
      <c r="FK670" s="18"/>
      <c r="FL670" s="18"/>
      <c r="FM670" s="18"/>
      <c r="FN670" s="18"/>
      <c r="FO670" s="18"/>
      <c r="FP670" s="18"/>
      <c r="FQ670" s="18"/>
      <c r="FR670" s="18"/>
      <c r="FS670" s="18"/>
      <c r="FT670" s="18"/>
      <c r="FU670" s="18"/>
      <c r="FV670" s="18"/>
    </row>
    <row r="671" spans="1:178" ht="12.75" x14ac:dyDescent="0.15">
      <c r="A671" s="90">
        <f t="shared" si="162"/>
        <v>43009</v>
      </c>
      <c r="B671" s="95">
        <f t="shared" ca="1" si="169"/>
        <v>100574.57299999001</v>
      </c>
      <c r="C671" s="3">
        <f t="shared" si="163"/>
        <v>100000</v>
      </c>
      <c r="D671" s="4">
        <f ca="1">IF(A671&lt;$B$1,VLOOKUP(A671,[1]DI!$A$4:$B$15000,2),0)</f>
        <v>0</v>
      </c>
      <c r="E671" s="5">
        <f t="shared" ca="1" si="170"/>
        <v>0</v>
      </c>
      <c r="F671" s="20">
        <f t="shared" si="164"/>
        <v>1.23</v>
      </c>
      <c r="G671" s="6">
        <f t="shared" ca="1" si="158"/>
        <v>1</v>
      </c>
      <c r="H671" s="5">
        <f ca="1">TRUNC(PRODUCT(G$10:G670),15)</f>
        <v>1.2994062989085799</v>
      </c>
      <c r="I671" s="5">
        <f t="shared" ca="1" si="165"/>
        <v>1.2919829075245499</v>
      </c>
      <c r="J671" s="5">
        <f t="shared" ca="1" si="159"/>
        <v>1.0057457299999999</v>
      </c>
      <c r="K671" s="5">
        <f t="shared" ca="1" si="160"/>
        <v>574.57299998999997</v>
      </c>
      <c r="L671" s="21">
        <f>IF(VLOOKUP(A671,$U$12:$AD$125,8)=VLOOKUP(A670,$U$12:$AD$125,8),0,VLOOKUP(A671,U$12:$AD$125,8))</f>
        <v>0</v>
      </c>
      <c r="M671" s="8">
        <f>IF(L671&gt;0,VLOOKUP(L671,T$12:$AC$125,7),0)</f>
        <v>0</v>
      </c>
      <c r="N671" s="3">
        <f t="shared" si="166"/>
        <v>0</v>
      </c>
      <c r="O671" s="3">
        <f t="shared" ca="1" si="161"/>
        <v>574.57299998999997</v>
      </c>
      <c r="P671" s="22" t="str">
        <f t="shared" si="167"/>
        <v>INCORPJ=</v>
      </c>
      <c r="Q671" s="2">
        <f t="shared" si="168"/>
        <v>43171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  <c r="ES671" s="18"/>
      <c r="ET671" s="18"/>
      <c r="EU671" s="18"/>
      <c r="EV671" s="18"/>
      <c r="EW671" s="18"/>
      <c r="EX671" s="18"/>
      <c r="EY671" s="18"/>
      <c r="EZ671" s="18"/>
      <c r="FA671" s="18"/>
      <c r="FB671" s="18"/>
      <c r="FC671" s="18"/>
      <c r="FD671" s="18"/>
      <c r="FE671" s="18"/>
      <c r="FF671" s="18"/>
      <c r="FG671" s="18"/>
      <c r="FH671" s="18"/>
      <c r="FI671" s="18"/>
      <c r="FJ671" s="18"/>
      <c r="FK671" s="18"/>
      <c r="FL671" s="18"/>
      <c r="FM671" s="18"/>
      <c r="FN671" s="18"/>
      <c r="FO671" s="18"/>
      <c r="FP671" s="18"/>
      <c r="FQ671" s="18"/>
      <c r="FR671" s="18"/>
      <c r="FS671" s="18"/>
      <c r="FT671" s="18"/>
      <c r="FU671" s="18"/>
      <c r="FV671" s="18"/>
    </row>
    <row r="672" spans="1:178" ht="12.75" x14ac:dyDescent="0.15">
      <c r="A672" s="90">
        <f t="shared" si="162"/>
        <v>43010</v>
      </c>
      <c r="B672" s="95">
        <f t="shared" ca="1" si="169"/>
        <v>100574.57299999001</v>
      </c>
      <c r="C672" s="3">
        <f t="shared" si="163"/>
        <v>100000</v>
      </c>
      <c r="D672" s="4">
        <f ca="1">IF(A672&lt;$B$1,VLOOKUP(A672,[1]DI!$A$4:$B$15000,2),0)</f>
        <v>8.14E-2</v>
      </c>
      <c r="E672" s="5">
        <f t="shared" ca="1" si="170"/>
        <v>3.1059000000000002E-4</v>
      </c>
      <c r="F672" s="20">
        <f t="shared" si="164"/>
        <v>1.23</v>
      </c>
      <c r="G672" s="6">
        <f t="shared" ca="1" si="158"/>
        <v>1.0003820257</v>
      </c>
      <c r="H672" s="5">
        <f ca="1">TRUNC(PRODUCT(G$10:G671),15)</f>
        <v>1.2994062989085799</v>
      </c>
      <c r="I672" s="5">
        <f t="shared" ca="1" si="165"/>
        <v>1.2919829075245499</v>
      </c>
      <c r="J672" s="5">
        <f t="shared" ca="1" si="159"/>
        <v>1.0057457299999999</v>
      </c>
      <c r="K672" s="5">
        <f t="shared" ca="1" si="160"/>
        <v>574.57299998999997</v>
      </c>
      <c r="L672" s="21">
        <f>IF(VLOOKUP(A672,$U$12:$AD$125,8)=VLOOKUP(A671,$U$12:$AD$125,8),0,VLOOKUP(A672,U$12:$AD$125,8))</f>
        <v>0</v>
      </c>
      <c r="M672" s="8">
        <f>IF(L672&gt;0,VLOOKUP(L672,T$12:$AC$125,7),0)</f>
        <v>0</v>
      </c>
      <c r="N672" s="3">
        <f t="shared" si="166"/>
        <v>0</v>
      </c>
      <c r="O672" s="3">
        <f t="shared" ca="1" si="161"/>
        <v>574.57299998999997</v>
      </c>
      <c r="P672" s="22" t="str">
        <f t="shared" si="167"/>
        <v>INCORPJ=</v>
      </c>
      <c r="Q672" s="2">
        <f t="shared" si="168"/>
        <v>43171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  <c r="ES672" s="18"/>
      <c r="ET672" s="18"/>
      <c r="EU672" s="18"/>
      <c r="EV672" s="18"/>
      <c r="EW672" s="18"/>
      <c r="EX672" s="18"/>
      <c r="EY672" s="18"/>
      <c r="EZ672" s="18"/>
      <c r="FA672" s="18"/>
      <c r="FB672" s="18"/>
      <c r="FC672" s="18"/>
      <c r="FD672" s="18"/>
      <c r="FE672" s="18"/>
      <c r="FF672" s="18"/>
      <c r="FG672" s="18"/>
      <c r="FH672" s="18"/>
      <c r="FI672" s="18"/>
      <c r="FJ672" s="18"/>
      <c r="FK672" s="18"/>
      <c r="FL672" s="18"/>
      <c r="FM672" s="18"/>
      <c r="FN672" s="18"/>
      <c r="FO672" s="18"/>
      <c r="FP672" s="18"/>
      <c r="FQ672" s="18"/>
      <c r="FR672" s="18"/>
      <c r="FS672" s="18"/>
      <c r="FT672" s="18"/>
      <c r="FU672" s="18"/>
      <c r="FV672" s="18"/>
    </row>
    <row r="673" spans="1:178" ht="12.75" x14ac:dyDescent="0.15">
      <c r="A673" s="90">
        <f t="shared" si="162"/>
        <v>43011</v>
      </c>
      <c r="B673" s="95">
        <f t="shared" ca="1" si="169"/>
        <v>100612.99599999</v>
      </c>
      <c r="C673" s="3">
        <f t="shared" si="163"/>
        <v>100000</v>
      </c>
      <c r="D673" s="4">
        <f ca="1">IF(A673&lt;$B$1,VLOOKUP(A673,[1]DI!$A$4:$B$15000,2),0)</f>
        <v>8.14E-2</v>
      </c>
      <c r="E673" s="5">
        <f t="shared" ca="1" si="170"/>
        <v>3.1059000000000002E-4</v>
      </c>
      <c r="F673" s="20">
        <f t="shared" si="164"/>
        <v>1.23</v>
      </c>
      <c r="G673" s="6">
        <f t="shared" ca="1" si="158"/>
        <v>1.0003820257</v>
      </c>
      <c r="H673" s="5">
        <f ca="1">TRUNC(PRODUCT(G$10:G672),15)</f>
        <v>1.2999027055095</v>
      </c>
      <c r="I673" s="5">
        <f t="shared" ca="1" si="165"/>
        <v>1.2919829075245499</v>
      </c>
      <c r="J673" s="5">
        <f t="shared" ca="1" si="159"/>
        <v>1.00612996</v>
      </c>
      <c r="K673" s="5">
        <f t="shared" ca="1" si="160"/>
        <v>612.99599998999997</v>
      </c>
      <c r="L673" s="21">
        <f>IF(VLOOKUP(A673,$U$12:$AD$125,8)=VLOOKUP(A672,$U$12:$AD$125,8),0,VLOOKUP(A673,U$12:$AD$125,8))</f>
        <v>0</v>
      </c>
      <c r="M673" s="8">
        <f>IF(L673&gt;0,VLOOKUP(L673,T$12:$AC$125,7),0)</f>
        <v>0</v>
      </c>
      <c r="N673" s="3">
        <f t="shared" si="166"/>
        <v>0</v>
      </c>
      <c r="O673" s="3">
        <f t="shared" ca="1" si="161"/>
        <v>612.99599998999997</v>
      </c>
      <c r="P673" s="22" t="str">
        <f t="shared" si="167"/>
        <v>INCORPJ=</v>
      </c>
      <c r="Q673" s="2">
        <f t="shared" si="168"/>
        <v>43171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  <c r="ES673" s="18"/>
      <c r="ET673" s="18"/>
      <c r="EU673" s="18"/>
      <c r="EV673" s="18"/>
      <c r="EW673" s="18"/>
      <c r="EX673" s="18"/>
      <c r="EY673" s="18"/>
      <c r="EZ673" s="18"/>
      <c r="FA673" s="18"/>
      <c r="FB673" s="18"/>
      <c r="FC673" s="18"/>
      <c r="FD673" s="18"/>
      <c r="FE673" s="18"/>
      <c r="FF673" s="18"/>
      <c r="FG673" s="18"/>
      <c r="FH673" s="18"/>
      <c r="FI673" s="18"/>
      <c r="FJ673" s="18"/>
      <c r="FK673" s="18"/>
      <c r="FL673" s="18"/>
      <c r="FM673" s="18"/>
      <c r="FN673" s="18"/>
      <c r="FO673" s="18"/>
      <c r="FP673" s="18"/>
      <c r="FQ673" s="18"/>
      <c r="FR673" s="18"/>
      <c r="FS673" s="18"/>
      <c r="FT673" s="18"/>
      <c r="FU673" s="18"/>
      <c r="FV673" s="18"/>
    </row>
    <row r="674" spans="1:178" ht="12.75" x14ac:dyDescent="0.15">
      <c r="A674" s="90">
        <f t="shared" si="162"/>
        <v>43012</v>
      </c>
      <c r="B674" s="95">
        <f t="shared" ca="1" si="169"/>
        <v>100651.43199999</v>
      </c>
      <c r="C674" s="3">
        <f t="shared" si="163"/>
        <v>100000</v>
      </c>
      <c r="D674" s="4">
        <f ca="1">IF(A674&lt;$B$1,VLOOKUP(A674,[1]DI!$A$4:$B$15000,2),0)</f>
        <v>8.14E-2</v>
      </c>
      <c r="E674" s="5">
        <f t="shared" ca="1" si="170"/>
        <v>3.1059000000000002E-4</v>
      </c>
      <c r="F674" s="20">
        <f t="shared" si="164"/>
        <v>1.23</v>
      </c>
      <c r="G674" s="6">
        <f t="shared" ca="1" si="158"/>
        <v>1.0003820257</v>
      </c>
      <c r="H674" s="5">
        <f ca="1">TRUNC(PRODUCT(G$10:G673),15)</f>
        <v>1.30039930175051</v>
      </c>
      <c r="I674" s="5">
        <f t="shared" ca="1" si="165"/>
        <v>1.2919829075245499</v>
      </c>
      <c r="J674" s="5">
        <f t="shared" ca="1" si="159"/>
        <v>1.00651432</v>
      </c>
      <c r="K674" s="5">
        <f t="shared" ca="1" si="160"/>
        <v>651.43199999000001</v>
      </c>
      <c r="L674" s="21">
        <f>IF(VLOOKUP(A674,$U$12:$AD$125,8)=VLOOKUP(A673,$U$12:$AD$125,8),0,VLOOKUP(A674,U$12:$AD$125,8))</f>
        <v>0</v>
      </c>
      <c r="M674" s="8">
        <f>IF(L674&gt;0,VLOOKUP(L674,T$12:$AC$125,7),0)</f>
        <v>0</v>
      </c>
      <c r="N674" s="3">
        <f t="shared" si="166"/>
        <v>0</v>
      </c>
      <c r="O674" s="3">
        <f t="shared" ca="1" si="161"/>
        <v>651.43199999000001</v>
      </c>
      <c r="P674" s="22" t="str">
        <f t="shared" si="167"/>
        <v>INCORPJ=</v>
      </c>
      <c r="Q674" s="2">
        <f t="shared" si="168"/>
        <v>43171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  <c r="ES674" s="18"/>
      <c r="ET674" s="18"/>
      <c r="EU674" s="18"/>
      <c r="EV674" s="18"/>
      <c r="EW674" s="18"/>
      <c r="EX674" s="18"/>
      <c r="EY674" s="18"/>
      <c r="EZ674" s="18"/>
      <c r="FA674" s="18"/>
      <c r="FB674" s="18"/>
      <c r="FC674" s="18"/>
      <c r="FD674" s="18"/>
      <c r="FE674" s="18"/>
      <c r="FF674" s="18"/>
      <c r="FG674" s="18"/>
      <c r="FH674" s="18"/>
      <c r="FI674" s="18"/>
      <c r="FJ674" s="18"/>
      <c r="FK674" s="18"/>
      <c r="FL674" s="18"/>
      <c r="FM674" s="18"/>
      <c r="FN674" s="18"/>
      <c r="FO674" s="18"/>
      <c r="FP674" s="18"/>
      <c r="FQ674" s="18"/>
      <c r="FR674" s="18"/>
      <c r="FS674" s="18"/>
      <c r="FT674" s="18"/>
      <c r="FU674" s="18"/>
      <c r="FV674" s="18"/>
    </row>
    <row r="675" spans="1:178" ht="12.75" x14ac:dyDescent="0.15">
      <c r="A675" s="90">
        <f t="shared" si="162"/>
        <v>43013</v>
      </c>
      <c r="B675" s="95">
        <f t="shared" ca="1" si="169"/>
        <v>100689.88400000001</v>
      </c>
      <c r="C675" s="3">
        <f t="shared" si="163"/>
        <v>100000</v>
      </c>
      <c r="D675" s="4">
        <f ca="1">IF(A675&lt;$B$1,VLOOKUP(A675,[1]DI!$A$4:$B$15000,2),0)</f>
        <v>8.14E-2</v>
      </c>
      <c r="E675" s="5">
        <f t="shared" ca="1" si="170"/>
        <v>3.1059000000000002E-4</v>
      </c>
      <c r="F675" s="20">
        <f t="shared" si="164"/>
        <v>1.23</v>
      </c>
      <c r="G675" s="6">
        <f t="shared" ca="1" si="158"/>
        <v>1.0003820257</v>
      </c>
      <c r="H675" s="5">
        <f ca="1">TRUNC(PRODUCT(G$10:G674),15)</f>
        <v>1.3008960877040401</v>
      </c>
      <c r="I675" s="5">
        <f t="shared" ca="1" si="165"/>
        <v>1.2919829075245499</v>
      </c>
      <c r="J675" s="5">
        <f t="shared" ca="1" si="159"/>
        <v>1.0068988400000001</v>
      </c>
      <c r="K675" s="5">
        <f t="shared" ca="1" si="160"/>
        <v>689.88400000000001</v>
      </c>
      <c r="L675" s="21">
        <f>IF(VLOOKUP(A675,$U$12:$AD$125,8)=VLOOKUP(A674,$U$12:$AD$125,8),0,VLOOKUP(A675,U$12:$AD$125,8))</f>
        <v>0</v>
      </c>
      <c r="M675" s="8">
        <f>IF(L675&gt;0,VLOOKUP(L675,T$12:$AC$125,7),0)</f>
        <v>0</v>
      </c>
      <c r="N675" s="3">
        <f t="shared" si="166"/>
        <v>0</v>
      </c>
      <c r="O675" s="3">
        <f t="shared" ca="1" si="161"/>
        <v>689.88400000000001</v>
      </c>
      <c r="P675" s="22" t="str">
        <f t="shared" si="167"/>
        <v>INCORPJ=</v>
      </c>
      <c r="Q675" s="2">
        <f t="shared" si="168"/>
        <v>43171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  <c r="ES675" s="18"/>
      <c r="ET675" s="18"/>
      <c r="EU675" s="18"/>
      <c r="EV675" s="18"/>
      <c r="EW675" s="18"/>
      <c r="EX675" s="18"/>
      <c r="EY675" s="18"/>
      <c r="EZ675" s="18"/>
      <c r="FA675" s="18"/>
      <c r="FB675" s="18"/>
      <c r="FC675" s="18"/>
      <c r="FD675" s="18"/>
      <c r="FE675" s="18"/>
      <c r="FF675" s="18"/>
      <c r="FG675" s="18"/>
      <c r="FH675" s="18"/>
      <c r="FI675" s="18"/>
      <c r="FJ675" s="18"/>
      <c r="FK675" s="18"/>
      <c r="FL675" s="18"/>
      <c r="FM675" s="18"/>
      <c r="FN675" s="18"/>
      <c r="FO675" s="18"/>
      <c r="FP675" s="18"/>
      <c r="FQ675" s="18"/>
      <c r="FR675" s="18"/>
      <c r="FS675" s="18"/>
      <c r="FT675" s="18"/>
      <c r="FU675" s="18"/>
      <c r="FV675" s="18"/>
    </row>
    <row r="676" spans="1:178" ht="12.75" x14ac:dyDescent="0.15">
      <c r="A676" s="90">
        <f t="shared" si="162"/>
        <v>43014</v>
      </c>
      <c r="B676" s="95">
        <f t="shared" ca="1" si="169"/>
        <v>100728.35</v>
      </c>
      <c r="C676" s="3">
        <f t="shared" si="163"/>
        <v>100000</v>
      </c>
      <c r="D676" s="4">
        <f ca="1">IF(A676&lt;$B$1,VLOOKUP(A676,[1]DI!$A$4:$B$15000,2),0)</f>
        <v>8.14E-2</v>
      </c>
      <c r="E676" s="5">
        <f t="shared" ca="1" si="170"/>
        <v>3.1059000000000002E-4</v>
      </c>
      <c r="F676" s="20">
        <f t="shared" si="164"/>
        <v>1.23</v>
      </c>
      <c r="G676" s="6">
        <f t="shared" ca="1" si="158"/>
        <v>1.0003820257</v>
      </c>
      <c r="H676" s="5">
        <f ca="1">TRUNC(PRODUCT(G$10:G675),15)</f>
        <v>1.3013930634425701</v>
      </c>
      <c r="I676" s="5">
        <f t="shared" ca="1" si="165"/>
        <v>1.2919829075245499</v>
      </c>
      <c r="J676" s="5">
        <f t="shared" ca="1" si="159"/>
        <v>1.0072835</v>
      </c>
      <c r="K676" s="5">
        <f t="shared" ca="1" si="160"/>
        <v>728.35</v>
      </c>
      <c r="L676" s="21">
        <f>IF(VLOOKUP(A676,$U$12:$AD$125,8)=VLOOKUP(A675,$U$12:$AD$125,8),0,VLOOKUP(A676,U$12:$AD$125,8))</f>
        <v>0</v>
      </c>
      <c r="M676" s="8">
        <f>IF(L676&gt;0,VLOOKUP(L676,T$12:$AC$125,7),0)</f>
        <v>0</v>
      </c>
      <c r="N676" s="3">
        <f t="shared" si="166"/>
        <v>0</v>
      </c>
      <c r="O676" s="3">
        <f t="shared" ca="1" si="161"/>
        <v>728.35</v>
      </c>
      <c r="P676" s="22" t="str">
        <f t="shared" si="167"/>
        <v>INCORPJ=</v>
      </c>
      <c r="Q676" s="2">
        <f t="shared" si="168"/>
        <v>43171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  <c r="ES676" s="18"/>
      <c r="ET676" s="18"/>
      <c r="EU676" s="18"/>
      <c r="EV676" s="18"/>
      <c r="EW676" s="18"/>
      <c r="EX676" s="18"/>
      <c r="EY676" s="18"/>
      <c r="EZ676" s="18"/>
      <c r="FA676" s="18"/>
      <c r="FB676" s="18"/>
      <c r="FC676" s="18"/>
      <c r="FD676" s="18"/>
      <c r="FE676" s="18"/>
      <c r="FF676" s="18"/>
      <c r="FG676" s="18"/>
      <c r="FH676" s="18"/>
      <c r="FI676" s="18"/>
      <c r="FJ676" s="18"/>
      <c r="FK676" s="18"/>
      <c r="FL676" s="18"/>
      <c r="FM676" s="18"/>
      <c r="FN676" s="18"/>
      <c r="FO676" s="18"/>
      <c r="FP676" s="18"/>
      <c r="FQ676" s="18"/>
      <c r="FR676" s="18"/>
      <c r="FS676" s="18"/>
      <c r="FT676" s="18"/>
      <c r="FU676" s="18"/>
      <c r="FV676" s="18"/>
    </row>
    <row r="677" spans="1:178" ht="12.75" x14ac:dyDescent="0.15">
      <c r="A677" s="90">
        <f t="shared" si="162"/>
        <v>43015</v>
      </c>
      <c r="B677" s="95">
        <f t="shared" ca="1" si="169"/>
        <v>100766.83099998999</v>
      </c>
      <c r="C677" s="3">
        <f t="shared" si="163"/>
        <v>100000</v>
      </c>
      <c r="D677" s="4">
        <f ca="1">IF(A677&lt;$B$1,VLOOKUP(A677,[1]DI!$A$4:$B$15000,2),0)</f>
        <v>0</v>
      </c>
      <c r="E677" s="5">
        <f t="shared" ca="1" si="170"/>
        <v>0</v>
      </c>
      <c r="F677" s="20">
        <f t="shared" si="164"/>
        <v>1.23</v>
      </c>
      <c r="G677" s="6">
        <f t="shared" ca="1" si="158"/>
        <v>1</v>
      </c>
      <c r="H677" s="5">
        <f ca="1">TRUNC(PRODUCT(G$10:G676),15)</f>
        <v>1.3018902290386101</v>
      </c>
      <c r="I677" s="5">
        <f t="shared" ca="1" si="165"/>
        <v>1.2919829075245499</v>
      </c>
      <c r="J677" s="5">
        <f t="shared" ca="1" si="159"/>
        <v>1.0076683099999999</v>
      </c>
      <c r="K677" s="5">
        <f t="shared" ca="1" si="160"/>
        <v>766.83099999000001</v>
      </c>
      <c r="L677" s="21">
        <f>IF(VLOOKUP(A677,$U$12:$AD$125,8)=VLOOKUP(A676,$U$12:$AD$125,8),0,VLOOKUP(A677,U$12:$AD$125,8))</f>
        <v>0</v>
      </c>
      <c r="M677" s="8">
        <f>IF(L677&gt;0,VLOOKUP(L677,T$12:$AC$125,7),0)</f>
        <v>0</v>
      </c>
      <c r="N677" s="3">
        <f t="shared" si="166"/>
        <v>0</v>
      </c>
      <c r="O677" s="3">
        <f t="shared" ca="1" si="161"/>
        <v>766.83099999000001</v>
      </c>
      <c r="P677" s="22" t="str">
        <f t="shared" si="167"/>
        <v>INCORPJ=</v>
      </c>
      <c r="Q677" s="2">
        <f t="shared" si="168"/>
        <v>43171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  <c r="ES677" s="18"/>
      <c r="ET677" s="18"/>
      <c r="EU677" s="18"/>
      <c r="EV677" s="18"/>
      <c r="EW677" s="18"/>
      <c r="EX677" s="18"/>
      <c r="EY677" s="18"/>
      <c r="EZ677" s="18"/>
      <c r="FA677" s="18"/>
      <c r="FB677" s="18"/>
      <c r="FC677" s="18"/>
      <c r="FD677" s="18"/>
      <c r="FE677" s="18"/>
      <c r="FF677" s="18"/>
      <c r="FG677" s="18"/>
      <c r="FH677" s="18"/>
      <c r="FI677" s="18"/>
      <c r="FJ677" s="18"/>
      <c r="FK677" s="18"/>
      <c r="FL677" s="18"/>
      <c r="FM677" s="18"/>
      <c r="FN677" s="18"/>
      <c r="FO677" s="18"/>
      <c r="FP677" s="18"/>
      <c r="FQ677" s="18"/>
      <c r="FR677" s="18"/>
      <c r="FS677" s="18"/>
      <c r="FT677" s="18"/>
      <c r="FU677" s="18"/>
      <c r="FV677" s="18"/>
    </row>
    <row r="678" spans="1:178" ht="12.75" x14ac:dyDescent="0.15">
      <c r="A678" s="90">
        <f t="shared" si="162"/>
        <v>43016</v>
      </c>
      <c r="B678" s="95">
        <f t="shared" ca="1" si="169"/>
        <v>100766.83099998999</v>
      </c>
      <c r="C678" s="3">
        <f t="shared" si="163"/>
        <v>100000</v>
      </c>
      <c r="D678" s="4">
        <f ca="1">IF(A678&lt;$B$1,VLOOKUP(A678,[1]DI!$A$4:$B$15000,2),0)</f>
        <v>0</v>
      </c>
      <c r="E678" s="5">
        <f t="shared" ca="1" si="170"/>
        <v>0</v>
      </c>
      <c r="F678" s="20">
        <f t="shared" si="164"/>
        <v>1.23</v>
      </c>
      <c r="G678" s="6">
        <f t="shared" ca="1" si="158"/>
        <v>1</v>
      </c>
      <c r="H678" s="5">
        <f ca="1">TRUNC(PRODUCT(G$10:G677),15)</f>
        <v>1.3018902290386101</v>
      </c>
      <c r="I678" s="5">
        <f t="shared" ca="1" si="165"/>
        <v>1.2919829075245499</v>
      </c>
      <c r="J678" s="5">
        <f t="shared" ca="1" si="159"/>
        <v>1.0076683099999999</v>
      </c>
      <c r="K678" s="5">
        <f t="shared" ca="1" si="160"/>
        <v>766.83099999000001</v>
      </c>
      <c r="L678" s="21">
        <f>IF(VLOOKUP(A678,$U$12:$AD$125,8)=VLOOKUP(A677,$U$12:$AD$125,8),0,VLOOKUP(A678,U$12:$AD$125,8))</f>
        <v>0</v>
      </c>
      <c r="M678" s="8">
        <f>IF(L678&gt;0,VLOOKUP(L678,T$12:$AC$125,7),0)</f>
        <v>0</v>
      </c>
      <c r="N678" s="3">
        <f t="shared" si="166"/>
        <v>0</v>
      </c>
      <c r="O678" s="3">
        <f t="shared" ca="1" si="161"/>
        <v>766.83099999000001</v>
      </c>
      <c r="P678" s="22" t="str">
        <f t="shared" si="167"/>
        <v>INCORPJ=</v>
      </c>
      <c r="Q678" s="2">
        <f t="shared" si="168"/>
        <v>43171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  <c r="ES678" s="18"/>
      <c r="ET678" s="18"/>
      <c r="EU678" s="18"/>
      <c r="EV678" s="18"/>
      <c r="EW678" s="18"/>
      <c r="EX678" s="18"/>
      <c r="EY678" s="18"/>
      <c r="EZ678" s="18"/>
      <c r="FA678" s="18"/>
      <c r="FB678" s="18"/>
      <c r="FC678" s="18"/>
      <c r="FD678" s="18"/>
      <c r="FE678" s="18"/>
      <c r="FF678" s="18"/>
      <c r="FG678" s="18"/>
      <c r="FH678" s="18"/>
      <c r="FI678" s="18"/>
      <c r="FJ678" s="18"/>
      <c r="FK678" s="18"/>
      <c r="FL678" s="18"/>
      <c r="FM678" s="18"/>
      <c r="FN678" s="18"/>
      <c r="FO678" s="18"/>
      <c r="FP678" s="18"/>
      <c r="FQ678" s="18"/>
      <c r="FR678" s="18"/>
      <c r="FS678" s="18"/>
      <c r="FT678" s="18"/>
      <c r="FU678" s="18"/>
      <c r="FV678" s="18"/>
    </row>
    <row r="679" spans="1:178" ht="12.75" x14ac:dyDescent="0.15">
      <c r="A679" s="90">
        <f t="shared" si="162"/>
        <v>43017</v>
      </c>
      <c r="B679" s="95">
        <f t="shared" ca="1" si="169"/>
        <v>100766.83099998999</v>
      </c>
      <c r="C679" s="3">
        <f t="shared" si="163"/>
        <v>100000</v>
      </c>
      <c r="D679" s="4">
        <f ca="1">IF(A679&lt;$B$1,VLOOKUP(A679,[1]DI!$A$4:$B$15000,2),0)</f>
        <v>8.14E-2</v>
      </c>
      <c r="E679" s="5">
        <f t="shared" ca="1" si="170"/>
        <v>3.1059000000000002E-4</v>
      </c>
      <c r="F679" s="20">
        <f t="shared" si="164"/>
        <v>1.23</v>
      </c>
      <c r="G679" s="6">
        <f t="shared" ca="1" si="158"/>
        <v>1.0003820257</v>
      </c>
      <c r="H679" s="5">
        <f ca="1">TRUNC(PRODUCT(G$10:G678),15)</f>
        <v>1.3018902290386101</v>
      </c>
      <c r="I679" s="5">
        <f t="shared" ca="1" si="165"/>
        <v>1.2919829075245499</v>
      </c>
      <c r="J679" s="5">
        <f t="shared" ca="1" si="159"/>
        <v>1.0076683099999999</v>
      </c>
      <c r="K679" s="5">
        <f t="shared" ca="1" si="160"/>
        <v>766.83099999000001</v>
      </c>
      <c r="L679" s="21">
        <f>IF(VLOOKUP(A679,$U$12:$AD$125,8)=VLOOKUP(A678,$U$12:$AD$125,8),0,VLOOKUP(A679,U$12:$AD$125,8))</f>
        <v>0</v>
      </c>
      <c r="M679" s="8">
        <f>IF(L679&gt;0,VLOOKUP(L679,T$12:$AC$125,7),0)</f>
        <v>0</v>
      </c>
      <c r="N679" s="3">
        <f t="shared" si="166"/>
        <v>0</v>
      </c>
      <c r="O679" s="3">
        <f t="shared" ca="1" si="161"/>
        <v>766.83099999000001</v>
      </c>
      <c r="P679" s="22" t="str">
        <f t="shared" si="167"/>
        <v>INCORPJ=</v>
      </c>
      <c r="Q679" s="2">
        <f t="shared" si="168"/>
        <v>43171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  <c r="ES679" s="18"/>
      <c r="ET679" s="18"/>
      <c r="EU679" s="18"/>
      <c r="EV679" s="18"/>
      <c r="EW679" s="18"/>
      <c r="EX679" s="18"/>
      <c r="EY679" s="18"/>
      <c r="EZ679" s="18"/>
      <c r="FA679" s="18"/>
      <c r="FB679" s="18"/>
      <c r="FC679" s="18"/>
      <c r="FD679" s="18"/>
      <c r="FE679" s="18"/>
      <c r="FF679" s="18"/>
      <c r="FG679" s="18"/>
      <c r="FH679" s="18"/>
      <c r="FI679" s="18"/>
      <c r="FJ679" s="18"/>
      <c r="FK679" s="18"/>
      <c r="FL679" s="18"/>
      <c r="FM679" s="18"/>
      <c r="FN679" s="18"/>
      <c r="FO679" s="18"/>
      <c r="FP679" s="18"/>
      <c r="FQ679" s="18"/>
      <c r="FR679" s="18"/>
      <c r="FS679" s="18"/>
      <c r="FT679" s="18"/>
      <c r="FU679" s="18"/>
      <c r="FV679" s="18"/>
    </row>
    <row r="680" spans="1:178" ht="12.75" x14ac:dyDescent="0.15">
      <c r="A680" s="90">
        <f t="shared" si="162"/>
        <v>43018</v>
      </c>
      <c r="B680" s="95">
        <f t="shared" ca="1" si="169"/>
        <v>100805.326</v>
      </c>
      <c r="C680" s="3">
        <f t="shared" si="163"/>
        <v>100000</v>
      </c>
      <c r="D680" s="4">
        <f ca="1">IF(A680&lt;$B$1,VLOOKUP(A680,[1]DI!$A$4:$B$15000,2),0)</f>
        <v>8.14E-2</v>
      </c>
      <c r="E680" s="5">
        <f t="shared" ca="1" si="170"/>
        <v>3.1059000000000002E-4</v>
      </c>
      <c r="F680" s="20">
        <f t="shared" si="164"/>
        <v>1.23</v>
      </c>
      <c r="G680" s="6">
        <f t="shared" ca="1" si="158"/>
        <v>1.0003820257</v>
      </c>
      <c r="H680" s="5">
        <f ca="1">TRUNC(PRODUCT(G$10:G679),15)</f>
        <v>1.30238758456468</v>
      </c>
      <c r="I680" s="5">
        <f t="shared" ca="1" si="165"/>
        <v>1.2919829075245499</v>
      </c>
      <c r="J680" s="5">
        <f t="shared" ca="1" si="159"/>
        <v>1.0080532600000001</v>
      </c>
      <c r="K680" s="5">
        <f t="shared" ca="1" si="160"/>
        <v>805.32600000000002</v>
      </c>
      <c r="L680" s="21">
        <f>IF(VLOOKUP(A680,$U$12:$AD$125,8)=VLOOKUP(A679,$U$12:$AD$125,8),0,VLOOKUP(A680,U$12:$AD$125,8))</f>
        <v>0</v>
      </c>
      <c r="M680" s="8">
        <f>IF(L680&gt;0,VLOOKUP(L680,T$12:$AC$125,7),0)</f>
        <v>0</v>
      </c>
      <c r="N680" s="3">
        <f t="shared" si="166"/>
        <v>0</v>
      </c>
      <c r="O680" s="3">
        <f t="shared" ca="1" si="161"/>
        <v>805.32600000000002</v>
      </c>
      <c r="P680" s="22" t="str">
        <f t="shared" si="167"/>
        <v>INCORPJ=</v>
      </c>
      <c r="Q680" s="2">
        <f t="shared" si="168"/>
        <v>43171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  <c r="ES680" s="18"/>
      <c r="ET680" s="18"/>
      <c r="EU680" s="18"/>
      <c r="EV680" s="18"/>
      <c r="EW680" s="18"/>
      <c r="EX680" s="18"/>
      <c r="EY680" s="18"/>
      <c r="EZ680" s="18"/>
      <c r="FA680" s="18"/>
      <c r="FB680" s="18"/>
      <c r="FC680" s="18"/>
      <c r="FD680" s="18"/>
      <c r="FE680" s="18"/>
      <c r="FF680" s="18"/>
      <c r="FG680" s="18"/>
      <c r="FH680" s="18"/>
      <c r="FI680" s="18"/>
      <c r="FJ680" s="18"/>
      <c r="FK680" s="18"/>
      <c r="FL680" s="18"/>
      <c r="FM680" s="18"/>
      <c r="FN680" s="18"/>
      <c r="FO680" s="18"/>
      <c r="FP680" s="18"/>
      <c r="FQ680" s="18"/>
      <c r="FR680" s="18"/>
      <c r="FS680" s="18"/>
      <c r="FT680" s="18"/>
      <c r="FU680" s="18"/>
      <c r="FV680" s="18"/>
    </row>
    <row r="681" spans="1:178" ht="12.75" x14ac:dyDescent="0.15">
      <c r="A681" s="90">
        <f t="shared" si="162"/>
        <v>43019</v>
      </c>
      <c r="B681" s="95">
        <f t="shared" ca="1" si="169"/>
        <v>100843.83599999</v>
      </c>
      <c r="C681" s="3">
        <f t="shared" si="163"/>
        <v>100000</v>
      </c>
      <c r="D681" s="4">
        <f ca="1">IF(A681&lt;$B$1,VLOOKUP(A681,[1]DI!$A$4:$B$15000,2),0)</f>
        <v>8.14E-2</v>
      </c>
      <c r="E681" s="5">
        <f t="shared" ca="1" si="170"/>
        <v>3.1059000000000002E-4</v>
      </c>
      <c r="F681" s="20">
        <f t="shared" si="164"/>
        <v>1.23</v>
      </c>
      <c r="G681" s="6">
        <f t="shared" ca="1" si="158"/>
        <v>1.0003820257</v>
      </c>
      <c r="H681" s="5">
        <f ca="1">TRUNC(PRODUCT(G$10:G680),15)</f>
        <v>1.3028851300933399</v>
      </c>
      <c r="I681" s="5">
        <f t="shared" ca="1" si="165"/>
        <v>1.2919829075245499</v>
      </c>
      <c r="J681" s="5">
        <f t="shared" ca="1" si="159"/>
        <v>1.00843836</v>
      </c>
      <c r="K681" s="5">
        <f t="shared" ca="1" si="160"/>
        <v>843.83599999</v>
      </c>
      <c r="L681" s="21">
        <f>IF(VLOOKUP(A681,$U$12:$AD$125,8)=VLOOKUP(A680,$U$12:$AD$125,8),0,VLOOKUP(A681,U$12:$AD$125,8))</f>
        <v>0</v>
      </c>
      <c r="M681" s="8">
        <f>IF(L681&gt;0,VLOOKUP(L681,T$12:$AC$125,7),0)</f>
        <v>0</v>
      </c>
      <c r="N681" s="3">
        <f t="shared" si="166"/>
        <v>0</v>
      </c>
      <c r="O681" s="3">
        <f t="shared" ca="1" si="161"/>
        <v>843.83599999</v>
      </c>
      <c r="P681" s="22" t="str">
        <f t="shared" si="167"/>
        <v>INCORPJ=</v>
      </c>
      <c r="Q681" s="2">
        <f t="shared" si="168"/>
        <v>43171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  <c r="ES681" s="18"/>
      <c r="ET681" s="18"/>
      <c r="EU681" s="18"/>
      <c r="EV681" s="18"/>
      <c r="EW681" s="18"/>
      <c r="EX681" s="18"/>
      <c r="EY681" s="18"/>
      <c r="EZ681" s="18"/>
      <c r="FA681" s="18"/>
      <c r="FB681" s="18"/>
      <c r="FC681" s="18"/>
      <c r="FD681" s="18"/>
      <c r="FE681" s="18"/>
      <c r="FF681" s="18"/>
      <c r="FG681" s="18"/>
      <c r="FH681" s="18"/>
      <c r="FI681" s="18"/>
      <c r="FJ681" s="18"/>
      <c r="FK681" s="18"/>
      <c r="FL681" s="18"/>
      <c r="FM681" s="18"/>
      <c r="FN681" s="18"/>
      <c r="FO681" s="18"/>
      <c r="FP681" s="18"/>
      <c r="FQ681" s="18"/>
      <c r="FR681" s="18"/>
      <c r="FS681" s="18"/>
      <c r="FT681" s="18"/>
      <c r="FU681" s="18"/>
      <c r="FV681" s="18"/>
    </row>
    <row r="682" spans="1:178" ht="12.75" x14ac:dyDescent="0.15">
      <c r="A682" s="90">
        <f t="shared" si="162"/>
        <v>43020</v>
      </c>
      <c r="B682" s="95">
        <f t="shared" ca="1" si="169"/>
        <v>100882.361</v>
      </c>
      <c r="C682" s="3">
        <f t="shared" si="163"/>
        <v>100000</v>
      </c>
      <c r="D682" s="4">
        <f ca="1">IF(A682&lt;$B$1,VLOOKUP(A682,[1]DI!$A$4:$B$15000,2),0)</f>
        <v>0</v>
      </c>
      <c r="E682" s="5">
        <f t="shared" ca="1" si="170"/>
        <v>0</v>
      </c>
      <c r="F682" s="20">
        <f t="shared" si="164"/>
        <v>1.23</v>
      </c>
      <c r="G682" s="6">
        <f t="shared" ca="1" si="158"/>
        <v>1</v>
      </c>
      <c r="H682" s="5">
        <f ca="1">TRUNC(PRODUCT(G$10:G681),15)</f>
        <v>1.30338286569719</v>
      </c>
      <c r="I682" s="5">
        <f t="shared" ca="1" si="165"/>
        <v>1.2919829075245499</v>
      </c>
      <c r="J682" s="5">
        <f t="shared" ca="1" si="159"/>
        <v>1.0088236100000001</v>
      </c>
      <c r="K682" s="5">
        <f t="shared" ca="1" si="160"/>
        <v>882.36099999999999</v>
      </c>
      <c r="L682" s="21">
        <f>IF(VLOOKUP(A682,$U$12:$AD$125,8)=VLOOKUP(A681,$U$12:$AD$125,8),0,VLOOKUP(A682,U$12:$AD$125,8))</f>
        <v>0</v>
      </c>
      <c r="M682" s="8">
        <f>IF(L682&gt;0,VLOOKUP(L682,T$12:$AC$125,7),0)</f>
        <v>0</v>
      </c>
      <c r="N682" s="3">
        <f t="shared" si="166"/>
        <v>0</v>
      </c>
      <c r="O682" s="3">
        <f t="shared" ca="1" si="161"/>
        <v>882.36099999999999</v>
      </c>
      <c r="P682" s="22" t="str">
        <f t="shared" si="167"/>
        <v>INCORPJ=</v>
      </c>
      <c r="Q682" s="2">
        <f t="shared" si="168"/>
        <v>43171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  <c r="ES682" s="18"/>
      <c r="ET682" s="18"/>
      <c r="EU682" s="18"/>
      <c r="EV682" s="18"/>
      <c r="EW682" s="18"/>
      <c r="EX682" s="18"/>
      <c r="EY682" s="18"/>
      <c r="EZ682" s="18"/>
      <c r="FA682" s="18"/>
      <c r="FB682" s="18"/>
      <c r="FC682" s="18"/>
      <c r="FD682" s="18"/>
      <c r="FE682" s="18"/>
      <c r="FF682" s="18"/>
      <c r="FG682" s="18"/>
      <c r="FH682" s="18"/>
      <c r="FI682" s="18"/>
      <c r="FJ682" s="18"/>
      <c r="FK682" s="18"/>
      <c r="FL682" s="18"/>
      <c r="FM682" s="18"/>
      <c r="FN682" s="18"/>
      <c r="FO682" s="18"/>
      <c r="FP682" s="18"/>
      <c r="FQ682" s="18"/>
      <c r="FR682" s="18"/>
      <c r="FS682" s="18"/>
      <c r="FT682" s="18"/>
      <c r="FU682" s="18"/>
      <c r="FV682" s="18"/>
    </row>
    <row r="683" spans="1:178" ht="12.75" x14ac:dyDescent="0.15">
      <c r="A683" s="90">
        <f t="shared" si="162"/>
        <v>43021</v>
      </c>
      <c r="B683" s="95">
        <f t="shared" ca="1" si="169"/>
        <v>100882.361</v>
      </c>
      <c r="C683" s="3">
        <f t="shared" si="163"/>
        <v>100000</v>
      </c>
      <c r="D683" s="4">
        <f ca="1">IF(A683&lt;$B$1,VLOOKUP(A683,[1]DI!$A$4:$B$15000,2),0)</f>
        <v>8.14E-2</v>
      </c>
      <c r="E683" s="5">
        <f t="shared" ca="1" si="170"/>
        <v>3.1059000000000002E-4</v>
      </c>
      <c r="F683" s="20">
        <f t="shared" si="164"/>
        <v>1.23</v>
      </c>
      <c r="G683" s="6">
        <f t="shared" ca="1" si="158"/>
        <v>1.0003820257</v>
      </c>
      <c r="H683" s="5">
        <f ca="1">TRUNC(PRODUCT(G$10:G682),15)</f>
        <v>1.30338286569719</v>
      </c>
      <c r="I683" s="5">
        <f t="shared" ca="1" si="165"/>
        <v>1.2919829075245499</v>
      </c>
      <c r="J683" s="5">
        <f t="shared" ca="1" si="159"/>
        <v>1.0088236100000001</v>
      </c>
      <c r="K683" s="5">
        <f t="shared" ca="1" si="160"/>
        <v>882.36099999999999</v>
      </c>
      <c r="L683" s="21">
        <f>IF(VLOOKUP(A683,$U$12:$AD$125,8)=VLOOKUP(A682,$U$12:$AD$125,8),0,VLOOKUP(A683,U$12:$AD$125,8))</f>
        <v>0</v>
      </c>
      <c r="M683" s="8">
        <f>IF(L683&gt;0,VLOOKUP(L683,T$12:$AC$125,7),0)</f>
        <v>0</v>
      </c>
      <c r="N683" s="3">
        <f t="shared" si="166"/>
        <v>0</v>
      </c>
      <c r="O683" s="3">
        <f t="shared" ca="1" si="161"/>
        <v>882.36099999999999</v>
      </c>
      <c r="P683" s="22" t="str">
        <f t="shared" si="167"/>
        <v>INCORPJ=</v>
      </c>
      <c r="Q683" s="2">
        <f t="shared" si="168"/>
        <v>43171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  <c r="ES683" s="18"/>
      <c r="ET683" s="18"/>
      <c r="EU683" s="18"/>
      <c r="EV683" s="18"/>
      <c r="EW683" s="18"/>
      <c r="EX683" s="18"/>
      <c r="EY683" s="18"/>
      <c r="EZ683" s="18"/>
      <c r="FA683" s="18"/>
      <c r="FB683" s="18"/>
      <c r="FC683" s="18"/>
      <c r="FD683" s="18"/>
      <c r="FE683" s="18"/>
      <c r="FF683" s="18"/>
      <c r="FG683" s="18"/>
      <c r="FH683" s="18"/>
      <c r="FI683" s="18"/>
      <c r="FJ683" s="18"/>
      <c r="FK683" s="18"/>
      <c r="FL683" s="18"/>
      <c r="FM683" s="18"/>
      <c r="FN683" s="18"/>
      <c r="FO683" s="18"/>
      <c r="FP683" s="18"/>
      <c r="FQ683" s="18"/>
      <c r="FR683" s="18"/>
      <c r="FS683" s="18"/>
      <c r="FT683" s="18"/>
      <c r="FU683" s="18"/>
      <c r="FV683" s="18"/>
    </row>
    <row r="684" spans="1:178" ht="12.75" x14ac:dyDescent="0.15">
      <c r="A684" s="90">
        <f t="shared" si="162"/>
        <v>43022</v>
      </c>
      <c r="B684" s="95">
        <f t="shared" ca="1" si="169"/>
        <v>100920.90099999</v>
      </c>
      <c r="C684" s="3">
        <f t="shared" si="163"/>
        <v>100000</v>
      </c>
      <c r="D684" s="4">
        <f ca="1">IF(A684&lt;$B$1,VLOOKUP(A684,[1]DI!$A$4:$B$15000,2),0)</f>
        <v>0</v>
      </c>
      <c r="E684" s="5">
        <f t="shared" ca="1" si="170"/>
        <v>0</v>
      </c>
      <c r="F684" s="20">
        <f t="shared" si="164"/>
        <v>1.23</v>
      </c>
      <c r="G684" s="6">
        <f t="shared" ca="1" si="158"/>
        <v>1</v>
      </c>
      <c r="H684" s="5">
        <f ca="1">TRUNC(PRODUCT(G$10:G683),15)</f>
        <v>1.30388079144882</v>
      </c>
      <c r="I684" s="5">
        <f t="shared" ca="1" si="165"/>
        <v>1.2919829075245499</v>
      </c>
      <c r="J684" s="5">
        <f t="shared" ca="1" si="159"/>
        <v>1.00920901</v>
      </c>
      <c r="K684" s="5">
        <f t="shared" ca="1" si="160"/>
        <v>920.90099998999995</v>
      </c>
      <c r="L684" s="21">
        <f>IF(VLOOKUP(A684,$U$12:$AD$125,8)=VLOOKUP(A683,$U$12:$AD$125,8),0,VLOOKUP(A684,U$12:$AD$125,8))</f>
        <v>0</v>
      </c>
      <c r="M684" s="8">
        <f>IF(L684&gt;0,VLOOKUP(L684,T$12:$AC$125,7),0)</f>
        <v>0</v>
      </c>
      <c r="N684" s="3">
        <f t="shared" si="166"/>
        <v>0</v>
      </c>
      <c r="O684" s="3">
        <f t="shared" ca="1" si="161"/>
        <v>920.90099998999995</v>
      </c>
      <c r="P684" s="22" t="str">
        <f t="shared" si="167"/>
        <v>INCORPJ=</v>
      </c>
      <c r="Q684" s="2">
        <f t="shared" si="168"/>
        <v>43171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  <c r="ES684" s="18"/>
      <c r="ET684" s="18"/>
      <c r="EU684" s="18"/>
      <c r="EV684" s="18"/>
      <c r="EW684" s="18"/>
      <c r="EX684" s="18"/>
      <c r="EY684" s="18"/>
      <c r="EZ684" s="18"/>
      <c r="FA684" s="18"/>
      <c r="FB684" s="18"/>
      <c r="FC684" s="18"/>
      <c r="FD684" s="18"/>
      <c r="FE684" s="18"/>
      <c r="FF684" s="18"/>
      <c r="FG684" s="18"/>
      <c r="FH684" s="18"/>
      <c r="FI684" s="18"/>
      <c r="FJ684" s="18"/>
      <c r="FK684" s="18"/>
      <c r="FL684" s="18"/>
      <c r="FM684" s="18"/>
      <c r="FN684" s="18"/>
      <c r="FO684" s="18"/>
      <c r="FP684" s="18"/>
      <c r="FQ684" s="18"/>
      <c r="FR684" s="18"/>
      <c r="FS684" s="18"/>
      <c r="FT684" s="18"/>
      <c r="FU684" s="18"/>
      <c r="FV684" s="18"/>
    </row>
    <row r="685" spans="1:178" ht="12.75" x14ac:dyDescent="0.15">
      <c r="A685" s="90">
        <f t="shared" si="162"/>
        <v>43023</v>
      </c>
      <c r="B685" s="95">
        <f t="shared" ca="1" si="169"/>
        <v>100920.90099999</v>
      </c>
      <c r="C685" s="3">
        <f t="shared" si="163"/>
        <v>100000</v>
      </c>
      <c r="D685" s="4">
        <f ca="1">IF(A685&lt;$B$1,VLOOKUP(A685,[1]DI!$A$4:$B$15000,2),0)</f>
        <v>0</v>
      </c>
      <c r="E685" s="5">
        <f t="shared" ca="1" si="170"/>
        <v>0</v>
      </c>
      <c r="F685" s="20">
        <f t="shared" si="164"/>
        <v>1.23</v>
      </c>
      <c r="G685" s="6">
        <f t="shared" ca="1" si="158"/>
        <v>1</v>
      </c>
      <c r="H685" s="5">
        <f ca="1">TRUNC(PRODUCT(G$10:G684),15)</f>
        <v>1.30388079144882</v>
      </c>
      <c r="I685" s="5">
        <f t="shared" ca="1" si="165"/>
        <v>1.2919829075245499</v>
      </c>
      <c r="J685" s="5">
        <f t="shared" ca="1" si="159"/>
        <v>1.00920901</v>
      </c>
      <c r="K685" s="5">
        <f t="shared" ca="1" si="160"/>
        <v>920.90099998999995</v>
      </c>
      <c r="L685" s="21">
        <f>IF(VLOOKUP(A685,$U$12:$AD$125,8)=VLOOKUP(A684,$U$12:$AD$125,8),0,VLOOKUP(A685,U$12:$AD$125,8))</f>
        <v>0</v>
      </c>
      <c r="M685" s="8">
        <f>IF(L685&gt;0,VLOOKUP(L685,T$12:$AC$125,7),0)</f>
        <v>0</v>
      </c>
      <c r="N685" s="3">
        <f t="shared" si="166"/>
        <v>0</v>
      </c>
      <c r="O685" s="3">
        <f t="shared" ca="1" si="161"/>
        <v>920.90099998999995</v>
      </c>
      <c r="P685" s="22" t="str">
        <f t="shared" si="167"/>
        <v>INCORPJ=</v>
      </c>
      <c r="Q685" s="2">
        <f t="shared" si="168"/>
        <v>43171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  <c r="ES685" s="18"/>
      <c r="ET685" s="18"/>
      <c r="EU685" s="18"/>
      <c r="EV685" s="18"/>
      <c r="EW685" s="18"/>
      <c r="EX685" s="18"/>
      <c r="EY685" s="18"/>
      <c r="EZ685" s="18"/>
      <c r="FA685" s="18"/>
      <c r="FB685" s="18"/>
      <c r="FC685" s="18"/>
      <c r="FD685" s="18"/>
      <c r="FE685" s="18"/>
      <c r="FF685" s="18"/>
      <c r="FG685" s="18"/>
      <c r="FH685" s="18"/>
      <c r="FI685" s="18"/>
      <c r="FJ685" s="18"/>
      <c r="FK685" s="18"/>
      <c r="FL685" s="18"/>
      <c r="FM685" s="18"/>
      <c r="FN685" s="18"/>
      <c r="FO685" s="18"/>
      <c r="FP685" s="18"/>
      <c r="FQ685" s="18"/>
      <c r="FR685" s="18"/>
      <c r="FS685" s="18"/>
      <c r="FT685" s="18"/>
      <c r="FU685" s="18"/>
      <c r="FV685" s="18"/>
    </row>
    <row r="686" spans="1:178" ht="12.75" x14ac:dyDescent="0.15">
      <c r="A686" s="90">
        <f t="shared" si="162"/>
        <v>43024</v>
      </c>
      <c r="B686" s="95">
        <f t="shared" ca="1" si="169"/>
        <v>100920.90099999</v>
      </c>
      <c r="C686" s="3">
        <f t="shared" si="163"/>
        <v>100000</v>
      </c>
      <c r="D686" s="4">
        <f ca="1">IF(A686&lt;$B$1,VLOOKUP(A686,[1]DI!$A$4:$B$15000,2),0)</f>
        <v>8.14E-2</v>
      </c>
      <c r="E686" s="5">
        <f t="shared" ca="1" si="170"/>
        <v>3.1059000000000002E-4</v>
      </c>
      <c r="F686" s="20">
        <f t="shared" si="164"/>
        <v>1.23</v>
      </c>
      <c r="G686" s="6">
        <f t="shared" ca="1" si="158"/>
        <v>1.0003820257</v>
      </c>
      <c r="H686" s="5">
        <f ca="1">TRUNC(PRODUCT(G$10:G685),15)</f>
        <v>1.30388079144882</v>
      </c>
      <c r="I686" s="5">
        <f t="shared" ca="1" si="165"/>
        <v>1.2919829075245499</v>
      </c>
      <c r="J686" s="5">
        <f t="shared" ca="1" si="159"/>
        <v>1.00920901</v>
      </c>
      <c r="K686" s="5">
        <f t="shared" ca="1" si="160"/>
        <v>920.90099998999995</v>
      </c>
      <c r="L686" s="21">
        <f>IF(VLOOKUP(A686,$U$12:$AD$125,8)=VLOOKUP(A685,$U$12:$AD$125,8),0,VLOOKUP(A686,U$12:$AD$125,8))</f>
        <v>0</v>
      </c>
      <c r="M686" s="8">
        <f>IF(L686&gt;0,VLOOKUP(L686,T$12:$AC$125,7),0)</f>
        <v>0</v>
      </c>
      <c r="N686" s="3">
        <f t="shared" si="166"/>
        <v>0</v>
      </c>
      <c r="O686" s="3">
        <f t="shared" ca="1" si="161"/>
        <v>920.90099998999995</v>
      </c>
      <c r="P686" s="22" t="str">
        <f t="shared" si="167"/>
        <v>INCORPJ=</v>
      </c>
      <c r="Q686" s="2">
        <f t="shared" si="168"/>
        <v>43171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  <c r="ES686" s="18"/>
      <c r="ET686" s="18"/>
      <c r="EU686" s="18"/>
      <c r="EV686" s="18"/>
      <c r="EW686" s="18"/>
      <c r="EX686" s="18"/>
      <c r="EY686" s="18"/>
      <c r="EZ686" s="18"/>
      <c r="FA686" s="18"/>
      <c r="FB686" s="18"/>
      <c r="FC686" s="18"/>
      <c r="FD686" s="18"/>
      <c r="FE686" s="18"/>
      <c r="FF686" s="18"/>
      <c r="FG686" s="18"/>
      <c r="FH686" s="18"/>
      <c r="FI686" s="18"/>
      <c r="FJ686" s="18"/>
      <c r="FK686" s="18"/>
      <c r="FL686" s="18"/>
      <c r="FM686" s="18"/>
      <c r="FN686" s="18"/>
      <c r="FO686" s="18"/>
      <c r="FP686" s="18"/>
      <c r="FQ686" s="18"/>
      <c r="FR686" s="18"/>
      <c r="FS686" s="18"/>
      <c r="FT686" s="18"/>
      <c r="FU686" s="18"/>
      <c r="FV686" s="18"/>
    </row>
    <row r="687" spans="1:178" ht="12.75" x14ac:dyDescent="0.15">
      <c r="A687" s="90">
        <f t="shared" si="162"/>
        <v>43025</v>
      </c>
      <c r="B687" s="95">
        <f t="shared" ca="1" si="169"/>
        <v>100959.455</v>
      </c>
      <c r="C687" s="3">
        <f t="shared" si="163"/>
        <v>100000</v>
      </c>
      <c r="D687" s="4">
        <f ca="1">IF(A687&lt;$B$1,VLOOKUP(A687,[1]DI!$A$4:$B$15000,2),0)</f>
        <v>8.14E-2</v>
      </c>
      <c r="E687" s="5">
        <f t="shared" ca="1" si="170"/>
        <v>3.1059000000000002E-4</v>
      </c>
      <c r="F687" s="20">
        <f t="shared" si="164"/>
        <v>1.23</v>
      </c>
      <c r="G687" s="6">
        <f t="shared" ca="1" si="158"/>
        <v>1.0003820257</v>
      </c>
      <c r="H687" s="5">
        <f ca="1">TRUNC(PRODUCT(G$10:G686),15)</f>
        <v>1.30437890742089</v>
      </c>
      <c r="I687" s="5">
        <f t="shared" ca="1" si="165"/>
        <v>1.2919829075245499</v>
      </c>
      <c r="J687" s="5">
        <f t="shared" ca="1" si="159"/>
        <v>1.0095945500000001</v>
      </c>
      <c r="K687" s="5">
        <f t="shared" ca="1" si="160"/>
        <v>959.45500000000004</v>
      </c>
      <c r="L687" s="21">
        <f>IF(VLOOKUP(A687,$U$12:$AD$125,8)=VLOOKUP(A686,$U$12:$AD$125,8),0,VLOOKUP(A687,U$12:$AD$125,8))</f>
        <v>0</v>
      </c>
      <c r="M687" s="8">
        <f>IF(L687&gt;0,VLOOKUP(L687,T$12:$AC$125,7),0)</f>
        <v>0</v>
      </c>
      <c r="N687" s="3">
        <f t="shared" si="166"/>
        <v>0</v>
      </c>
      <c r="O687" s="3">
        <f t="shared" ca="1" si="161"/>
        <v>959.45500000000004</v>
      </c>
      <c r="P687" s="22" t="str">
        <f t="shared" si="167"/>
        <v>INCORPJ=</v>
      </c>
      <c r="Q687" s="2">
        <f t="shared" si="168"/>
        <v>43171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  <c r="ES687" s="18"/>
      <c r="ET687" s="18"/>
      <c r="EU687" s="18"/>
      <c r="EV687" s="18"/>
      <c r="EW687" s="18"/>
      <c r="EX687" s="18"/>
      <c r="EY687" s="18"/>
      <c r="EZ687" s="18"/>
      <c r="FA687" s="18"/>
      <c r="FB687" s="18"/>
      <c r="FC687" s="18"/>
      <c r="FD687" s="18"/>
      <c r="FE687" s="18"/>
      <c r="FF687" s="18"/>
      <c r="FG687" s="18"/>
      <c r="FH687" s="18"/>
      <c r="FI687" s="18"/>
      <c r="FJ687" s="18"/>
      <c r="FK687" s="18"/>
      <c r="FL687" s="18"/>
      <c r="FM687" s="18"/>
      <c r="FN687" s="18"/>
      <c r="FO687" s="18"/>
      <c r="FP687" s="18"/>
      <c r="FQ687" s="18"/>
      <c r="FR687" s="18"/>
      <c r="FS687" s="18"/>
      <c r="FT687" s="18"/>
      <c r="FU687" s="18"/>
      <c r="FV687" s="18"/>
    </row>
    <row r="688" spans="1:178" ht="12.75" x14ac:dyDescent="0.15">
      <c r="A688" s="90">
        <f t="shared" si="162"/>
        <v>43026</v>
      </c>
      <c r="B688" s="95">
        <f t="shared" ca="1" si="169"/>
        <v>100998.02499999</v>
      </c>
      <c r="C688" s="3">
        <f t="shared" si="163"/>
        <v>100000</v>
      </c>
      <c r="D688" s="4">
        <f ca="1">IF(A688&lt;$B$1,VLOOKUP(A688,[1]DI!$A$4:$B$15000,2),0)</f>
        <v>8.14E-2</v>
      </c>
      <c r="E688" s="5">
        <f t="shared" ca="1" si="170"/>
        <v>3.1059000000000002E-4</v>
      </c>
      <c r="F688" s="20">
        <f t="shared" si="164"/>
        <v>1.23</v>
      </c>
      <c r="G688" s="6">
        <f t="shared" ca="1" si="158"/>
        <v>1.0003820257</v>
      </c>
      <c r="H688" s="5">
        <f ca="1">TRUNC(PRODUCT(G$10:G687),15)</f>
        <v>1.30487721368607</v>
      </c>
      <c r="I688" s="5">
        <f t="shared" ca="1" si="165"/>
        <v>1.2919829075245499</v>
      </c>
      <c r="J688" s="5">
        <f t="shared" ca="1" si="159"/>
        <v>1.0099802499999999</v>
      </c>
      <c r="K688" s="5">
        <f t="shared" ca="1" si="160"/>
        <v>998.02499998999997</v>
      </c>
      <c r="L688" s="21">
        <f>IF(VLOOKUP(A688,$U$12:$AD$125,8)=VLOOKUP(A687,$U$12:$AD$125,8),0,VLOOKUP(A688,U$12:$AD$125,8))</f>
        <v>0</v>
      </c>
      <c r="M688" s="8">
        <f>IF(L688&gt;0,VLOOKUP(L688,T$12:$AC$125,7),0)</f>
        <v>0</v>
      </c>
      <c r="N688" s="3">
        <f t="shared" si="166"/>
        <v>0</v>
      </c>
      <c r="O688" s="3">
        <f t="shared" ca="1" si="161"/>
        <v>998.02499998999997</v>
      </c>
      <c r="P688" s="22" t="str">
        <f t="shared" si="167"/>
        <v>INCORPJ=</v>
      </c>
      <c r="Q688" s="2">
        <f t="shared" si="168"/>
        <v>43171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  <c r="ES688" s="18"/>
      <c r="ET688" s="18"/>
      <c r="EU688" s="18"/>
      <c r="EV688" s="18"/>
      <c r="EW688" s="18"/>
      <c r="EX688" s="18"/>
      <c r="EY688" s="18"/>
      <c r="EZ688" s="18"/>
      <c r="FA688" s="18"/>
      <c r="FB688" s="18"/>
      <c r="FC688" s="18"/>
      <c r="FD688" s="18"/>
      <c r="FE688" s="18"/>
      <c r="FF688" s="18"/>
      <c r="FG688" s="18"/>
      <c r="FH688" s="18"/>
      <c r="FI688" s="18"/>
      <c r="FJ688" s="18"/>
      <c r="FK688" s="18"/>
      <c r="FL688" s="18"/>
      <c r="FM688" s="18"/>
      <c r="FN688" s="18"/>
      <c r="FO688" s="18"/>
      <c r="FP688" s="18"/>
      <c r="FQ688" s="18"/>
      <c r="FR688" s="18"/>
      <c r="FS688" s="18"/>
      <c r="FT688" s="18"/>
      <c r="FU688" s="18"/>
      <c r="FV688" s="18"/>
    </row>
    <row r="689" spans="1:181" ht="12.75" x14ac:dyDescent="0.15">
      <c r="A689" s="90">
        <f t="shared" si="162"/>
        <v>43027</v>
      </c>
      <c r="B689" s="95">
        <f t="shared" ca="1" si="169"/>
        <v>101036.60799999999</v>
      </c>
      <c r="C689" s="3">
        <f t="shared" si="163"/>
        <v>100000</v>
      </c>
      <c r="D689" s="4">
        <f ca="1">IF(A689&lt;$B$1,VLOOKUP(A689,[1]DI!$A$4:$B$15000,2),0)</f>
        <v>8.14E-2</v>
      </c>
      <c r="E689" s="5">
        <f t="shared" ca="1" si="170"/>
        <v>3.1059000000000002E-4</v>
      </c>
      <c r="F689" s="20">
        <f t="shared" si="164"/>
        <v>1.23</v>
      </c>
      <c r="G689" s="6">
        <f t="shared" ca="1" si="158"/>
        <v>1.0003820257</v>
      </c>
      <c r="H689" s="5">
        <f ca="1">TRUNC(PRODUCT(G$10:G688),15)</f>
        <v>1.30537571031704</v>
      </c>
      <c r="I689" s="5">
        <f t="shared" ca="1" si="165"/>
        <v>1.2919829075245499</v>
      </c>
      <c r="J689" s="5">
        <f t="shared" ca="1" si="159"/>
        <v>1.0103660800000001</v>
      </c>
      <c r="K689" s="5">
        <f t="shared" ca="1" si="160"/>
        <v>1036.6079999999999</v>
      </c>
      <c r="L689" s="21">
        <f>IF(VLOOKUP(A689,$U$12:$AD$125,8)=VLOOKUP(A688,$U$12:$AD$125,8),0,VLOOKUP(A689,U$12:$AD$125,8))</f>
        <v>0</v>
      </c>
      <c r="M689" s="8">
        <f>IF(L689&gt;0,VLOOKUP(L689,T$12:$AC$125,7),0)</f>
        <v>0</v>
      </c>
      <c r="N689" s="3">
        <f t="shared" si="166"/>
        <v>0</v>
      </c>
      <c r="O689" s="3">
        <f t="shared" ca="1" si="161"/>
        <v>1036.6079999999999</v>
      </c>
      <c r="P689" s="22" t="str">
        <f t="shared" si="167"/>
        <v>INCORPJ=</v>
      </c>
      <c r="Q689" s="2">
        <f t="shared" si="168"/>
        <v>43171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  <c r="ES689" s="18"/>
      <c r="ET689" s="18"/>
      <c r="EU689" s="18"/>
      <c r="EV689" s="18"/>
      <c r="EW689" s="18"/>
      <c r="EX689" s="18"/>
      <c r="EY689" s="18"/>
      <c r="EZ689" s="18"/>
      <c r="FA689" s="18"/>
      <c r="FB689" s="18"/>
      <c r="FC689" s="18"/>
      <c r="FD689" s="18"/>
      <c r="FE689" s="18"/>
      <c r="FF689" s="18"/>
      <c r="FG689" s="18"/>
      <c r="FH689" s="18"/>
      <c r="FI689" s="18"/>
      <c r="FJ689" s="18"/>
      <c r="FK689" s="18"/>
      <c r="FL689" s="18"/>
      <c r="FM689" s="18"/>
      <c r="FN689" s="18"/>
      <c r="FO689" s="18"/>
      <c r="FP689" s="18"/>
      <c r="FQ689" s="18"/>
      <c r="FR689" s="18"/>
      <c r="FS689" s="18"/>
      <c r="FT689" s="18"/>
      <c r="FU689" s="18"/>
      <c r="FV689" s="18"/>
    </row>
    <row r="690" spans="1:181" ht="12.75" x14ac:dyDescent="0.15">
      <c r="A690" s="90">
        <f t="shared" si="162"/>
        <v>43028</v>
      </c>
      <c r="B690" s="95">
        <f t="shared" ca="1" si="169"/>
        <v>101075.20699999</v>
      </c>
      <c r="C690" s="3">
        <f t="shared" si="163"/>
        <v>100000</v>
      </c>
      <c r="D690" s="4">
        <f ca="1">IF(A690&lt;$B$1,VLOOKUP(A690,[1]DI!$A$4:$B$15000,2),0)</f>
        <v>8.14E-2</v>
      </c>
      <c r="E690" s="5">
        <f t="shared" ca="1" si="170"/>
        <v>3.1059000000000002E-4</v>
      </c>
      <c r="F690" s="20">
        <f t="shared" si="164"/>
        <v>1.23</v>
      </c>
      <c r="G690" s="6">
        <f t="shared" ca="1" si="158"/>
        <v>1.0003820257</v>
      </c>
      <c r="H690" s="5">
        <f ca="1">TRUNC(PRODUCT(G$10:G689),15)</f>
        <v>1.3058743973865301</v>
      </c>
      <c r="I690" s="5">
        <f t="shared" ca="1" si="165"/>
        <v>1.2919829075245499</v>
      </c>
      <c r="J690" s="5">
        <f t="shared" ca="1" si="159"/>
        <v>1.0107520699999999</v>
      </c>
      <c r="K690" s="5">
        <f t="shared" ca="1" si="160"/>
        <v>1075.20699999</v>
      </c>
      <c r="L690" s="21">
        <f>IF(VLOOKUP(A690,$U$12:$AD$125,8)=VLOOKUP(A689,$U$12:$AD$125,8),0,VLOOKUP(A690,U$12:$AD$125,8))</f>
        <v>0</v>
      </c>
      <c r="M690" s="8">
        <f>IF(L690&gt;0,VLOOKUP(L690,T$12:$AC$125,7),0)</f>
        <v>0</v>
      </c>
      <c r="N690" s="3">
        <f t="shared" si="166"/>
        <v>0</v>
      </c>
      <c r="O690" s="3">
        <f t="shared" ca="1" si="161"/>
        <v>1075.20699999</v>
      </c>
      <c r="P690" s="22" t="str">
        <f t="shared" si="167"/>
        <v>INCORPJ=</v>
      </c>
      <c r="Q690" s="2">
        <f t="shared" si="168"/>
        <v>43171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  <c r="ES690" s="18"/>
      <c r="ET690" s="18"/>
      <c r="EU690" s="18"/>
      <c r="EV690" s="18"/>
      <c r="EW690" s="18"/>
      <c r="EX690" s="18"/>
      <c r="EY690" s="18"/>
      <c r="EZ690" s="18"/>
      <c r="FA690" s="18"/>
      <c r="FB690" s="18"/>
      <c r="FC690" s="18"/>
      <c r="FD690" s="18"/>
      <c r="FE690" s="18"/>
      <c r="FF690" s="18"/>
      <c r="FG690" s="18"/>
      <c r="FH690" s="18"/>
      <c r="FI690" s="18"/>
      <c r="FJ690" s="18"/>
      <c r="FK690" s="18"/>
      <c r="FL690" s="18"/>
      <c r="FM690" s="18"/>
      <c r="FN690" s="18"/>
      <c r="FO690" s="18"/>
      <c r="FP690" s="18"/>
      <c r="FQ690" s="18"/>
      <c r="FR690" s="18"/>
      <c r="FS690" s="18"/>
      <c r="FT690" s="18"/>
      <c r="FU690" s="18"/>
      <c r="FV690" s="18"/>
    </row>
    <row r="691" spans="1:181" ht="12.75" x14ac:dyDescent="0.15">
      <c r="A691" s="90">
        <f t="shared" si="162"/>
        <v>43029</v>
      </c>
      <c r="B691" s="95">
        <f t="shared" ca="1" si="169"/>
        <v>101113.82</v>
      </c>
      <c r="C691" s="3">
        <f t="shared" si="163"/>
        <v>100000</v>
      </c>
      <c r="D691" s="4">
        <f ca="1">IF(A691&lt;$B$1,VLOOKUP(A691,[1]DI!$A$4:$B$15000,2),0)</f>
        <v>0</v>
      </c>
      <c r="E691" s="5">
        <f t="shared" ca="1" si="170"/>
        <v>0</v>
      </c>
      <c r="F691" s="20">
        <f t="shared" si="164"/>
        <v>1.23</v>
      </c>
      <c r="G691" s="6">
        <f t="shared" ca="1" si="158"/>
        <v>1</v>
      </c>
      <c r="H691" s="5">
        <f ca="1">TRUNC(PRODUCT(G$10:G690),15)</f>
        <v>1.30637327496731</v>
      </c>
      <c r="I691" s="5">
        <f t="shared" ca="1" si="165"/>
        <v>1.2919829075245499</v>
      </c>
      <c r="J691" s="5">
        <f t="shared" ca="1" si="159"/>
        <v>1.0111382</v>
      </c>
      <c r="K691" s="5">
        <f t="shared" ca="1" si="160"/>
        <v>1113.82</v>
      </c>
      <c r="L691" s="21">
        <f>IF(VLOOKUP(A691,$U$12:$AD$125,8)=VLOOKUP(A690,$U$12:$AD$125,8),0,VLOOKUP(A691,U$12:$AD$125,8))</f>
        <v>0</v>
      </c>
      <c r="M691" s="8">
        <f>IF(L691&gt;0,VLOOKUP(L691,T$12:$AC$125,7),0)</f>
        <v>0</v>
      </c>
      <c r="N691" s="3">
        <f t="shared" si="166"/>
        <v>0</v>
      </c>
      <c r="O691" s="3">
        <f t="shared" ca="1" si="161"/>
        <v>1113.82</v>
      </c>
      <c r="P691" s="22" t="str">
        <f t="shared" si="167"/>
        <v>INCORPJ=</v>
      </c>
      <c r="Q691" s="2">
        <f t="shared" si="168"/>
        <v>43171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  <c r="ES691" s="18"/>
      <c r="ET691" s="18"/>
      <c r="EU691" s="18"/>
      <c r="EV691" s="18"/>
      <c r="EW691" s="18"/>
      <c r="EX691" s="18"/>
      <c r="EY691" s="18"/>
      <c r="EZ691" s="18"/>
      <c r="FA691" s="18"/>
      <c r="FB691" s="18"/>
      <c r="FC691" s="18"/>
      <c r="FD691" s="18"/>
      <c r="FE691" s="18"/>
      <c r="FF691" s="18"/>
      <c r="FG691" s="18"/>
      <c r="FH691" s="18"/>
      <c r="FI691" s="18"/>
      <c r="FJ691" s="18"/>
      <c r="FK691" s="18"/>
      <c r="FL691" s="18"/>
      <c r="FM691" s="18"/>
      <c r="FN691" s="18"/>
      <c r="FO691" s="18"/>
      <c r="FP691" s="18"/>
      <c r="FQ691" s="18"/>
      <c r="FR691" s="18"/>
      <c r="FS691" s="18"/>
      <c r="FT691" s="18"/>
      <c r="FU691" s="18"/>
      <c r="FV691" s="18"/>
    </row>
    <row r="692" spans="1:181" ht="12.75" x14ac:dyDescent="0.15">
      <c r="A692" s="90">
        <f t="shared" si="162"/>
        <v>43030</v>
      </c>
      <c r="B692" s="95">
        <f t="shared" ca="1" si="169"/>
        <v>101113.82</v>
      </c>
      <c r="C692" s="3">
        <f t="shared" si="163"/>
        <v>100000</v>
      </c>
      <c r="D692" s="4">
        <f ca="1">IF(A692&lt;$B$1,VLOOKUP(A692,[1]DI!$A$4:$B$15000,2),0)</f>
        <v>0</v>
      </c>
      <c r="E692" s="5">
        <f t="shared" ca="1" si="170"/>
        <v>0</v>
      </c>
      <c r="F692" s="20">
        <f t="shared" si="164"/>
        <v>1.23</v>
      </c>
      <c r="G692" s="6">
        <f t="shared" ca="1" si="158"/>
        <v>1</v>
      </c>
      <c r="H692" s="5">
        <f ca="1">TRUNC(PRODUCT(G$10:G691),15)</f>
        <v>1.30637327496731</v>
      </c>
      <c r="I692" s="5">
        <f t="shared" ca="1" si="165"/>
        <v>1.2919829075245499</v>
      </c>
      <c r="J692" s="5">
        <f t="shared" ca="1" si="159"/>
        <v>1.0111382</v>
      </c>
      <c r="K692" s="5">
        <f t="shared" ca="1" si="160"/>
        <v>1113.82</v>
      </c>
      <c r="L692" s="21">
        <f>IF(VLOOKUP(A692,$U$12:$AD$125,8)=VLOOKUP(A691,$U$12:$AD$125,8),0,VLOOKUP(A692,U$12:$AD$125,8))</f>
        <v>0</v>
      </c>
      <c r="M692" s="8">
        <f>IF(L692&gt;0,VLOOKUP(L692,T$12:$AC$125,7),0)</f>
        <v>0</v>
      </c>
      <c r="N692" s="3">
        <f t="shared" si="166"/>
        <v>0</v>
      </c>
      <c r="O692" s="3">
        <f t="shared" ca="1" si="161"/>
        <v>1113.82</v>
      </c>
      <c r="P692" s="22" t="str">
        <f t="shared" si="167"/>
        <v>INCORPJ=</v>
      </c>
      <c r="Q692" s="2">
        <f t="shared" si="168"/>
        <v>43171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  <c r="ES692" s="18"/>
      <c r="ET692" s="18"/>
      <c r="EU692" s="18"/>
      <c r="EV692" s="18"/>
      <c r="EW692" s="18"/>
      <c r="EX692" s="18"/>
      <c r="EY692" s="18"/>
      <c r="EZ692" s="18"/>
      <c r="FA692" s="18"/>
      <c r="FB692" s="18"/>
      <c r="FC692" s="18"/>
      <c r="FD692" s="18"/>
      <c r="FE692" s="18"/>
      <c r="FF692" s="18"/>
      <c r="FG692" s="18"/>
      <c r="FH692" s="18"/>
      <c r="FI692" s="18"/>
      <c r="FJ692" s="18"/>
      <c r="FK692" s="18"/>
      <c r="FL692" s="18"/>
      <c r="FM692" s="18"/>
      <c r="FN692" s="18"/>
      <c r="FO692" s="18"/>
      <c r="FP692" s="18"/>
      <c r="FQ692" s="18"/>
      <c r="FR692" s="18"/>
      <c r="FS692" s="18"/>
      <c r="FT692" s="18"/>
      <c r="FU692" s="18"/>
      <c r="FV692" s="18"/>
    </row>
    <row r="693" spans="1:181" ht="12.75" x14ac:dyDescent="0.15">
      <c r="A693" s="90">
        <f t="shared" si="162"/>
        <v>43031</v>
      </c>
      <c r="B693" s="95">
        <f t="shared" ca="1" si="169"/>
        <v>101113.82</v>
      </c>
      <c r="C693" s="3">
        <f t="shared" si="163"/>
        <v>100000</v>
      </c>
      <c r="D693" s="4">
        <f ca="1">IF(A693&lt;$B$1,VLOOKUP(A693,[1]DI!$A$4:$B$15000,2),0)</f>
        <v>8.14E-2</v>
      </c>
      <c r="E693" s="5">
        <f t="shared" ca="1" si="170"/>
        <v>3.1059000000000002E-4</v>
      </c>
      <c r="F693" s="20">
        <f t="shared" si="164"/>
        <v>1.23</v>
      </c>
      <c r="G693" s="6">
        <f t="shared" ca="1" si="158"/>
        <v>1.0003820257</v>
      </c>
      <c r="H693" s="5">
        <f ca="1">TRUNC(PRODUCT(G$10:G692),15)</f>
        <v>1.30637327496731</v>
      </c>
      <c r="I693" s="5">
        <f t="shared" ca="1" si="165"/>
        <v>1.2919829075245499</v>
      </c>
      <c r="J693" s="5">
        <f t="shared" ca="1" si="159"/>
        <v>1.0111382</v>
      </c>
      <c r="K693" s="5">
        <f t="shared" ca="1" si="160"/>
        <v>1113.82</v>
      </c>
      <c r="L693" s="21">
        <f>IF(VLOOKUP(A693,$U$12:$AD$125,8)=VLOOKUP(A692,$U$12:$AD$125,8),0,VLOOKUP(A693,U$12:$AD$125,8))</f>
        <v>0</v>
      </c>
      <c r="M693" s="8">
        <f>IF(L693&gt;0,VLOOKUP(L693,T$12:$AC$125,7),0)</f>
        <v>0</v>
      </c>
      <c r="N693" s="3">
        <f t="shared" si="166"/>
        <v>0</v>
      </c>
      <c r="O693" s="3">
        <f t="shared" ca="1" si="161"/>
        <v>1113.82</v>
      </c>
      <c r="P693" s="22" t="str">
        <f t="shared" si="167"/>
        <v>INCORPJ=</v>
      </c>
      <c r="Q693" s="2">
        <f t="shared" si="168"/>
        <v>43171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  <c r="ES693" s="18"/>
      <c r="ET693" s="18"/>
      <c r="EU693" s="18"/>
      <c r="EV693" s="18"/>
      <c r="EW693" s="18"/>
      <c r="EX693" s="18"/>
      <c r="EY693" s="18"/>
      <c r="EZ693" s="18"/>
      <c r="FA693" s="18"/>
      <c r="FB693" s="18"/>
      <c r="FC693" s="18"/>
      <c r="FD693" s="18"/>
      <c r="FE693" s="18"/>
      <c r="FF693" s="18"/>
      <c r="FG693" s="18"/>
      <c r="FH693" s="18"/>
      <c r="FI693" s="18"/>
      <c r="FJ693" s="18"/>
      <c r="FK693" s="18"/>
      <c r="FL693" s="18"/>
      <c r="FM693" s="18"/>
      <c r="FN693" s="18"/>
      <c r="FO693" s="18"/>
      <c r="FP693" s="18"/>
      <c r="FQ693" s="18"/>
      <c r="FR693" s="18"/>
      <c r="FS693" s="18"/>
      <c r="FT693" s="18"/>
      <c r="FU693" s="18"/>
      <c r="FV693" s="18"/>
    </row>
    <row r="694" spans="1:181" ht="12.75" x14ac:dyDescent="0.15">
      <c r="A694" s="90">
        <f t="shared" si="162"/>
        <v>43032</v>
      </c>
      <c r="B694" s="95">
        <f t="shared" ca="1" si="169"/>
        <v>101152.448</v>
      </c>
      <c r="C694" s="3">
        <f t="shared" si="163"/>
        <v>100000</v>
      </c>
      <c r="D694" s="4">
        <f ca="1">IF(A694&lt;$B$1,VLOOKUP(A694,[1]DI!$A$4:$B$15000,2),0)</f>
        <v>8.14E-2</v>
      </c>
      <c r="E694" s="5">
        <f t="shared" ca="1" si="170"/>
        <v>3.1059000000000002E-4</v>
      </c>
      <c r="F694" s="20">
        <f t="shared" si="164"/>
        <v>1.23</v>
      </c>
      <c r="G694" s="6">
        <f t="shared" ca="1" si="158"/>
        <v>1.0003820257</v>
      </c>
      <c r="H694" s="5">
        <f ca="1">TRUNC(PRODUCT(G$10:G693),15)</f>
        <v>1.3068723431321401</v>
      </c>
      <c r="I694" s="5">
        <f t="shared" ca="1" si="165"/>
        <v>1.2919829075245499</v>
      </c>
      <c r="J694" s="5">
        <f t="shared" ca="1" si="159"/>
        <v>1.0115244800000001</v>
      </c>
      <c r="K694" s="5">
        <f t="shared" ca="1" si="160"/>
        <v>1152.4480000000001</v>
      </c>
      <c r="L694" s="21">
        <f>IF(VLOOKUP(A694,$U$12:$AD$125,8)=VLOOKUP(A693,$U$12:$AD$125,8),0,VLOOKUP(A694,U$12:$AD$125,8))</f>
        <v>0</v>
      </c>
      <c r="M694" s="8">
        <f>IF(L694&gt;0,VLOOKUP(L694,T$12:$AC$125,7),0)</f>
        <v>0</v>
      </c>
      <c r="N694" s="3">
        <f t="shared" si="166"/>
        <v>0</v>
      </c>
      <c r="O694" s="3">
        <f t="shared" ca="1" si="161"/>
        <v>1152.4480000000001</v>
      </c>
      <c r="P694" s="22" t="str">
        <f t="shared" si="167"/>
        <v>INCORPJ=</v>
      </c>
      <c r="Q694" s="2">
        <f t="shared" si="168"/>
        <v>43171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  <c r="ES694" s="18"/>
      <c r="ET694" s="18"/>
      <c r="EU694" s="18"/>
      <c r="EV694" s="18"/>
      <c r="EW694" s="18"/>
      <c r="EX694" s="18"/>
      <c r="EY694" s="18"/>
      <c r="EZ694" s="18"/>
      <c r="FA694" s="18"/>
      <c r="FB694" s="18"/>
      <c r="FC694" s="18"/>
      <c r="FD694" s="18"/>
      <c r="FE694" s="18"/>
      <c r="FF694" s="18"/>
      <c r="FG694" s="18"/>
      <c r="FH694" s="18"/>
      <c r="FI694" s="18"/>
      <c r="FJ694" s="18"/>
      <c r="FK694" s="18"/>
      <c r="FL694" s="18"/>
      <c r="FM694" s="18"/>
      <c r="FN694" s="18"/>
      <c r="FO694" s="18"/>
      <c r="FP694" s="18"/>
      <c r="FQ694" s="18"/>
      <c r="FR694" s="18"/>
      <c r="FS694" s="18"/>
      <c r="FT694" s="18"/>
      <c r="FU694" s="18"/>
      <c r="FV694" s="18"/>
    </row>
    <row r="695" spans="1:181" ht="12.75" x14ac:dyDescent="0.15">
      <c r="A695" s="90">
        <f t="shared" si="162"/>
        <v>43033</v>
      </c>
      <c r="B695" s="95">
        <f t="shared" ca="1" si="169"/>
        <v>101191.091</v>
      </c>
      <c r="C695" s="3">
        <f t="shared" si="163"/>
        <v>100000</v>
      </c>
      <c r="D695" s="4">
        <f ca="1">IF(A695&lt;$B$1,VLOOKUP(A695,[1]DI!$A$4:$B$15000,2),0)</f>
        <v>8.14E-2</v>
      </c>
      <c r="E695" s="5">
        <f t="shared" ca="1" si="170"/>
        <v>3.1059000000000002E-4</v>
      </c>
      <c r="F695" s="20">
        <f t="shared" si="164"/>
        <v>1.23</v>
      </c>
      <c r="G695" s="6">
        <f t="shared" ca="1" si="158"/>
        <v>1.0003820257</v>
      </c>
      <c r="H695" s="5">
        <f ca="1">TRUNC(PRODUCT(G$10:G694),15)</f>
        <v>1.30737160195383</v>
      </c>
      <c r="I695" s="5">
        <f t="shared" ca="1" si="165"/>
        <v>1.2919829075245499</v>
      </c>
      <c r="J695" s="5">
        <f t="shared" ca="1" si="159"/>
        <v>1.0119109100000001</v>
      </c>
      <c r="K695" s="5">
        <f t="shared" ca="1" si="160"/>
        <v>1191.0909999999999</v>
      </c>
      <c r="L695" s="21">
        <f>IF(VLOOKUP(A695,$U$12:$AD$125,8)=VLOOKUP(A694,$U$12:$AD$125,8),0,VLOOKUP(A695,U$12:$AD$125,8))</f>
        <v>0</v>
      </c>
      <c r="M695" s="8">
        <f>IF(L695&gt;0,VLOOKUP(L695,T$12:$AC$125,7),0)</f>
        <v>0</v>
      </c>
      <c r="N695" s="3">
        <f t="shared" si="166"/>
        <v>0</v>
      </c>
      <c r="O695" s="3">
        <f t="shared" ca="1" si="161"/>
        <v>1191.0909999999999</v>
      </c>
      <c r="P695" s="22" t="str">
        <f t="shared" si="167"/>
        <v>INCORPJ=</v>
      </c>
      <c r="Q695" s="2">
        <f t="shared" si="168"/>
        <v>43171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  <c r="ES695" s="18"/>
      <c r="ET695" s="18"/>
      <c r="EU695" s="18"/>
      <c r="EV695" s="18"/>
      <c r="EW695" s="18"/>
      <c r="EX695" s="18"/>
      <c r="EY695" s="18"/>
      <c r="EZ695" s="18"/>
      <c r="FA695" s="18"/>
      <c r="FB695" s="18"/>
      <c r="FC695" s="18"/>
      <c r="FD695" s="18"/>
      <c r="FE695" s="18"/>
      <c r="FF695" s="18"/>
      <c r="FG695" s="18"/>
      <c r="FH695" s="18"/>
      <c r="FI695" s="18"/>
      <c r="FJ695" s="18"/>
      <c r="FK695" s="18"/>
      <c r="FL695" s="18"/>
      <c r="FM695" s="18"/>
      <c r="FN695" s="18"/>
      <c r="FO695" s="18"/>
      <c r="FP695" s="18"/>
      <c r="FQ695" s="18"/>
      <c r="FR695" s="18"/>
      <c r="FS695" s="18"/>
      <c r="FT695" s="18"/>
      <c r="FU695" s="18"/>
      <c r="FV695" s="18"/>
    </row>
    <row r="696" spans="1:181" ht="12.75" x14ac:dyDescent="0.15">
      <c r="A696" s="90">
        <f t="shared" si="162"/>
        <v>43034</v>
      </c>
      <c r="B696" s="95">
        <f t="shared" ca="1" si="169"/>
        <v>101229.74899999</v>
      </c>
      <c r="C696" s="3">
        <f t="shared" si="163"/>
        <v>100000</v>
      </c>
      <c r="D696" s="4">
        <f ca="1">IF(A696&lt;$B$1,VLOOKUP(A696,[1]DI!$A$4:$B$15000,2),0)</f>
        <v>7.3899999999999993E-2</v>
      </c>
      <c r="E696" s="5">
        <f t="shared" ca="1" si="170"/>
        <v>2.8296000000000001E-4</v>
      </c>
      <c r="F696" s="20">
        <f t="shared" si="164"/>
        <v>1.23</v>
      </c>
      <c r="G696" s="6">
        <f t="shared" ca="1" si="158"/>
        <v>1.0003480408000001</v>
      </c>
      <c r="H696" s="5">
        <f ca="1">TRUNC(PRODUCT(G$10:G695),15)</f>
        <v>1.3078710515052301</v>
      </c>
      <c r="I696" s="5">
        <f t="shared" ca="1" si="165"/>
        <v>1.2919829075245499</v>
      </c>
      <c r="J696" s="5">
        <f t="shared" ca="1" si="159"/>
        <v>1.0122974899999999</v>
      </c>
      <c r="K696" s="5">
        <f t="shared" ca="1" si="160"/>
        <v>1229.7489999899999</v>
      </c>
      <c r="L696" s="21">
        <f>IF(VLOOKUP(A696,$U$12:$AD$125,8)=VLOOKUP(A695,$U$12:$AD$125,8),0,VLOOKUP(A696,U$12:$AD$125,8))</f>
        <v>0</v>
      </c>
      <c r="M696" s="8">
        <f>IF(L696&gt;0,VLOOKUP(L696,T$12:$AC$125,7),0)</f>
        <v>0</v>
      </c>
      <c r="N696" s="3">
        <f t="shared" si="166"/>
        <v>0</v>
      </c>
      <c r="O696" s="3">
        <f t="shared" ca="1" si="161"/>
        <v>1229.7489999899999</v>
      </c>
      <c r="P696" s="22" t="str">
        <f t="shared" si="167"/>
        <v>INCORPJ=</v>
      </c>
      <c r="Q696" s="2">
        <f t="shared" si="168"/>
        <v>43171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  <c r="ES696" s="18"/>
      <c r="ET696" s="18"/>
      <c r="EU696" s="18"/>
      <c r="EV696" s="18"/>
      <c r="EW696" s="18"/>
      <c r="EX696" s="18"/>
      <c r="EY696" s="18"/>
      <c r="EZ696" s="18"/>
      <c r="FA696" s="18"/>
      <c r="FB696" s="18"/>
      <c r="FC696" s="18"/>
      <c r="FD696" s="18"/>
      <c r="FE696" s="18"/>
      <c r="FF696" s="18"/>
      <c r="FG696" s="18"/>
      <c r="FH696" s="18"/>
      <c r="FI696" s="18"/>
      <c r="FJ696" s="18"/>
      <c r="FK696" s="18"/>
      <c r="FL696" s="18"/>
      <c r="FM696" s="18"/>
      <c r="FN696" s="18"/>
      <c r="FO696" s="18"/>
      <c r="FP696" s="18"/>
      <c r="FQ696" s="18"/>
      <c r="FR696" s="18"/>
      <c r="FS696" s="18"/>
      <c r="FT696" s="18"/>
      <c r="FU696" s="18"/>
      <c r="FV696" s="18"/>
    </row>
    <row r="697" spans="1:181" ht="12.75" x14ac:dyDescent="0.15">
      <c r="A697" s="90">
        <f t="shared" si="162"/>
        <v>43035</v>
      </c>
      <c r="B697" s="95">
        <f t="shared" ca="1" si="169"/>
        <v>101264.981</v>
      </c>
      <c r="C697" s="3">
        <f t="shared" si="163"/>
        <v>100000</v>
      </c>
      <c r="D697" s="4">
        <f ca="1">IF(A697&lt;$B$1,VLOOKUP(A697,[1]DI!$A$4:$B$15000,2),0)</f>
        <v>7.3899999999999993E-2</v>
      </c>
      <c r="E697" s="5">
        <f t="shared" ca="1" si="170"/>
        <v>2.8296000000000001E-4</v>
      </c>
      <c r="F697" s="20">
        <f t="shared" si="164"/>
        <v>1.23</v>
      </c>
      <c r="G697" s="6">
        <f t="shared" ca="1" si="158"/>
        <v>1.0003480408000001</v>
      </c>
      <c r="H697" s="5">
        <f ca="1">TRUNC(PRODUCT(G$10:G696),15)</f>
        <v>1.30832624399229</v>
      </c>
      <c r="I697" s="5">
        <f t="shared" ca="1" si="165"/>
        <v>1.2919829075245499</v>
      </c>
      <c r="J697" s="5">
        <f t="shared" ca="1" si="159"/>
        <v>1.0126498100000001</v>
      </c>
      <c r="K697" s="5">
        <f t="shared" ca="1" si="160"/>
        <v>1264.981</v>
      </c>
      <c r="L697" s="21">
        <f>IF(VLOOKUP(A697,$U$12:$AD$125,8)=VLOOKUP(A696,$U$12:$AD$125,8),0,VLOOKUP(A697,U$12:$AD$125,8))</f>
        <v>0</v>
      </c>
      <c r="M697" s="8">
        <f>IF(L697&gt;0,VLOOKUP(L697,T$12:$AC$125,7),0)</f>
        <v>0</v>
      </c>
      <c r="N697" s="3">
        <f t="shared" si="166"/>
        <v>0</v>
      </c>
      <c r="O697" s="3">
        <f t="shared" ca="1" si="161"/>
        <v>1264.981</v>
      </c>
      <c r="P697" s="22" t="str">
        <f t="shared" si="167"/>
        <v>INCORPJ=</v>
      </c>
      <c r="Q697" s="2">
        <f t="shared" si="168"/>
        <v>43171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  <c r="ES697" s="18"/>
      <c r="ET697" s="18"/>
      <c r="EU697" s="18"/>
      <c r="EV697" s="18"/>
      <c r="EW697" s="18"/>
      <c r="EX697" s="18"/>
      <c r="EY697" s="18"/>
      <c r="EZ697" s="18"/>
      <c r="FA697" s="18"/>
      <c r="FB697" s="18"/>
      <c r="FC697" s="18"/>
      <c r="FD697" s="18"/>
      <c r="FE697" s="18"/>
      <c r="FF697" s="18"/>
      <c r="FG697" s="18"/>
      <c r="FH697" s="18"/>
      <c r="FI697" s="18"/>
      <c r="FJ697" s="18"/>
      <c r="FK697" s="18"/>
      <c r="FL697" s="18"/>
      <c r="FM697" s="18"/>
      <c r="FN697" s="18"/>
      <c r="FO697" s="18"/>
      <c r="FP697" s="18"/>
      <c r="FQ697" s="18"/>
      <c r="FR697" s="18"/>
      <c r="FS697" s="18"/>
      <c r="FT697" s="18"/>
      <c r="FU697" s="18"/>
      <c r="FV697" s="18"/>
    </row>
    <row r="698" spans="1:181" ht="12.75" x14ac:dyDescent="0.15">
      <c r="A698" s="90">
        <f t="shared" si="162"/>
        <v>43036</v>
      </c>
      <c r="B698" s="95">
        <f t="shared" ca="1" si="169"/>
        <v>101300.22500000001</v>
      </c>
      <c r="C698" s="3">
        <f t="shared" si="163"/>
        <v>100000</v>
      </c>
      <c r="D698" s="4">
        <f ca="1">IF(A698&lt;$B$1,VLOOKUP(A698,[1]DI!$A$4:$B$15000,2),0)</f>
        <v>0</v>
      </c>
      <c r="E698" s="5">
        <f t="shared" ca="1" si="170"/>
        <v>0</v>
      </c>
      <c r="F698" s="20">
        <f t="shared" si="164"/>
        <v>1.23</v>
      </c>
      <c r="G698" s="6">
        <f t="shared" ca="1" si="158"/>
        <v>1</v>
      </c>
      <c r="H698" s="5">
        <f ca="1">TRUNC(PRODUCT(G$10:G697),15)</f>
        <v>1.30878159490491</v>
      </c>
      <c r="I698" s="5">
        <f t="shared" ca="1" si="165"/>
        <v>1.2919829075245499</v>
      </c>
      <c r="J698" s="5">
        <f t="shared" ca="1" si="159"/>
        <v>1.01300225</v>
      </c>
      <c r="K698" s="5">
        <f t="shared" ca="1" si="160"/>
        <v>1300.2249999999999</v>
      </c>
      <c r="L698" s="21">
        <f>IF(VLOOKUP(A698,$U$12:$AD$125,8)=VLOOKUP(A697,$U$12:$AD$125,8),0,VLOOKUP(A698,U$12:$AD$125,8))</f>
        <v>0</v>
      </c>
      <c r="M698" s="8">
        <f>IF(L698&gt;0,VLOOKUP(L698,T$12:$AC$125,7),0)</f>
        <v>0</v>
      </c>
      <c r="N698" s="3">
        <f t="shared" si="166"/>
        <v>0</v>
      </c>
      <c r="O698" s="3">
        <f t="shared" ca="1" si="161"/>
        <v>1300.2249999999999</v>
      </c>
      <c r="P698" s="22" t="str">
        <f t="shared" si="167"/>
        <v>INCORPJ=</v>
      </c>
      <c r="Q698" s="2">
        <f t="shared" si="168"/>
        <v>43171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  <c r="ES698" s="18"/>
      <c r="ET698" s="18"/>
      <c r="EU698" s="18"/>
      <c r="EV698" s="18"/>
      <c r="EW698" s="18"/>
      <c r="EX698" s="18"/>
      <c r="EY698" s="18"/>
      <c r="EZ698" s="18"/>
      <c r="FA698" s="18"/>
      <c r="FB698" s="18"/>
      <c r="FC698" s="18"/>
      <c r="FD698" s="18"/>
      <c r="FE698" s="18"/>
      <c r="FF698" s="18"/>
      <c r="FG698" s="18"/>
      <c r="FH698" s="18"/>
      <c r="FI698" s="18"/>
      <c r="FJ698" s="18"/>
      <c r="FK698" s="18"/>
      <c r="FL698" s="18"/>
      <c r="FM698" s="18"/>
      <c r="FN698" s="18"/>
      <c r="FO698" s="18"/>
      <c r="FP698" s="18"/>
      <c r="FQ698" s="18"/>
      <c r="FR698" s="18"/>
      <c r="FS698" s="18"/>
      <c r="FT698" s="18"/>
      <c r="FU698" s="18"/>
      <c r="FV698" s="18"/>
    </row>
    <row r="699" spans="1:181" ht="12.75" x14ac:dyDescent="0.15">
      <c r="A699" s="90">
        <f t="shared" si="162"/>
        <v>43037</v>
      </c>
      <c r="B699" s="95">
        <f t="shared" ca="1" si="169"/>
        <v>101300.22500000001</v>
      </c>
      <c r="C699" s="3">
        <f t="shared" si="163"/>
        <v>100000</v>
      </c>
      <c r="D699" s="4">
        <f ca="1">IF(A699&lt;$B$1,VLOOKUP(A699,[1]DI!$A$4:$B$15000,2),0)</f>
        <v>0</v>
      </c>
      <c r="E699" s="5">
        <f t="shared" ca="1" si="170"/>
        <v>0</v>
      </c>
      <c r="F699" s="20">
        <f t="shared" si="164"/>
        <v>1.23</v>
      </c>
      <c r="G699" s="6">
        <f t="shared" ca="1" si="158"/>
        <v>1</v>
      </c>
      <c r="H699" s="5">
        <f ca="1">TRUNC(PRODUCT(G$10:G698),15)</f>
        <v>1.30878159490491</v>
      </c>
      <c r="I699" s="5">
        <f t="shared" ca="1" si="165"/>
        <v>1.2919829075245499</v>
      </c>
      <c r="J699" s="5">
        <f t="shared" ca="1" si="159"/>
        <v>1.01300225</v>
      </c>
      <c r="K699" s="5">
        <f t="shared" ca="1" si="160"/>
        <v>1300.2249999999999</v>
      </c>
      <c r="L699" s="21">
        <f>IF(VLOOKUP(A699,$U$12:$AD$125,8)=VLOOKUP(A698,$U$12:$AD$125,8),0,VLOOKUP(A699,U$12:$AD$125,8))</f>
        <v>0</v>
      </c>
      <c r="M699" s="8">
        <f>IF(L699&gt;0,VLOOKUP(L699,T$12:$AC$125,7),0)</f>
        <v>0</v>
      </c>
      <c r="N699" s="3">
        <f t="shared" si="166"/>
        <v>0</v>
      </c>
      <c r="O699" s="3">
        <f t="shared" ca="1" si="161"/>
        <v>1300.2249999999999</v>
      </c>
      <c r="P699" s="22" t="str">
        <f t="shared" si="167"/>
        <v>INCORPJ=</v>
      </c>
      <c r="Q699" s="2">
        <f t="shared" si="168"/>
        <v>43171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  <c r="ES699" s="18"/>
      <c r="ET699" s="18"/>
      <c r="EU699" s="18"/>
      <c r="EV699" s="18"/>
      <c r="EW699" s="18"/>
      <c r="EX699" s="18"/>
      <c r="EY699" s="18"/>
      <c r="EZ699" s="18"/>
      <c r="FA699" s="18"/>
      <c r="FB699" s="18"/>
      <c r="FC699" s="18"/>
      <c r="FD699" s="18"/>
      <c r="FE699" s="18"/>
      <c r="FF699" s="18"/>
      <c r="FG699" s="18"/>
      <c r="FH699" s="18"/>
      <c r="FI699" s="18"/>
      <c r="FJ699" s="18"/>
      <c r="FK699" s="18"/>
      <c r="FL699" s="18"/>
      <c r="FM699" s="18"/>
      <c r="FN699" s="18"/>
      <c r="FO699" s="18"/>
      <c r="FP699" s="18"/>
      <c r="FQ699" s="18"/>
      <c r="FR699" s="18"/>
      <c r="FS699" s="18"/>
      <c r="FT699" s="18"/>
      <c r="FU699" s="18"/>
      <c r="FV699" s="18"/>
    </row>
    <row r="700" spans="1:181" ht="12.75" x14ac:dyDescent="0.15">
      <c r="A700" s="90">
        <f t="shared" si="162"/>
        <v>43038</v>
      </c>
      <c r="B700" s="95">
        <f t="shared" ca="1" si="169"/>
        <v>101300.22500000001</v>
      </c>
      <c r="C700" s="3">
        <f t="shared" si="163"/>
        <v>100000</v>
      </c>
      <c r="D700" s="4">
        <f ca="1">IF(A700&lt;$B$1,VLOOKUP(A700,[1]DI!$A$4:$B$15000,2),0)</f>
        <v>7.3899999999999993E-2</v>
      </c>
      <c r="E700" s="5">
        <f t="shared" ca="1" si="170"/>
        <v>2.8296000000000001E-4</v>
      </c>
      <c r="F700" s="20">
        <f t="shared" si="164"/>
        <v>1.23</v>
      </c>
      <c r="G700" s="6">
        <f t="shared" ca="1" si="158"/>
        <v>1.0003480408000001</v>
      </c>
      <c r="H700" s="5">
        <f ca="1">TRUNC(PRODUCT(G$10:G699),15)</f>
        <v>1.30878159490491</v>
      </c>
      <c r="I700" s="5">
        <f t="shared" ca="1" si="165"/>
        <v>1.2919829075245499</v>
      </c>
      <c r="J700" s="5">
        <f t="shared" ca="1" si="159"/>
        <v>1.01300225</v>
      </c>
      <c r="K700" s="5">
        <f t="shared" ca="1" si="160"/>
        <v>1300.2249999999999</v>
      </c>
      <c r="L700" s="21">
        <f>IF(VLOOKUP(A700,$U$12:$AD$125,8)=VLOOKUP(A699,$U$12:$AD$125,8),0,VLOOKUP(A700,U$12:$AD$125,8))</f>
        <v>0</v>
      </c>
      <c r="M700" s="8">
        <f>IF(L700&gt;0,VLOOKUP(L700,T$12:$AC$125,7),0)</f>
        <v>0</v>
      </c>
      <c r="N700" s="3">
        <f t="shared" si="166"/>
        <v>0</v>
      </c>
      <c r="O700" s="3">
        <f t="shared" ca="1" si="161"/>
        <v>1300.2249999999999</v>
      </c>
      <c r="P700" s="22" t="str">
        <f t="shared" si="167"/>
        <v>INCORPJ=</v>
      </c>
      <c r="Q700" s="2">
        <f t="shared" si="168"/>
        <v>43171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  <c r="ES700" s="18"/>
      <c r="ET700" s="18"/>
      <c r="EU700" s="18"/>
      <c r="EV700" s="18"/>
      <c r="EW700" s="18"/>
      <c r="EX700" s="18"/>
      <c r="EY700" s="18"/>
      <c r="EZ700" s="18"/>
      <c r="FA700" s="18"/>
      <c r="FB700" s="18"/>
      <c r="FC700" s="18"/>
      <c r="FD700" s="18"/>
      <c r="FE700" s="18"/>
      <c r="FF700" s="18"/>
      <c r="FG700" s="18"/>
      <c r="FH700" s="18"/>
      <c r="FI700" s="18"/>
      <c r="FJ700" s="18"/>
      <c r="FK700" s="18"/>
      <c r="FL700" s="18"/>
      <c r="FM700" s="18"/>
      <c r="FN700" s="18"/>
      <c r="FO700" s="18"/>
      <c r="FP700" s="18"/>
      <c r="FQ700" s="18"/>
      <c r="FR700" s="18"/>
      <c r="FS700" s="18"/>
      <c r="FT700" s="18"/>
      <c r="FU700" s="18"/>
      <c r="FV700" s="18"/>
    </row>
    <row r="701" spans="1:181" ht="15" x14ac:dyDescent="0.2">
      <c r="A701" s="110">
        <f t="shared" si="162"/>
        <v>43039</v>
      </c>
      <c r="B701" s="111">
        <f t="shared" ca="1" si="169"/>
        <v>101335.482</v>
      </c>
      <c r="C701" s="111">
        <f t="shared" si="163"/>
        <v>100000</v>
      </c>
      <c r="D701" s="112">
        <f ca="1">IF(A701&lt;$B$1,VLOOKUP(A701,[1]DI!$A$4:$B$15000,2),0)</f>
        <v>7.3899999999999993E-2</v>
      </c>
      <c r="E701" s="113">
        <f t="shared" ca="1" si="170"/>
        <v>2.8296000000000001E-4</v>
      </c>
      <c r="F701" s="114">
        <f t="shared" si="164"/>
        <v>1.23</v>
      </c>
      <c r="G701" s="115">
        <f t="shared" ca="1" si="158"/>
        <v>1.0003480408000001</v>
      </c>
      <c r="H701" s="113">
        <f ca="1">TRUNC(PRODUCT(G$10:G700),15)</f>
        <v>1.30923710429823</v>
      </c>
      <c r="I701" s="113">
        <f t="shared" ca="1" si="165"/>
        <v>1.2919829075245499</v>
      </c>
      <c r="J701" s="113">
        <f t="shared" ca="1" si="159"/>
        <v>1.01335482</v>
      </c>
      <c r="K701" s="113">
        <f t="shared" ca="1" si="160"/>
        <v>1335.482</v>
      </c>
      <c r="L701" s="116">
        <f>IF(VLOOKUP(A701,$U$12:$AD$125,8)=VLOOKUP(A700,$U$12:$AD$125,8),0,VLOOKUP(A701,U$12:$AD$125,8))</f>
        <v>0</v>
      </c>
      <c r="M701" s="117">
        <f>IF(L701&gt;0,VLOOKUP(L701,T$12:$AC$125,7),0)</f>
        <v>0</v>
      </c>
      <c r="N701" s="111">
        <f t="shared" si="166"/>
        <v>0</v>
      </c>
      <c r="O701" s="111">
        <f t="shared" ca="1" si="161"/>
        <v>1335.482</v>
      </c>
      <c r="P701" s="118" t="str">
        <f t="shared" si="167"/>
        <v>INCORPJ=</v>
      </c>
      <c r="Q701" s="119">
        <f t="shared" si="168"/>
        <v>43171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  <c r="ES701" s="18"/>
      <c r="ET701" s="18"/>
      <c r="EU701" s="18"/>
      <c r="EV701" s="18"/>
      <c r="EW701" s="18"/>
      <c r="EX701" s="18"/>
      <c r="EY701" s="18"/>
      <c r="EZ701" s="18"/>
      <c r="FA701" s="18"/>
      <c r="FB701" s="18"/>
      <c r="FC701" s="18"/>
      <c r="FD701" s="18"/>
      <c r="FE701" s="18"/>
      <c r="FF701" s="18"/>
      <c r="FG701" s="18"/>
      <c r="FH701" s="18"/>
      <c r="FI701" s="18"/>
      <c r="FJ701" s="18"/>
      <c r="FK701" s="18"/>
      <c r="FL701" s="18"/>
      <c r="FM701" s="18"/>
      <c r="FN701" s="18"/>
      <c r="FO701" s="18"/>
      <c r="FP701" s="18"/>
      <c r="FQ701" s="18"/>
      <c r="FR701" s="18"/>
      <c r="FS701" s="18"/>
      <c r="FT701" s="18"/>
      <c r="FU701" s="18"/>
      <c r="FV701" s="18"/>
    </row>
    <row r="702" spans="1:181" ht="15" x14ac:dyDescent="0.2">
      <c r="A702" s="110">
        <f t="shared" si="162"/>
        <v>43040</v>
      </c>
      <c r="B702" s="111">
        <f t="shared" ca="1" si="169"/>
        <v>101370.75099999001</v>
      </c>
      <c r="C702" s="111">
        <f t="shared" si="163"/>
        <v>100000</v>
      </c>
      <c r="D702" s="112">
        <f ca="1">IF(A702&lt;$B$1,VLOOKUP(A702,[1]DI!$A$4:$B$15000,2),0)</f>
        <v>7.3899999999999993E-2</v>
      </c>
      <c r="E702" s="113">
        <f t="shared" ca="1" si="170"/>
        <v>2.8296000000000001E-4</v>
      </c>
      <c r="F702" s="114">
        <v>1.3</v>
      </c>
      <c r="G702" s="115">
        <f t="shared" ca="1" si="158"/>
        <v>1.000367848</v>
      </c>
      <c r="H702" s="113">
        <f ca="1">TRUNC(PRODUCT(G$10:G701),15)</f>
        <v>1.3096927722274001</v>
      </c>
      <c r="I702" s="113">
        <f t="shared" ca="1" si="165"/>
        <v>1.2919829075245499</v>
      </c>
      <c r="J702" s="113">
        <f t="shared" ca="1" si="159"/>
        <v>1.0137075099999999</v>
      </c>
      <c r="K702" s="113">
        <f t="shared" ca="1" si="160"/>
        <v>1370.7509999900001</v>
      </c>
      <c r="L702" s="116">
        <f>IF(VLOOKUP(A702,$U$12:$AD$125,8)=VLOOKUP(A701,$U$12:$AD$125,8),0,VLOOKUP(A702,U$12:$AD$125,8))</f>
        <v>0</v>
      </c>
      <c r="M702" s="117">
        <f>IF(L702&gt;0,VLOOKUP(L702,T$12:$AC$125,7),0)</f>
        <v>0</v>
      </c>
      <c r="N702" s="111">
        <f t="shared" si="166"/>
        <v>0</v>
      </c>
      <c r="O702" s="111">
        <f t="shared" ca="1" si="161"/>
        <v>1370.7509999900001</v>
      </c>
      <c r="P702" s="118" t="str">
        <f t="shared" si="167"/>
        <v>INCORPJ=</v>
      </c>
      <c r="Q702" s="119">
        <f t="shared" si="168"/>
        <v>43171</v>
      </c>
      <c r="R702" s="10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  <c r="BY702" s="33"/>
      <c r="BZ702" s="33"/>
      <c r="CA702" s="33"/>
      <c r="CB702" s="33"/>
      <c r="CC702" s="33"/>
      <c r="CD702" s="33"/>
      <c r="CE702" s="33"/>
      <c r="CF702" s="33"/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33"/>
      <c r="DT702" s="33"/>
      <c r="DU702" s="33"/>
      <c r="DV702" s="33"/>
      <c r="DW702" s="33"/>
      <c r="DX702" s="33"/>
      <c r="DY702" s="33"/>
      <c r="DZ702" s="33"/>
      <c r="EA702" s="33"/>
      <c r="EB702" s="33"/>
      <c r="EC702" s="33"/>
      <c r="ED702" s="33"/>
      <c r="EE702" s="33"/>
      <c r="EF702" s="33"/>
      <c r="EG702" s="33"/>
      <c r="EH702" s="33"/>
      <c r="EI702" s="33"/>
      <c r="EJ702" s="33"/>
      <c r="EK702" s="33"/>
      <c r="EL702" s="33"/>
      <c r="EM702" s="33"/>
      <c r="EN702" s="33"/>
      <c r="EO702" s="33"/>
      <c r="EP702" s="33"/>
      <c r="EQ702" s="33"/>
      <c r="ER702" s="33"/>
      <c r="ES702" s="33"/>
      <c r="ET702" s="33"/>
      <c r="EU702" s="33"/>
      <c r="EV702" s="33"/>
      <c r="EW702" s="33"/>
      <c r="EX702" s="33"/>
      <c r="EY702" s="33"/>
      <c r="EZ702" s="33"/>
      <c r="FA702" s="33"/>
      <c r="FB702" s="33"/>
      <c r="FC702" s="33"/>
      <c r="FD702" s="33"/>
      <c r="FE702" s="33"/>
      <c r="FF702" s="33"/>
      <c r="FG702" s="33"/>
      <c r="FH702" s="33"/>
      <c r="FI702" s="33"/>
      <c r="FJ702" s="33"/>
      <c r="FK702" s="33"/>
      <c r="FL702" s="33"/>
      <c r="FM702" s="33"/>
      <c r="FN702" s="33"/>
      <c r="FO702" s="33"/>
      <c r="FP702" s="33"/>
      <c r="FQ702" s="33"/>
      <c r="FR702" s="33"/>
      <c r="FS702" s="33"/>
      <c r="FT702" s="33"/>
      <c r="FU702" s="33"/>
      <c r="FV702" s="33"/>
      <c r="FW702" s="33"/>
      <c r="FX702" s="33"/>
      <c r="FY702" s="33"/>
    </row>
    <row r="703" spans="1:181" ht="12.75" x14ac:dyDescent="0.15">
      <c r="A703" s="90">
        <f t="shared" si="162"/>
        <v>43041</v>
      </c>
      <c r="B703" s="95">
        <f t="shared" ca="1" si="169"/>
        <v>101408.04</v>
      </c>
      <c r="C703" s="3">
        <f t="shared" si="163"/>
        <v>100000</v>
      </c>
      <c r="D703" s="4">
        <f ca="1">IF(A703&lt;$B$1,VLOOKUP(A703,[1]DI!$A$4:$B$15000,2),0)</f>
        <v>0</v>
      </c>
      <c r="E703" s="5">
        <f t="shared" ca="1" si="170"/>
        <v>0</v>
      </c>
      <c r="F703" s="20">
        <f t="shared" si="164"/>
        <v>1.3</v>
      </c>
      <c r="G703" s="6">
        <f t="shared" ca="1" si="158"/>
        <v>1</v>
      </c>
      <c r="H703" s="5">
        <f ca="1">TRUNC(PRODUCT(G$10:G702),15)</f>
        <v>1.3101745400942799</v>
      </c>
      <c r="I703" s="5">
        <f t="shared" ca="1" si="165"/>
        <v>1.2919829075245499</v>
      </c>
      <c r="J703" s="5">
        <f t="shared" ca="1" si="159"/>
        <v>1.0140804000000001</v>
      </c>
      <c r="K703" s="5">
        <f t="shared" ca="1" si="160"/>
        <v>1408.04</v>
      </c>
      <c r="L703" s="21">
        <f>IF(VLOOKUP(A703,$U$12:$AD$125,8)=VLOOKUP(A702,$U$12:$AD$125,8),0,VLOOKUP(A703,U$12:$AD$125,8))</f>
        <v>0</v>
      </c>
      <c r="M703" s="8">
        <f>IF(L703&gt;0,VLOOKUP(L703,T$12:$AC$125,7),0)</f>
        <v>0</v>
      </c>
      <c r="N703" s="3">
        <f t="shared" si="166"/>
        <v>0</v>
      </c>
      <c r="O703" s="3">
        <f t="shared" ca="1" si="161"/>
        <v>1408.04</v>
      </c>
      <c r="P703" s="22" t="str">
        <f t="shared" si="167"/>
        <v>INCORPJ=</v>
      </c>
      <c r="Q703" s="2">
        <f t="shared" si="168"/>
        <v>43171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  <c r="ES703" s="18"/>
      <c r="ET703" s="18"/>
      <c r="EU703" s="18"/>
      <c r="EV703" s="18"/>
      <c r="EW703" s="18"/>
      <c r="EX703" s="18"/>
      <c r="EY703" s="18"/>
      <c r="EZ703" s="18"/>
      <c r="FA703" s="18"/>
      <c r="FB703" s="18"/>
      <c r="FC703" s="18"/>
      <c r="FD703" s="18"/>
      <c r="FE703" s="18"/>
      <c r="FF703" s="18"/>
      <c r="FG703" s="18"/>
      <c r="FH703" s="18"/>
      <c r="FI703" s="18"/>
      <c r="FJ703" s="18"/>
      <c r="FK703" s="18"/>
      <c r="FL703" s="18"/>
      <c r="FM703" s="18"/>
      <c r="FN703" s="18"/>
      <c r="FO703" s="18"/>
      <c r="FP703" s="18"/>
      <c r="FQ703" s="18"/>
      <c r="FR703" s="18"/>
      <c r="FS703" s="18"/>
      <c r="FT703" s="18"/>
      <c r="FU703" s="18"/>
      <c r="FV703" s="18"/>
    </row>
    <row r="704" spans="1:181" ht="12.75" x14ac:dyDescent="0.15">
      <c r="A704" s="90">
        <f t="shared" si="162"/>
        <v>43042</v>
      </c>
      <c r="B704" s="95">
        <f t="shared" ca="1" si="169"/>
        <v>101408.04</v>
      </c>
      <c r="C704" s="3">
        <f t="shared" si="163"/>
        <v>100000</v>
      </c>
      <c r="D704" s="4">
        <f ca="1">IF(A704&lt;$B$1,VLOOKUP(A704,[1]DI!$A$4:$B$15000,2),0)</f>
        <v>7.3899999999999993E-2</v>
      </c>
      <c r="E704" s="5">
        <f t="shared" ca="1" si="170"/>
        <v>2.8296000000000001E-4</v>
      </c>
      <c r="F704" s="20">
        <f t="shared" si="164"/>
        <v>1.3</v>
      </c>
      <c r="G704" s="6">
        <f t="shared" ca="1" si="158"/>
        <v>1.000367848</v>
      </c>
      <c r="H704" s="5">
        <f ca="1">TRUNC(PRODUCT(G$10:G703),15)</f>
        <v>1.3101745400942799</v>
      </c>
      <c r="I704" s="5">
        <f t="shared" ca="1" si="165"/>
        <v>1.2919829075245499</v>
      </c>
      <c r="J704" s="5">
        <f t="shared" ca="1" si="159"/>
        <v>1.0140804000000001</v>
      </c>
      <c r="K704" s="5">
        <f t="shared" ca="1" si="160"/>
        <v>1408.04</v>
      </c>
      <c r="L704" s="21">
        <f>IF(VLOOKUP(A704,$U$12:$AD$125,8)=VLOOKUP(A703,$U$12:$AD$125,8),0,VLOOKUP(A704,U$12:$AD$125,8))</f>
        <v>0</v>
      </c>
      <c r="M704" s="8">
        <f>IF(L704&gt;0,VLOOKUP(L704,T$12:$AC$125,7),0)</f>
        <v>0</v>
      </c>
      <c r="N704" s="3">
        <f t="shared" si="166"/>
        <v>0</v>
      </c>
      <c r="O704" s="3">
        <f t="shared" ca="1" si="161"/>
        <v>1408.04</v>
      </c>
      <c r="P704" s="22" t="str">
        <f t="shared" si="167"/>
        <v>INCORPJ=</v>
      </c>
      <c r="Q704" s="2">
        <f t="shared" si="168"/>
        <v>43171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  <c r="ES704" s="18"/>
      <c r="ET704" s="18"/>
      <c r="EU704" s="18"/>
      <c r="EV704" s="18"/>
      <c r="EW704" s="18"/>
      <c r="EX704" s="18"/>
      <c r="EY704" s="18"/>
      <c r="EZ704" s="18"/>
      <c r="FA704" s="18"/>
      <c r="FB704" s="18"/>
      <c r="FC704" s="18"/>
      <c r="FD704" s="18"/>
      <c r="FE704" s="18"/>
      <c r="FF704" s="18"/>
      <c r="FG704" s="18"/>
      <c r="FH704" s="18"/>
      <c r="FI704" s="18"/>
      <c r="FJ704" s="18"/>
      <c r="FK704" s="18"/>
      <c r="FL704" s="18"/>
      <c r="FM704" s="18"/>
      <c r="FN704" s="18"/>
      <c r="FO704" s="18"/>
      <c r="FP704" s="18"/>
      <c r="FQ704" s="18"/>
      <c r="FR704" s="18"/>
      <c r="FS704" s="18"/>
      <c r="FT704" s="18"/>
      <c r="FU704" s="18"/>
      <c r="FV704" s="18"/>
    </row>
    <row r="705" spans="1:178" ht="12.75" x14ac:dyDescent="0.15">
      <c r="A705" s="90">
        <f t="shared" si="162"/>
        <v>43043</v>
      </c>
      <c r="B705" s="95">
        <f t="shared" ca="1" si="169"/>
        <v>101445.34199999001</v>
      </c>
      <c r="C705" s="3">
        <f t="shared" si="163"/>
        <v>100000</v>
      </c>
      <c r="D705" s="4">
        <f ca="1">IF(A705&lt;$B$1,VLOOKUP(A705,[1]DI!$A$4:$B$15000,2),0)</f>
        <v>0</v>
      </c>
      <c r="E705" s="5">
        <f t="shared" ca="1" si="170"/>
        <v>0</v>
      </c>
      <c r="F705" s="20">
        <f t="shared" si="164"/>
        <v>1.3</v>
      </c>
      <c r="G705" s="6">
        <f t="shared" ca="1" si="158"/>
        <v>1</v>
      </c>
      <c r="H705" s="5">
        <f ca="1">TRUNC(PRODUCT(G$10:G704),15)</f>
        <v>1.3106564851785001</v>
      </c>
      <c r="I705" s="5">
        <f t="shared" ca="1" si="165"/>
        <v>1.2919829075245499</v>
      </c>
      <c r="J705" s="5">
        <f t="shared" ca="1" si="159"/>
        <v>1.0144534199999999</v>
      </c>
      <c r="K705" s="5">
        <f t="shared" ca="1" si="160"/>
        <v>1445.34199999</v>
      </c>
      <c r="L705" s="21">
        <f>IF(VLOOKUP(A705,$U$12:$AD$125,8)=VLOOKUP(A704,$U$12:$AD$125,8),0,VLOOKUP(A705,U$12:$AD$125,8))</f>
        <v>0</v>
      </c>
      <c r="M705" s="8">
        <f>IF(L705&gt;0,VLOOKUP(L705,T$12:$AC$125,7),0)</f>
        <v>0</v>
      </c>
      <c r="N705" s="3">
        <f t="shared" si="166"/>
        <v>0</v>
      </c>
      <c r="O705" s="3">
        <f t="shared" ca="1" si="161"/>
        <v>1445.34199999</v>
      </c>
      <c r="P705" s="22" t="str">
        <f t="shared" si="167"/>
        <v>INCORPJ=</v>
      </c>
      <c r="Q705" s="2">
        <f t="shared" si="168"/>
        <v>43171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  <c r="ES705" s="18"/>
      <c r="ET705" s="18"/>
      <c r="EU705" s="18"/>
      <c r="EV705" s="18"/>
      <c r="EW705" s="18"/>
      <c r="EX705" s="18"/>
      <c r="EY705" s="18"/>
      <c r="EZ705" s="18"/>
      <c r="FA705" s="18"/>
      <c r="FB705" s="18"/>
      <c r="FC705" s="18"/>
      <c r="FD705" s="18"/>
      <c r="FE705" s="18"/>
      <c r="FF705" s="18"/>
      <c r="FG705" s="18"/>
      <c r="FH705" s="18"/>
      <c r="FI705" s="18"/>
      <c r="FJ705" s="18"/>
      <c r="FK705" s="18"/>
      <c r="FL705" s="18"/>
      <c r="FM705" s="18"/>
      <c r="FN705" s="18"/>
      <c r="FO705" s="18"/>
      <c r="FP705" s="18"/>
      <c r="FQ705" s="18"/>
      <c r="FR705" s="18"/>
      <c r="FS705" s="18"/>
      <c r="FT705" s="18"/>
      <c r="FU705" s="18"/>
      <c r="FV705" s="18"/>
    </row>
    <row r="706" spans="1:178" ht="12.75" x14ac:dyDescent="0.15">
      <c r="A706" s="90">
        <f t="shared" si="162"/>
        <v>43044</v>
      </c>
      <c r="B706" s="95">
        <f t="shared" ca="1" si="169"/>
        <v>101445.34199999001</v>
      </c>
      <c r="C706" s="3">
        <f t="shared" si="163"/>
        <v>100000</v>
      </c>
      <c r="D706" s="4">
        <f ca="1">IF(A706&lt;$B$1,VLOOKUP(A706,[1]DI!$A$4:$B$15000,2),0)</f>
        <v>0</v>
      </c>
      <c r="E706" s="5">
        <f t="shared" ca="1" si="170"/>
        <v>0</v>
      </c>
      <c r="F706" s="20">
        <f t="shared" si="164"/>
        <v>1.3</v>
      </c>
      <c r="G706" s="6">
        <f t="shared" ca="1" si="158"/>
        <v>1</v>
      </c>
      <c r="H706" s="5">
        <f ca="1">TRUNC(PRODUCT(G$10:G705),15)</f>
        <v>1.3106564851785001</v>
      </c>
      <c r="I706" s="5">
        <f t="shared" ca="1" si="165"/>
        <v>1.2919829075245499</v>
      </c>
      <c r="J706" s="5">
        <f t="shared" ca="1" si="159"/>
        <v>1.0144534199999999</v>
      </c>
      <c r="K706" s="5">
        <f t="shared" ca="1" si="160"/>
        <v>1445.34199999</v>
      </c>
      <c r="L706" s="21">
        <f>IF(VLOOKUP(A706,$U$12:$AD$125,8)=VLOOKUP(A705,$U$12:$AD$125,8),0,VLOOKUP(A706,U$12:$AD$125,8))</f>
        <v>0</v>
      </c>
      <c r="M706" s="8">
        <f>IF(L706&gt;0,VLOOKUP(L706,T$12:$AC$125,7),0)</f>
        <v>0</v>
      </c>
      <c r="N706" s="3">
        <f t="shared" si="166"/>
        <v>0</v>
      </c>
      <c r="O706" s="3">
        <f t="shared" ca="1" si="161"/>
        <v>1445.34199999</v>
      </c>
      <c r="P706" s="22" t="str">
        <f t="shared" si="167"/>
        <v>INCORPJ=</v>
      </c>
      <c r="Q706" s="2">
        <f t="shared" si="168"/>
        <v>43171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  <c r="ES706" s="18"/>
      <c r="ET706" s="18"/>
      <c r="EU706" s="18"/>
      <c r="EV706" s="18"/>
      <c r="EW706" s="18"/>
      <c r="EX706" s="18"/>
      <c r="EY706" s="18"/>
      <c r="EZ706" s="18"/>
      <c r="FA706" s="18"/>
      <c r="FB706" s="18"/>
      <c r="FC706" s="18"/>
      <c r="FD706" s="18"/>
      <c r="FE706" s="18"/>
      <c r="FF706" s="18"/>
      <c r="FG706" s="18"/>
      <c r="FH706" s="18"/>
      <c r="FI706" s="18"/>
      <c r="FJ706" s="18"/>
      <c r="FK706" s="18"/>
      <c r="FL706" s="18"/>
      <c r="FM706" s="18"/>
      <c r="FN706" s="18"/>
      <c r="FO706" s="18"/>
      <c r="FP706" s="18"/>
      <c r="FQ706" s="18"/>
      <c r="FR706" s="18"/>
      <c r="FS706" s="18"/>
      <c r="FT706" s="18"/>
      <c r="FU706" s="18"/>
      <c r="FV706" s="18"/>
    </row>
    <row r="707" spans="1:178" ht="12.75" x14ac:dyDescent="0.15">
      <c r="A707" s="90">
        <f t="shared" si="162"/>
        <v>43045</v>
      </c>
      <c r="B707" s="95">
        <f t="shared" ca="1" si="169"/>
        <v>101445.34199999001</v>
      </c>
      <c r="C707" s="3">
        <f t="shared" si="163"/>
        <v>100000</v>
      </c>
      <c r="D707" s="4">
        <f ca="1">IF(A707&lt;$B$1,VLOOKUP(A707,[1]DI!$A$4:$B$15000,2),0)</f>
        <v>7.3899999999999993E-2</v>
      </c>
      <c r="E707" s="5">
        <f t="shared" ca="1" si="170"/>
        <v>2.8296000000000001E-4</v>
      </c>
      <c r="F707" s="20">
        <f t="shared" si="164"/>
        <v>1.3</v>
      </c>
      <c r="G707" s="6">
        <f t="shared" ca="1" si="158"/>
        <v>1.000367848</v>
      </c>
      <c r="H707" s="5">
        <f ca="1">TRUNC(PRODUCT(G$10:G706),15)</f>
        <v>1.3106564851785001</v>
      </c>
      <c r="I707" s="5">
        <f t="shared" ca="1" si="165"/>
        <v>1.2919829075245499</v>
      </c>
      <c r="J707" s="5">
        <f t="shared" ca="1" si="159"/>
        <v>1.0144534199999999</v>
      </c>
      <c r="K707" s="5">
        <f t="shared" ca="1" si="160"/>
        <v>1445.34199999</v>
      </c>
      <c r="L707" s="21">
        <f>IF(VLOOKUP(A707,$U$12:$AD$125,8)=VLOOKUP(A706,$U$12:$AD$125,8),0,VLOOKUP(A707,U$12:$AD$125,8))</f>
        <v>0</v>
      </c>
      <c r="M707" s="8">
        <f>IF(L707&gt;0,VLOOKUP(L707,T$12:$AC$125,7),0)</f>
        <v>0</v>
      </c>
      <c r="N707" s="3">
        <f t="shared" si="166"/>
        <v>0</v>
      </c>
      <c r="O707" s="3">
        <f t="shared" ca="1" si="161"/>
        <v>1445.34199999</v>
      </c>
      <c r="P707" s="22" t="str">
        <f t="shared" si="167"/>
        <v>INCORPJ=</v>
      </c>
      <c r="Q707" s="2">
        <f t="shared" si="168"/>
        <v>43171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  <c r="ES707" s="18"/>
      <c r="ET707" s="18"/>
      <c r="EU707" s="18"/>
      <c r="EV707" s="18"/>
      <c r="EW707" s="18"/>
      <c r="EX707" s="18"/>
      <c r="EY707" s="18"/>
      <c r="EZ707" s="18"/>
      <c r="FA707" s="18"/>
      <c r="FB707" s="18"/>
      <c r="FC707" s="18"/>
      <c r="FD707" s="18"/>
      <c r="FE707" s="18"/>
      <c r="FF707" s="18"/>
      <c r="FG707" s="18"/>
      <c r="FH707" s="18"/>
      <c r="FI707" s="18"/>
      <c r="FJ707" s="18"/>
      <c r="FK707" s="18"/>
      <c r="FL707" s="18"/>
      <c r="FM707" s="18"/>
      <c r="FN707" s="18"/>
      <c r="FO707" s="18"/>
      <c r="FP707" s="18"/>
      <c r="FQ707" s="18"/>
      <c r="FR707" s="18"/>
      <c r="FS707" s="18"/>
      <c r="FT707" s="18"/>
      <c r="FU707" s="18"/>
      <c r="FV707" s="18"/>
    </row>
    <row r="708" spans="1:178" ht="12.75" x14ac:dyDescent="0.15">
      <c r="A708" s="90">
        <f t="shared" si="162"/>
        <v>43046</v>
      </c>
      <c r="B708" s="95">
        <f t="shared" ca="1" si="169"/>
        <v>101482.659</v>
      </c>
      <c r="C708" s="3">
        <f t="shared" si="163"/>
        <v>100000</v>
      </c>
      <c r="D708" s="4">
        <f ca="1">IF(A708&lt;$B$1,VLOOKUP(A708,[1]DI!$A$4:$B$15000,2),0)</f>
        <v>7.3899999999999993E-2</v>
      </c>
      <c r="E708" s="5">
        <f t="shared" ca="1" si="170"/>
        <v>2.8296000000000001E-4</v>
      </c>
      <c r="F708" s="20">
        <f t="shared" si="164"/>
        <v>1.3</v>
      </c>
      <c r="G708" s="6">
        <f t="shared" ca="1" si="158"/>
        <v>1.000367848</v>
      </c>
      <c r="H708" s="5">
        <f ca="1">TRUNC(PRODUCT(G$10:G707),15)</f>
        <v>1.31113860754526</v>
      </c>
      <c r="I708" s="5">
        <f t="shared" ca="1" si="165"/>
        <v>1.2919829075245499</v>
      </c>
      <c r="J708" s="5">
        <f t="shared" ca="1" si="159"/>
        <v>1.01482659</v>
      </c>
      <c r="K708" s="5">
        <f t="shared" ca="1" si="160"/>
        <v>1482.6590000000001</v>
      </c>
      <c r="L708" s="21">
        <f>IF(VLOOKUP(A708,$U$12:$AD$125,8)=VLOOKUP(A707,$U$12:$AD$125,8),0,VLOOKUP(A708,U$12:$AD$125,8))</f>
        <v>0</v>
      </c>
      <c r="M708" s="8">
        <f>IF(L708&gt;0,VLOOKUP(L708,T$12:$AC$125,7),0)</f>
        <v>0</v>
      </c>
      <c r="N708" s="3">
        <f t="shared" si="166"/>
        <v>0</v>
      </c>
      <c r="O708" s="3">
        <f t="shared" ca="1" si="161"/>
        <v>1482.6590000000001</v>
      </c>
      <c r="P708" s="22" t="str">
        <f t="shared" si="167"/>
        <v>INCORPJ=</v>
      </c>
      <c r="Q708" s="2">
        <f t="shared" si="168"/>
        <v>43171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  <c r="ES708" s="18"/>
      <c r="ET708" s="18"/>
      <c r="EU708" s="18"/>
      <c r="EV708" s="18"/>
      <c r="EW708" s="18"/>
      <c r="EX708" s="18"/>
      <c r="EY708" s="18"/>
      <c r="EZ708" s="18"/>
      <c r="FA708" s="18"/>
      <c r="FB708" s="18"/>
      <c r="FC708" s="18"/>
      <c r="FD708" s="18"/>
      <c r="FE708" s="18"/>
      <c r="FF708" s="18"/>
      <c r="FG708" s="18"/>
      <c r="FH708" s="18"/>
      <c r="FI708" s="18"/>
      <c r="FJ708" s="18"/>
      <c r="FK708" s="18"/>
      <c r="FL708" s="18"/>
      <c r="FM708" s="18"/>
      <c r="FN708" s="18"/>
      <c r="FO708" s="18"/>
      <c r="FP708" s="18"/>
      <c r="FQ708" s="18"/>
      <c r="FR708" s="18"/>
      <c r="FS708" s="18"/>
      <c r="FT708" s="18"/>
      <c r="FU708" s="18"/>
      <c r="FV708" s="18"/>
    </row>
    <row r="709" spans="1:178" ht="12.75" x14ac:dyDescent="0.15">
      <c r="A709" s="90">
        <f t="shared" si="162"/>
        <v>43047</v>
      </c>
      <c r="B709" s="95">
        <f t="shared" ca="1" si="169"/>
        <v>101519.989</v>
      </c>
      <c r="C709" s="3">
        <f t="shared" si="163"/>
        <v>100000</v>
      </c>
      <c r="D709" s="4">
        <f ca="1">IF(A709&lt;$B$1,VLOOKUP(A709,[1]DI!$A$4:$B$15000,2),0)</f>
        <v>7.3899999999999993E-2</v>
      </c>
      <c r="E709" s="5">
        <f t="shared" ca="1" si="170"/>
        <v>2.8296000000000001E-4</v>
      </c>
      <c r="F709" s="20">
        <f t="shared" si="164"/>
        <v>1.3</v>
      </c>
      <c r="G709" s="6">
        <f t="shared" ca="1" si="158"/>
        <v>1.000367848</v>
      </c>
      <c r="H709" s="5">
        <f ca="1">TRUNC(PRODUCT(G$10:G708),15)</f>
        <v>1.31162090725977</v>
      </c>
      <c r="I709" s="5">
        <f t="shared" ca="1" si="165"/>
        <v>1.2919829075245499</v>
      </c>
      <c r="J709" s="5">
        <f t="shared" ca="1" si="159"/>
        <v>1.0151998900000001</v>
      </c>
      <c r="K709" s="5">
        <f t="shared" ca="1" si="160"/>
        <v>1519.989</v>
      </c>
      <c r="L709" s="21">
        <f>IF(VLOOKUP(A709,$U$12:$AD$125,8)=VLOOKUP(A708,$U$12:$AD$125,8),0,VLOOKUP(A709,U$12:$AD$125,8))</f>
        <v>0</v>
      </c>
      <c r="M709" s="8">
        <f>IF(L709&gt;0,VLOOKUP(L709,T$12:$AC$125,7),0)</f>
        <v>0</v>
      </c>
      <c r="N709" s="3">
        <f t="shared" si="166"/>
        <v>0</v>
      </c>
      <c r="O709" s="3">
        <f t="shared" ca="1" si="161"/>
        <v>1519.989</v>
      </c>
      <c r="P709" s="22" t="str">
        <f t="shared" si="167"/>
        <v>INCORPJ=</v>
      </c>
      <c r="Q709" s="2">
        <f t="shared" si="168"/>
        <v>43171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  <c r="ES709" s="18"/>
      <c r="ET709" s="18"/>
      <c r="EU709" s="18"/>
      <c r="EV709" s="18"/>
      <c r="EW709" s="18"/>
      <c r="EX709" s="18"/>
      <c r="EY709" s="18"/>
      <c r="EZ709" s="18"/>
      <c r="FA709" s="18"/>
      <c r="FB709" s="18"/>
      <c r="FC709" s="18"/>
      <c r="FD709" s="18"/>
      <c r="FE709" s="18"/>
      <c r="FF709" s="18"/>
      <c r="FG709" s="18"/>
      <c r="FH709" s="18"/>
      <c r="FI709" s="18"/>
      <c r="FJ709" s="18"/>
      <c r="FK709" s="18"/>
      <c r="FL709" s="18"/>
      <c r="FM709" s="18"/>
      <c r="FN709" s="18"/>
      <c r="FO709" s="18"/>
      <c r="FP709" s="18"/>
      <c r="FQ709" s="18"/>
      <c r="FR709" s="18"/>
      <c r="FS709" s="18"/>
      <c r="FT709" s="18"/>
      <c r="FU709" s="18"/>
      <c r="FV709" s="18"/>
    </row>
    <row r="710" spans="1:178" ht="12.75" x14ac:dyDescent="0.15">
      <c r="A710" s="90">
        <f t="shared" si="162"/>
        <v>43048</v>
      </c>
      <c r="B710" s="95">
        <f t="shared" ca="1" si="169"/>
        <v>101557.333</v>
      </c>
      <c r="C710" s="3">
        <f t="shared" si="163"/>
        <v>100000</v>
      </c>
      <c r="D710" s="4">
        <f ca="1">IF(A710&lt;$B$1,VLOOKUP(A710,[1]DI!$A$4:$B$15000,2),0)</f>
        <v>7.3899999999999993E-2</v>
      </c>
      <c r="E710" s="5">
        <f t="shared" ca="1" si="170"/>
        <v>2.8296000000000001E-4</v>
      </c>
      <c r="F710" s="20">
        <f t="shared" si="164"/>
        <v>1.3</v>
      </c>
      <c r="G710" s="6">
        <f t="shared" ca="1" si="158"/>
        <v>1.000367848</v>
      </c>
      <c r="H710" s="5">
        <f ca="1">TRUNC(PRODUCT(G$10:G709),15)</f>
        <v>1.31210338438726</v>
      </c>
      <c r="I710" s="5">
        <f t="shared" ca="1" si="165"/>
        <v>1.2919829075245499</v>
      </c>
      <c r="J710" s="5">
        <f t="shared" ca="1" si="159"/>
        <v>1.0155733300000001</v>
      </c>
      <c r="K710" s="5">
        <f t="shared" ca="1" si="160"/>
        <v>1557.3330000000001</v>
      </c>
      <c r="L710" s="21">
        <f>IF(VLOOKUP(A710,$U$12:$AD$125,8)=VLOOKUP(A709,$U$12:$AD$125,8),0,VLOOKUP(A710,U$12:$AD$125,8))</f>
        <v>0</v>
      </c>
      <c r="M710" s="8">
        <f>IF(L710&gt;0,VLOOKUP(L710,T$12:$AC$125,7),0)</f>
        <v>0</v>
      </c>
      <c r="N710" s="3">
        <f t="shared" si="166"/>
        <v>0</v>
      </c>
      <c r="O710" s="3">
        <f t="shared" ca="1" si="161"/>
        <v>1557.3330000000001</v>
      </c>
      <c r="P710" s="22" t="str">
        <f t="shared" si="167"/>
        <v>INCORPJ=</v>
      </c>
      <c r="Q710" s="2">
        <f t="shared" si="168"/>
        <v>43171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  <c r="ES710" s="18"/>
      <c r="ET710" s="18"/>
      <c r="EU710" s="18"/>
      <c r="EV710" s="18"/>
      <c r="EW710" s="18"/>
      <c r="EX710" s="18"/>
      <c r="EY710" s="18"/>
      <c r="EZ710" s="18"/>
      <c r="FA710" s="18"/>
      <c r="FB710" s="18"/>
      <c r="FC710" s="18"/>
      <c r="FD710" s="18"/>
      <c r="FE710" s="18"/>
      <c r="FF710" s="18"/>
      <c r="FG710" s="18"/>
      <c r="FH710" s="18"/>
      <c r="FI710" s="18"/>
      <c r="FJ710" s="18"/>
      <c r="FK710" s="18"/>
      <c r="FL710" s="18"/>
      <c r="FM710" s="18"/>
      <c r="FN710" s="18"/>
      <c r="FO710" s="18"/>
      <c r="FP710" s="18"/>
      <c r="FQ710" s="18"/>
      <c r="FR710" s="18"/>
      <c r="FS710" s="18"/>
      <c r="FT710" s="18"/>
      <c r="FU710" s="18"/>
      <c r="FV710" s="18"/>
    </row>
    <row r="711" spans="1:178" ht="12.75" x14ac:dyDescent="0.15">
      <c r="A711" s="90">
        <f t="shared" si="162"/>
        <v>43049</v>
      </c>
      <c r="B711" s="95">
        <f t="shared" ca="1" si="169"/>
        <v>101594.69100000001</v>
      </c>
      <c r="C711" s="3">
        <f t="shared" si="163"/>
        <v>100000</v>
      </c>
      <c r="D711" s="4">
        <f ca="1">IF(A711&lt;$B$1,VLOOKUP(A711,[1]DI!$A$4:$B$15000,2),0)</f>
        <v>7.3899999999999993E-2</v>
      </c>
      <c r="E711" s="5">
        <f t="shared" ca="1" si="170"/>
        <v>2.8296000000000001E-4</v>
      </c>
      <c r="F711" s="20">
        <f t="shared" si="164"/>
        <v>1.3</v>
      </c>
      <c r="G711" s="6">
        <f t="shared" ca="1" si="158"/>
        <v>1.000367848</v>
      </c>
      <c r="H711" s="5">
        <f ca="1">TRUNC(PRODUCT(G$10:G710),15)</f>
        <v>1.312586038993</v>
      </c>
      <c r="I711" s="5">
        <f t="shared" ca="1" si="165"/>
        <v>1.2919829075245499</v>
      </c>
      <c r="J711" s="5">
        <f t="shared" ca="1" si="159"/>
        <v>1.01594691</v>
      </c>
      <c r="K711" s="5">
        <f t="shared" ca="1" si="160"/>
        <v>1594.691</v>
      </c>
      <c r="L711" s="21">
        <f>IF(VLOOKUP(A711,$U$12:$AD$125,8)=VLOOKUP(A710,$U$12:$AD$125,8),0,VLOOKUP(A711,U$12:$AD$125,8))</f>
        <v>0</v>
      </c>
      <c r="M711" s="8">
        <f>IF(L711&gt;0,VLOOKUP(L711,T$12:$AC$125,7),0)</f>
        <v>0</v>
      </c>
      <c r="N711" s="3">
        <f t="shared" si="166"/>
        <v>0</v>
      </c>
      <c r="O711" s="3">
        <f t="shared" ca="1" si="161"/>
        <v>1594.691</v>
      </c>
      <c r="P711" s="22" t="str">
        <f t="shared" si="167"/>
        <v>INCORPJ=</v>
      </c>
      <c r="Q711" s="2">
        <f t="shared" si="168"/>
        <v>43171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  <c r="ES711" s="18"/>
      <c r="ET711" s="18"/>
      <c r="EU711" s="18"/>
      <c r="EV711" s="18"/>
      <c r="EW711" s="18"/>
      <c r="EX711" s="18"/>
      <c r="EY711" s="18"/>
      <c r="EZ711" s="18"/>
      <c r="FA711" s="18"/>
      <c r="FB711" s="18"/>
      <c r="FC711" s="18"/>
      <c r="FD711" s="18"/>
      <c r="FE711" s="18"/>
      <c r="FF711" s="18"/>
      <c r="FG711" s="18"/>
      <c r="FH711" s="18"/>
      <c r="FI711" s="18"/>
      <c r="FJ711" s="18"/>
      <c r="FK711" s="18"/>
      <c r="FL711" s="18"/>
      <c r="FM711" s="18"/>
      <c r="FN711" s="18"/>
      <c r="FO711" s="18"/>
      <c r="FP711" s="18"/>
      <c r="FQ711" s="18"/>
      <c r="FR711" s="18"/>
      <c r="FS711" s="18"/>
      <c r="FT711" s="18"/>
      <c r="FU711" s="18"/>
      <c r="FV711" s="18"/>
    </row>
    <row r="712" spans="1:178" ht="12.75" x14ac:dyDescent="0.15">
      <c r="A712" s="90">
        <f t="shared" si="162"/>
        <v>43050</v>
      </c>
      <c r="B712" s="95">
        <f t="shared" ca="1" si="169"/>
        <v>101632.06199998999</v>
      </c>
      <c r="C712" s="3">
        <f t="shared" si="163"/>
        <v>100000</v>
      </c>
      <c r="D712" s="4">
        <f ca="1">IF(A712&lt;$B$1,VLOOKUP(A712,[1]DI!$A$4:$B$15000,2),0)</f>
        <v>0</v>
      </c>
      <c r="E712" s="5">
        <f t="shared" ca="1" si="170"/>
        <v>0</v>
      </c>
      <c r="F712" s="20">
        <f t="shared" si="164"/>
        <v>1.3</v>
      </c>
      <c r="G712" s="6">
        <f t="shared" ca="1" si="158"/>
        <v>1</v>
      </c>
      <c r="H712" s="5">
        <f ca="1">TRUNC(PRODUCT(G$10:G711),15)</f>
        <v>1.31306887114228</v>
      </c>
      <c r="I712" s="5">
        <f t="shared" ca="1" si="165"/>
        <v>1.2919829075245499</v>
      </c>
      <c r="J712" s="5">
        <f t="shared" ca="1" si="159"/>
        <v>1.0163206199999999</v>
      </c>
      <c r="K712" s="5">
        <f t="shared" ca="1" si="160"/>
        <v>1632.06199999</v>
      </c>
      <c r="L712" s="21">
        <f>IF(VLOOKUP(A712,$U$12:$AD$125,8)=VLOOKUP(A711,$U$12:$AD$125,8),0,VLOOKUP(A712,U$12:$AD$125,8))</f>
        <v>0</v>
      </c>
      <c r="M712" s="8">
        <f>IF(L712&gt;0,VLOOKUP(L712,T$12:$AC$125,7),0)</f>
        <v>0</v>
      </c>
      <c r="N712" s="3">
        <f t="shared" si="166"/>
        <v>0</v>
      </c>
      <c r="O712" s="3">
        <f t="shared" ca="1" si="161"/>
        <v>1632.06199999</v>
      </c>
      <c r="P712" s="22" t="str">
        <f t="shared" si="167"/>
        <v>INCORPJ=</v>
      </c>
      <c r="Q712" s="2">
        <f t="shared" si="168"/>
        <v>43171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  <c r="ES712" s="18"/>
      <c r="ET712" s="18"/>
      <c r="EU712" s="18"/>
      <c r="EV712" s="18"/>
      <c r="EW712" s="18"/>
      <c r="EX712" s="18"/>
      <c r="EY712" s="18"/>
      <c r="EZ712" s="18"/>
      <c r="FA712" s="18"/>
      <c r="FB712" s="18"/>
      <c r="FC712" s="18"/>
      <c r="FD712" s="18"/>
      <c r="FE712" s="18"/>
      <c r="FF712" s="18"/>
      <c r="FG712" s="18"/>
      <c r="FH712" s="18"/>
      <c r="FI712" s="18"/>
      <c r="FJ712" s="18"/>
      <c r="FK712" s="18"/>
      <c r="FL712" s="18"/>
      <c r="FM712" s="18"/>
      <c r="FN712" s="18"/>
      <c r="FO712" s="18"/>
      <c r="FP712" s="18"/>
      <c r="FQ712" s="18"/>
      <c r="FR712" s="18"/>
      <c r="FS712" s="18"/>
      <c r="FT712" s="18"/>
      <c r="FU712" s="18"/>
      <c r="FV712" s="18"/>
    </row>
    <row r="713" spans="1:178" ht="12.75" x14ac:dyDescent="0.15">
      <c r="A713" s="90">
        <f t="shared" si="162"/>
        <v>43051</v>
      </c>
      <c r="B713" s="95">
        <f t="shared" ca="1" si="169"/>
        <v>101632.06199998999</v>
      </c>
      <c r="C713" s="3">
        <f t="shared" si="163"/>
        <v>100000</v>
      </c>
      <c r="D713" s="4">
        <f ca="1">IF(A713&lt;$B$1,VLOOKUP(A713,[1]DI!$A$4:$B$15000,2),0)</f>
        <v>0</v>
      </c>
      <c r="E713" s="5">
        <f t="shared" ca="1" si="170"/>
        <v>0</v>
      </c>
      <c r="F713" s="20">
        <f t="shared" si="164"/>
        <v>1.3</v>
      </c>
      <c r="G713" s="6">
        <f t="shared" ca="1" si="158"/>
        <v>1</v>
      </c>
      <c r="H713" s="5">
        <f ca="1">TRUNC(PRODUCT(G$10:G712),15)</f>
        <v>1.31306887114228</v>
      </c>
      <c r="I713" s="5">
        <f t="shared" ca="1" si="165"/>
        <v>1.2919829075245499</v>
      </c>
      <c r="J713" s="5">
        <f t="shared" ca="1" si="159"/>
        <v>1.0163206199999999</v>
      </c>
      <c r="K713" s="5">
        <f t="shared" ca="1" si="160"/>
        <v>1632.06199999</v>
      </c>
      <c r="L713" s="21">
        <f>IF(VLOOKUP(A713,$U$12:$AD$125,8)=VLOOKUP(A712,$U$12:$AD$125,8),0,VLOOKUP(A713,U$12:$AD$125,8))</f>
        <v>0</v>
      </c>
      <c r="M713" s="8">
        <f>IF(L713&gt;0,VLOOKUP(L713,T$12:$AC$125,7),0)</f>
        <v>0</v>
      </c>
      <c r="N713" s="3">
        <f t="shared" si="166"/>
        <v>0</v>
      </c>
      <c r="O713" s="3">
        <f t="shared" ca="1" si="161"/>
        <v>1632.06199999</v>
      </c>
      <c r="P713" s="22" t="str">
        <f t="shared" si="167"/>
        <v>INCORPJ=</v>
      </c>
      <c r="Q713" s="2">
        <f t="shared" si="168"/>
        <v>43171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  <c r="ES713" s="18"/>
      <c r="ET713" s="18"/>
      <c r="EU713" s="18"/>
      <c r="EV713" s="18"/>
      <c r="EW713" s="18"/>
      <c r="EX713" s="18"/>
      <c r="EY713" s="18"/>
      <c r="EZ713" s="18"/>
      <c r="FA713" s="18"/>
      <c r="FB713" s="18"/>
      <c r="FC713" s="18"/>
      <c r="FD713" s="18"/>
      <c r="FE713" s="18"/>
      <c r="FF713" s="18"/>
      <c r="FG713" s="18"/>
      <c r="FH713" s="18"/>
      <c r="FI713" s="18"/>
      <c r="FJ713" s="18"/>
      <c r="FK713" s="18"/>
      <c r="FL713" s="18"/>
      <c r="FM713" s="18"/>
      <c r="FN713" s="18"/>
      <c r="FO713" s="18"/>
      <c r="FP713" s="18"/>
      <c r="FQ713" s="18"/>
      <c r="FR713" s="18"/>
      <c r="FS713" s="18"/>
      <c r="FT713" s="18"/>
      <c r="FU713" s="18"/>
      <c r="FV713" s="18"/>
    </row>
    <row r="714" spans="1:178" ht="12.75" x14ac:dyDescent="0.15">
      <c r="A714" s="90">
        <f t="shared" si="162"/>
        <v>43052</v>
      </c>
      <c r="B714" s="95">
        <f t="shared" ca="1" si="169"/>
        <v>101632.06199998999</v>
      </c>
      <c r="C714" s="3">
        <f t="shared" si="163"/>
        <v>100000</v>
      </c>
      <c r="D714" s="4">
        <f ca="1">IF(A714&lt;$B$1,VLOOKUP(A714,[1]DI!$A$4:$B$15000,2),0)</f>
        <v>7.3899999999999993E-2</v>
      </c>
      <c r="E714" s="5">
        <f t="shared" ca="1" si="170"/>
        <v>2.8296000000000001E-4</v>
      </c>
      <c r="F714" s="20">
        <f t="shared" si="164"/>
        <v>1.3</v>
      </c>
      <c r="G714" s="6">
        <f t="shared" ref="G714:G777" ca="1" si="171">TRUNC((1+(E714*F714)),15)</f>
        <v>1.000367848</v>
      </c>
      <c r="H714" s="5">
        <f ca="1">TRUNC(PRODUCT(G$10:G713),15)</f>
        <v>1.31306887114228</v>
      </c>
      <c r="I714" s="5">
        <f t="shared" ca="1" si="165"/>
        <v>1.2919829075245499</v>
      </c>
      <c r="J714" s="5">
        <f t="shared" ref="J714:J777" ca="1" si="172">ROUND(TRUNC(H714/I714,15),8)</f>
        <v>1.0163206199999999</v>
      </c>
      <c r="K714" s="5">
        <f t="shared" ref="K714:K777" ca="1" si="173">TRUNC((C714*(J714-1)),8)</f>
        <v>1632.06199999</v>
      </c>
      <c r="L714" s="21">
        <f>IF(VLOOKUP(A714,$U$12:$AD$125,8)=VLOOKUP(A713,$U$12:$AD$125,8),0,VLOOKUP(A714,U$12:$AD$125,8))</f>
        <v>0</v>
      </c>
      <c r="M714" s="8">
        <f>IF(L714&gt;0,VLOOKUP(L714,T$12:$AC$125,7),0)</f>
        <v>0</v>
      </c>
      <c r="N714" s="3">
        <f t="shared" si="166"/>
        <v>0</v>
      </c>
      <c r="O714" s="3">
        <f t="shared" ref="O714:O777" ca="1" si="174">(K714+N714)</f>
        <v>1632.06199999</v>
      </c>
      <c r="P714" s="22" t="str">
        <f t="shared" si="167"/>
        <v>INCORPJ=</v>
      </c>
      <c r="Q714" s="2">
        <f t="shared" si="168"/>
        <v>43171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  <c r="ES714" s="18"/>
      <c r="ET714" s="18"/>
      <c r="EU714" s="18"/>
      <c r="EV714" s="18"/>
      <c r="EW714" s="18"/>
      <c r="EX714" s="18"/>
      <c r="EY714" s="18"/>
      <c r="EZ714" s="18"/>
      <c r="FA714" s="18"/>
      <c r="FB714" s="18"/>
      <c r="FC714" s="18"/>
      <c r="FD714" s="18"/>
      <c r="FE714" s="18"/>
      <c r="FF714" s="18"/>
      <c r="FG714" s="18"/>
      <c r="FH714" s="18"/>
      <c r="FI714" s="18"/>
      <c r="FJ714" s="18"/>
      <c r="FK714" s="18"/>
      <c r="FL714" s="18"/>
      <c r="FM714" s="18"/>
      <c r="FN714" s="18"/>
      <c r="FO714" s="18"/>
      <c r="FP714" s="18"/>
      <c r="FQ714" s="18"/>
      <c r="FR714" s="18"/>
      <c r="FS714" s="18"/>
      <c r="FT714" s="18"/>
      <c r="FU714" s="18"/>
      <c r="FV714" s="18"/>
    </row>
    <row r="715" spans="1:178" ht="12.75" x14ac:dyDescent="0.15">
      <c r="A715" s="90">
        <f t="shared" ref="A715:A778" si="175">(A714+1)</f>
        <v>43053</v>
      </c>
      <c r="B715" s="95">
        <f t="shared" ca="1" si="169"/>
        <v>101669.447</v>
      </c>
      <c r="C715" s="3">
        <f t="shared" ref="C715:C778" si="176">TRUNC(C714-N714,6)</f>
        <v>100000</v>
      </c>
      <c r="D715" s="4">
        <f ca="1">IF(A715&lt;$B$1,VLOOKUP(A715,[1]DI!$A$4:$B$15000,2),0)</f>
        <v>7.3899999999999993E-2</v>
      </c>
      <c r="E715" s="5">
        <f t="shared" ca="1" si="170"/>
        <v>2.8296000000000001E-4</v>
      </c>
      <c r="F715" s="20">
        <f t="shared" ref="F715:F778" si="177">F714</f>
        <v>1.3</v>
      </c>
      <c r="G715" s="6">
        <f t="shared" ca="1" si="171"/>
        <v>1.000367848</v>
      </c>
      <c r="H715" s="5">
        <f ca="1">TRUNC(PRODUCT(G$10:G714),15)</f>
        <v>1.3135518809003901</v>
      </c>
      <c r="I715" s="5">
        <f t="shared" ref="I715:I778" ca="1" si="178">IF(OR(L714&gt;0,L714="E"),H714,I714)</f>
        <v>1.2919829075245499</v>
      </c>
      <c r="J715" s="5">
        <f t="shared" ca="1" si="172"/>
        <v>1.01669447</v>
      </c>
      <c r="K715" s="5">
        <f t="shared" ca="1" si="173"/>
        <v>1669.4469999999999</v>
      </c>
      <c r="L715" s="21">
        <f>IF(VLOOKUP(A715,$U$12:$AD$125,8)=VLOOKUP(A714,$U$12:$AD$125,8),0,VLOOKUP(A715,U$12:$AD$125,8))</f>
        <v>0</v>
      </c>
      <c r="M715" s="8">
        <f>IF(L715&gt;0,VLOOKUP(L715,T$12:$AC$125,7),0)</f>
        <v>0</v>
      </c>
      <c r="N715" s="3">
        <f t="shared" ref="N715:N778" si="179">IF(M715&gt;0,(C$10*M715),0)</f>
        <v>0</v>
      </c>
      <c r="O715" s="3">
        <f t="shared" ca="1" si="174"/>
        <v>1669.4469999999999</v>
      </c>
      <c r="P715" s="22" t="str">
        <f t="shared" ref="P715:P778" si="180">IF(L714&gt;0,VLOOKUP(A714,$U$12:$AD$125,9),P714)</f>
        <v>INCORPJ=</v>
      </c>
      <c r="Q715" s="2">
        <f t="shared" ref="Q715:Q778" si="181">IF(L714&gt;0,VLOOKUP(A714,$U$12:$AD$125,10),Q714)</f>
        <v>43171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  <c r="ES715" s="18"/>
      <c r="ET715" s="18"/>
      <c r="EU715" s="18"/>
      <c r="EV715" s="18"/>
      <c r="EW715" s="18"/>
      <c r="EX715" s="18"/>
      <c r="EY715" s="18"/>
      <c r="EZ715" s="18"/>
      <c r="FA715" s="18"/>
      <c r="FB715" s="18"/>
      <c r="FC715" s="18"/>
      <c r="FD715" s="18"/>
      <c r="FE715" s="18"/>
      <c r="FF715" s="18"/>
      <c r="FG715" s="18"/>
      <c r="FH715" s="18"/>
      <c r="FI715" s="18"/>
      <c r="FJ715" s="18"/>
      <c r="FK715" s="18"/>
      <c r="FL715" s="18"/>
      <c r="FM715" s="18"/>
      <c r="FN715" s="18"/>
      <c r="FO715" s="18"/>
      <c r="FP715" s="18"/>
      <c r="FQ715" s="18"/>
      <c r="FR715" s="18"/>
      <c r="FS715" s="18"/>
      <c r="FT715" s="18"/>
      <c r="FU715" s="18"/>
      <c r="FV715" s="18"/>
    </row>
    <row r="716" spans="1:178" ht="12.75" x14ac:dyDescent="0.15">
      <c r="A716" s="90">
        <f t="shared" si="175"/>
        <v>43054</v>
      </c>
      <c r="B716" s="95">
        <f t="shared" ref="B716:B779" ca="1" si="182">IF(A716&lt;=TODAY(),C716+K716,IF(AND(A716&gt;TODAY(),A716&lt;=$B$1),IF(VLOOKUP(TODAY(),$A$10:$D$10000,4,FALSE)=0,"n.d",C716+K716),"n.d"))</f>
        <v>101706.84600000001</v>
      </c>
      <c r="C716" s="3">
        <f t="shared" si="176"/>
        <v>100000</v>
      </c>
      <c r="D716" s="4">
        <f ca="1">IF(A716&lt;$B$1,VLOOKUP(A716,[1]DI!$A$4:$B$15000,2),0)</f>
        <v>0</v>
      </c>
      <c r="E716" s="5">
        <f t="shared" ca="1" si="170"/>
        <v>0</v>
      </c>
      <c r="F716" s="20">
        <f t="shared" si="177"/>
        <v>1.3</v>
      </c>
      <c r="G716" s="6">
        <f t="shared" ca="1" si="171"/>
        <v>1</v>
      </c>
      <c r="H716" s="5">
        <f ca="1">TRUNC(PRODUCT(G$10:G715),15)</f>
        <v>1.31403506833267</v>
      </c>
      <c r="I716" s="5">
        <f t="shared" ca="1" si="178"/>
        <v>1.2919829075245499</v>
      </c>
      <c r="J716" s="5">
        <f t="shared" ca="1" si="172"/>
        <v>1.01706846</v>
      </c>
      <c r="K716" s="5">
        <f t="shared" ca="1" si="173"/>
        <v>1706.846</v>
      </c>
      <c r="L716" s="21">
        <f>IF(VLOOKUP(A716,$U$12:$AD$125,8)=VLOOKUP(A715,$U$12:$AD$125,8),0,VLOOKUP(A716,U$12:$AD$125,8))</f>
        <v>0</v>
      </c>
      <c r="M716" s="8">
        <f>IF(L716&gt;0,VLOOKUP(L716,T$12:$AC$125,7),0)</f>
        <v>0</v>
      </c>
      <c r="N716" s="3">
        <f t="shared" si="179"/>
        <v>0</v>
      </c>
      <c r="O716" s="3">
        <f t="shared" ca="1" si="174"/>
        <v>1706.846</v>
      </c>
      <c r="P716" s="22" t="str">
        <f t="shared" si="180"/>
        <v>INCORPJ=</v>
      </c>
      <c r="Q716" s="2">
        <f t="shared" si="181"/>
        <v>43171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  <c r="ES716" s="18"/>
      <c r="ET716" s="18"/>
      <c r="EU716" s="18"/>
      <c r="EV716" s="18"/>
      <c r="EW716" s="18"/>
      <c r="EX716" s="18"/>
      <c r="EY716" s="18"/>
      <c r="EZ716" s="18"/>
      <c r="FA716" s="18"/>
      <c r="FB716" s="18"/>
      <c r="FC716" s="18"/>
      <c r="FD716" s="18"/>
      <c r="FE716" s="18"/>
      <c r="FF716" s="18"/>
      <c r="FG716" s="18"/>
      <c r="FH716" s="18"/>
      <c r="FI716" s="18"/>
      <c r="FJ716" s="18"/>
      <c r="FK716" s="18"/>
      <c r="FL716" s="18"/>
      <c r="FM716" s="18"/>
      <c r="FN716" s="18"/>
      <c r="FO716" s="18"/>
      <c r="FP716" s="18"/>
      <c r="FQ716" s="18"/>
      <c r="FR716" s="18"/>
      <c r="FS716" s="18"/>
      <c r="FT716" s="18"/>
      <c r="FU716" s="18"/>
      <c r="FV716" s="18"/>
    </row>
    <row r="717" spans="1:178" ht="12.75" x14ac:dyDescent="0.15">
      <c r="A717" s="90">
        <f t="shared" si="175"/>
        <v>43055</v>
      </c>
      <c r="B717" s="95">
        <f t="shared" ca="1" si="182"/>
        <v>101706.84600000001</v>
      </c>
      <c r="C717" s="3">
        <f t="shared" si="176"/>
        <v>100000</v>
      </c>
      <c r="D717" s="4">
        <f ca="1">IF(A717&lt;$B$1,VLOOKUP(A717,[1]DI!$A$4:$B$15000,2),0)</f>
        <v>7.3899999999999993E-2</v>
      </c>
      <c r="E717" s="5">
        <f t="shared" ca="1" si="170"/>
        <v>2.8296000000000001E-4</v>
      </c>
      <c r="F717" s="20">
        <f t="shared" si="177"/>
        <v>1.3</v>
      </c>
      <c r="G717" s="6">
        <f t="shared" ca="1" si="171"/>
        <v>1.000367848</v>
      </c>
      <c r="H717" s="5">
        <f ca="1">TRUNC(PRODUCT(G$10:G716),15)</f>
        <v>1.31403506833267</v>
      </c>
      <c r="I717" s="5">
        <f t="shared" ca="1" si="178"/>
        <v>1.2919829075245499</v>
      </c>
      <c r="J717" s="5">
        <f t="shared" ca="1" si="172"/>
        <v>1.01706846</v>
      </c>
      <c r="K717" s="5">
        <f t="shared" ca="1" si="173"/>
        <v>1706.846</v>
      </c>
      <c r="L717" s="21">
        <f>IF(VLOOKUP(A717,$U$12:$AD$125,8)=VLOOKUP(A716,$U$12:$AD$125,8),0,VLOOKUP(A717,U$12:$AD$125,8))</f>
        <v>0</v>
      </c>
      <c r="M717" s="8">
        <f>IF(L717&gt;0,VLOOKUP(L717,T$12:$AC$125,7),0)</f>
        <v>0</v>
      </c>
      <c r="N717" s="3">
        <f t="shared" si="179"/>
        <v>0</v>
      </c>
      <c r="O717" s="3">
        <f t="shared" ca="1" si="174"/>
        <v>1706.846</v>
      </c>
      <c r="P717" s="22" t="str">
        <f t="shared" si="180"/>
        <v>INCORPJ=</v>
      </c>
      <c r="Q717" s="2">
        <f t="shared" si="181"/>
        <v>43171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  <c r="ES717" s="18"/>
      <c r="ET717" s="18"/>
      <c r="EU717" s="18"/>
      <c r="EV717" s="18"/>
      <c r="EW717" s="18"/>
      <c r="EX717" s="18"/>
      <c r="EY717" s="18"/>
      <c r="EZ717" s="18"/>
      <c r="FA717" s="18"/>
      <c r="FB717" s="18"/>
      <c r="FC717" s="18"/>
      <c r="FD717" s="18"/>
      <c r="FE717" s="18"/>
      <c r="FF717" s="18"/>
      <c r="FG717" s="18"/>
      <c r="FH717" s="18"/>
      <c r="FI717" s="18"/>
      <c r="FJ717" s="18"/>
      <c r="FK717" s="18"/>
      <c r="FL717" s="18"/>
      <c r="FM717" s="18"/>
      <c r="FN717" s="18"/>
      <c r="FO717" s="18"/>
      <c r="FP717" s="18"/>
      <c r="FQ717" s="18"/>
      <c r="FR717" s="18"/>
      <c r="FS717" s="18"/>
      <c r="FT717" s="18"/>
      <c r="FU717" s="18"/>
      <c r="FV717" s="18"/>
    </row>
    <row r="718" spans="1:178" ht="12.75" x14ac:dyDescent="0.15">
      <c r="A718" s="90">
        <f t="shared" si="175"/>
        <v>43056</v>
      </c>
      <c r="B718" s="95">
        <f t="shared" ca="1" si="182"/>
        <v>101744.25899998999</v>
      </c>
      <c r="C718" s="3">
        <f t="shared" si="176"/>
        <v>100000</v>
      </c>
      <c r="D718" s="4">
        <f ca="1">IF(A718&lt;$B$1,VLOOKUP(A718,[1]DI!$A$4:$B$15000,2),0)</f>
        <v>7.3899999999999993E-2</v>
      </c>
      <c r="E718" s="5">
        <f t="shared" ca="1" si="170"/>
        <v>2.8296000000000001E-4</v>
      </c>
      <c r="F718" s="20">
        <f t="shared" si="177"/>
        <v>1.3</v>
      </c>
      <c r="G718" s="6">
        <f t="shared" ca="1" si="171"/>
        <v>1.000367848</v>
      </c>
      <c r="H718" s="5">
        <f ca="1">TRUNC(PRODUCT(G$10:G717),15)</f>
        <v>1.3145184335044899</v>
      </c>
      <c r="I718" s="5">
        <f t="shared" ca="1" si="178"/>
        <v>1.2919829075245499</v>
      </c>
      <c r="J718" s="5">
        <f t="shared" ca="1" si="172"/>
        <v>1.0174425899999999</v>
      </c>
      <c r="K718" s="5">
        <f t="shared" ca="1" si="173"/>
        <v>1744.2589999899999</v>
      </c>
      <c r="L718" s="21">
        <f>IF(VLOOKUP(A718,$U$12:$AD$125,8)=VLOOKUP(A717,$U$12:$AD$125,8),0,VLOOKUP(A718,U$12:$AD$125,8))</f>
        <v>0</v>
      </c>
      <c r="M718" s="8">
        <f>IF(L718&gt;0,VLOOKUP(L718,T$12:$AC$125,7),0)</f>
        <v>0</v>
      </c>
      <c r="N718" s="3">
        <f t="shared" si="179"/>
        <v>0</v>
      </c>
      <c r="O718" s="3">
        <f t="shared" ca="1" si="174"/>
        <v>1744.2589999899999</v>
      </c>
      <c r="P718" s="22" t="str">
        <f t="shared" si="180"/>
        <v>INCORPJ=</v>
      </c>
      <c r="Q718" s="2">
        <f t="shared" si="181"/>
        <v>43171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  <c r="ES718" s="18"/>
      <c r="ET718" s="18"/>
      <c r="EU718" s="18"/>
      <c r="EV718" s="18"/>
      <c r="EW718" s="18"/>
      <c r="EX718" s="18"/>
      <c r="EY718" s="18"/>
      <c r="EZ718" s="18"/>
      <c r="FA718" s="18"/>
      <c r="FB718" s="18"/>
      <c r="FC718" s="18"/>
      <c r="FD718" s="18"/>
      <c r="FE718" s="18"/>
      <c r="FF718" s="18"/>
      <c r="FG718" s="18"/>
      <c r="FH718" s="18"/>
      <c r="FI718" s="18"/>
      <c r="FJ718" s="18"/>
      <c r="FK718" s="18"/>
      <c r="FL718" s="18"/>
      <c r="FM718" s="18"/>
      <c r="FN718" s="18"/>
      <c r="FO718" s="18"/>
      <c r="FP718" s="18"/>
      <c r="FQ718" s="18"/>
      <c r="FR718" s="18"/>
      <c r="FS718" s="18"/>
      <c r="FT718" s="18"/>
      <c r="FU718" s="18"/>
      <c r="FV718" s="18"/>
    </row>
    <row r="719" spans="1:178" ht="12.75" x14ac:dyDescent="0.15">
      <c r="A719" s="90">
        <f t="shared" si="175"/>
        <v>43057</v>
      </c>
      <c r="B719" s="95">
        <f t="shared" ca="1" si="182"/>
        <v>101781.685</v>
      </c>
      <c r="C719" s="3">
        <f t="shared" si="176"/>
        <v>100000</v>
      </c>
      <c r="D719" s="4">
        <f ca="1">IF(A719&lt;$B$1,VLOOKUP(A719,[1]DI!$A$4:$B$15000,2),0)</f>
        <v>0</v>
      </c>
      <c r="E719" s="5">
        <f t="shared" ca="1" si="170"/>
        <v>0</v>
      </c>
      <c r="F719" s="20">
        <f t="shared" si="177"/>
        <v>1.3</v>
      </c>
      <c r="G719" s="6">
        <f t="shared" ca="1" si="171"/>
        <v>1</v>
      </c>
      <c r="H719" s="5">
        <f ca="1">TRUNC(PRODUCT(G$10:G718),15)</f>
        <v>1.31500197648122</v>
      </c>
      <c r="I719" s="5">
        <f t="shared" ca="1" si="178"/>
        <v>1.2919829075245499</v>
      </c>
      <c r="J719" s="5">
        <f t="shared" ca="1" si="172"/>
        <v>1.01781685</v>
      </c>
      <c r="K719" s="5">
        <f t="shared" ca="1" si="173"/>
        <v>1781.6849999999999</v>
      </c>
      <c r="L719" s="21">
        <f>IF(VLOOKUP(A719,$U$12:$AD$125,8)=VLOOKUP(A718,$U$12:$AD$125,8),0,VLOOKUP(A719,U$12:$AD$125,8))</f>
        <v>0</v>
      </c>
      <c r="M719" s="8">
        <f>IF(L719&gt;0,VLOOKUP(L719,T$12:$AC$125,7),0)</f>
        <v>0</v>
      </c>
      <c r="N719" s="3">
        <f t="shared" si="179"/>
        <v>0</v>
      </c>
      <c r="O719" s="3">
        <f t="shared" ca="1" si="174"/>
        <v>1781.6849999999999</v>
      </c>
      <c r="P719" s="22" t="str">
        <f t="shared" si="180"/>
        <v>INCORPJ=</v>
      </c>
      <c r="Q719" s="2">
        <f t="shared" si="181"/>
        <v>43171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  <c r="ES719" s="18"/>
      <c r="ET719" s="18"/>
      <c r="EU719" s="18"/>
      <c r="EV719" s="18"/>
      <c r="EW719" s="18"/>
      <c r="EX719" s="18"/>
      <c r="EY719" s="18"/>
      <c r="EZ719" s="18"/>
      <c r="FA719" s="18"/>
      <c r="FB719" s="18"/>
      <c r="FC719" s="18"/>
      <c r="FD719" s="18"/>
      <c r="FE719" s="18"/>
      <c r="FF719" s="18"/>
      <c r="FG719" s="18"/>
      <c r="FH719" s="18"/>
      <c r="FI719" s="18"/>
      <c r="FJ719" s="18"/>
      <c r="FK719" s="18"/>
      <c r="FL719" s="18"/>
      <c r="FM719" s="18"/>
      <c r="FN719" s="18"/>
      <c r="FO719" s="18"/>
      <c r="FP719" s="18"/>
      <c r="FQ719" s="18"/>
      <c r="FR719" s="18"/>
      <c r="FS719" s="18"/>
      <c r="FT719" s="18"/>
      <c r="FU719" s="18"/>
      <c r="FV719" s="18"/>
    </row>
    <row r="720" spans="1:178" ht="12.75" x14ac:dyDescent="0.15">
      <c r="A720" s="90">
        <f t="shared" si="175"/>
        <v>43058</v>
      </c>
      <c r="B720" s="95">
        <f t="shared" ca="1" si="182"/>
        <v>101781.685</v>
      </c>
      <c r="C720" s="3">
        <f t="shared" si="176"/>
        <v>100000</v>
      </c>
      <c r="D720" s="4">
        <f ca="1">IF(A720&lt;$B$1,VLOOKUP(A720,[1]DI!$A$4:$B$15000,2),0)</f>
        <v>0</v>
      </c>
      <c r="E720" s="5">
        <f t="shared" ca="1" si="170"/>
        <v>0</v>
      </c>
      <c r="F720" s="20">
        <f t="shared" si="177"/>
        <v>1.3</v>
      </c>
      <c r="G720" s="6">
        <f t="shared" ca="1" si="171"/>
        <v>1</v>
      </c>
      <c r="H720" s="5">
        <f ca="1">TRUNC(PRODUCT(G$10:G719),15)</f>
        <v>1.31500197648122</v>
      </c>
      <c r="I720" s="5">
        <f t="shared" ca="1" si="178"/>
        <v>1.2919829075245499</v>
      </c>
      <c r="J720" s="5">
        <f t="shared" ca="1" si="172"/>
        <v>1.01781685</v>
      </c>
      <c r="K720" s="5">
        <f t="shared" ca="1" si="173"/>
        <v>1781.6849999999999</v>
      </c>
      <c r="L720" s="21">
        <f>IF(VLOOKUP(A720,$U$12:$AD$125,8)=VLOOKUP(A719,$U$12:$AD$125,8),0,VLOOKUP(A720,U$12:$AD$125,8))</f>
        <v>0</v>
      </c>
      <c r="M720" s="8">
        <f>IF(L720&gt;0,VLOOKUP(L720,T$12:$AC$125,7),0)</f>
        <v>0</v>
      </c>
      <c r="N720" s="3">
        <f t="shared" si="179"/>
        <v>0</v>
      </c>
      <c r="O720" s="3">
        <f t="shared" ca="1" si="174"/>
        <v>1781.6849999999999</v>
      </c>
      <c r="P720" s="22" t="str">
        <f t="shared" si="180"/>
        <v>INCORPJ=</v>
      </c>
      <c r="Q720" s="2">
        <f t="shared" si="181"/>
        <v>43171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  <c r="ES720" s="18"/>
      <c r="ET720" s="18"/>
      <c r="EU720" s="18"/>
      <c r="EV720" s="18"/>
      <c r="EW720" s="18"/>
      <c r="EX720" s="18"/>
      <c r="EY720" s="18"/>
      <c r="EZ720" s="18"/>
      <c r="FA720" s="18"/>
      <c r="FB720" s="18"/>
      <c r="FC720" s="18"/>
      <c r="FD720" s="18"/>
      <c r="FE720" s="18"/>
      <c r="FF720" s="18"/>
      <c r="FG720" s="18"/>
      <c r="FH720" s="18"/>
      <c r="FI720" s="18"/>
      <c r="FJ720" s="18"/>
      <c r="FK720" s="18"/>
      <c r="FL720" s="18"/>
      <c r="FM720" s="18"/>
      <c r="FN720" s="18"/>
      <c r="FO720" s="18"/>
      <c r="FP720" s="18"/>
      <c r="FQ720" s="18"/>
      <c r="FR720" s="18"/>
      <c r="FS720" s="18"/>
      <c r="FT720" s="18"/>
      <c r="FU720" s="18"/>
      <c r="FV720" s="18"/>
    </row>
    <row r="721" spans="1:181" ht="12.75" x14ac:dyDescent="0.15">
      <c r="A721" s="90">
        <f t="shared" si="175"/>
        <v>43059</v>
      </c>
      <c r="B721" s="95">
        <f t="shared" ca="1" si="182"/>
        <v>101781.685</v>
      </c>
      <c r="C721" s="3">
        <f t="shared" si="176"/>
        <v>100000</v>
      </c>
      <c r="D721" s="4">
        <f ca="1">IF(A721&lt;$B$1,VLOOKUP(A721,[1]DI!$A$4:$B$15000,2),0)</f>
        <v>7.3899999999999993E-2</v>
      </c>
      <c r="E721" s="5">
        <f t="shared" ca="1" si="170"/>
        <v>2.8296000000000001E-4</v>
      </c>
      <c r="F721" s="20">
        <f t="shared" si="177"/>
        <v>1.3</v>
      </c>
      <c r="G721" s="6">
        <f t="shared" ca="1" si="171"/>
        <v>1.000367848</v>
      </c>
      <c r="H721" s="5">
        <f ca="1">TRUNC(PRODUCT(G$10:G720),15)</f>
        <v>1.31500197648122</v>
      </c>
      <c r="I721" s="5">
        <f t="shared" ca="1" si="178"/>
        <v>1.2919829075245499</v>
      </c>
      <c r="J721" s="5">
        <f t="shared" ca="1" si="172"/>
        <v>1.01781685</v>
      </c>
      <c r="K721" s="5">
        <f t="shared" ca="1" si="173"/>
        <v>1781.6849999999999</v>
      </c>
      <c r="L721" s="21">
        <f>IF(VLOOKUP(A721,$U$12:$AD$125,8)=VLOOKUP(A720,$U$12:$AD$125,8),0,VLOOKUP(A721,U$12:$AD$125,8))</f>
        <v>0</v>
      </c>
      <c r="M721" s="8">
        <f>IF(L721&gt;0,VLOOKUP(L721,T$12:$AC$125,7),0)</f>
        <v>0</v>
      </c>
      <c r="N721" s="3">
        <f t="shared" si="179"/>
        <v>0</v>
      </c>
      <c r="O721" s="3">
        <f t="shared" ca="1" si="174"/>
        <v>1781.6849999999999</v>
      </c>
      <c r="P721" s="22" t="str">
        <f t="shared" si="180"/>
        <v>INCORPJ=</v>
      </c>
      <c r="Q721" s="2">
        <f t="shared" si="181"/>
        <v>43171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  <c r="ES721" s="18"/>
      <c r="ET721" s="18"/>
      <c r="EU721" s="18"/>
      <c r="EV721" s="18"/>
      <c r="EW721" s="18"/>
      <c r="EX721" s="18"/>
      <c r="EY721" s="18"/>
      <c r="EZ721" s="18"/>
      <c r="FA721" s="18"/>
      <c r="FB721" s="18"/>
      <c r="FC721" s="18"/>
      <c r="FD721" s="18"/>
      <c r="FE721" s="18"/>
      <c r="FF721" s="18"/>
      <c r="FG721" s="18"/>
      <c r="FH721" s="18"/>
      <c r="FI721" s="18"/>
      <c r="FJ721" s="18"/>
      <c r="FK721" s="18"/>
      <c r="FL721" s="18"/>
      <c r="FM721" s="18"/>
      <c r="FN721" s="18"/>
      <c r="FO721" s="18"/>
      <c r="FP721" s="18"/>
      <c r="FQ721" s="18"/>
      <c r="FR721" s="18"/>
      <c r="FS721" s="18"/>
      <c r="FT721" s="18"/>
      <c r="FU721" s="18"/>
      <c r="FV721" s="18"/>
    </row>
    <row r="722" spans="1:181" ht="12.75" x14ac:dyDescent="0.15">
      <c r="A722" s="90">
        <f t="shared" si="175"/>
        <v>43060</v>
      </c>
      <c r="B722" s="95">
        <f t="shared" ca="1" si="182"/>
        <v>101819.125</v>
      </c>
      <c r="C722" s="3">
        <f t="shared" si="176"/>
        <v>100000</v>
      </c>
      <c r="D722" s="4">
        <f ca="1">IF(A722&lt;$B$1,VLOOKUP(A722,[1]DI!$A$4:$B$15000,2),0)</f>
        <v>7.3899999999999993E-2</v>
      </c>
      <c r="E722" s="5">
        <f t="shared" ref="E722:E785" ca="1" si="183">ROUND((((1+D722)^(1/252)-1)),8)</f>
        <v>2.8296000000000001E-4</v>
      </c>
      <c r="F722" s="20">
        <f t="shared" si="177"/>
        <v>1.3</v>
      </c>
      <c r="G722" s="6">
        <f t="shared" ca="1" si="171"/>
        <v>1.000367848</v>
      </c>
      <c r="H722" s="5">
        <f ca="1">TRUNC(PRODUCT(G$10:G721),15)</f>
        <v>1.31548569732826</v>
      </c>
      <c r="I722" s="5">
        <f t="shared" ca="1" si="178"/>
        <v>1.2919829075245499</v>
      </c>
      <c r="J722" s="5">
        <f t="shared" ca="1" si="172"/>
        <v>1.0181912500000001</v>
      </c>
      <c r="K722" s="5">
        <f t="shared" ca="1" si="173"/>
        <v>1819.125</v>
      </c>
      <c r="L722" s="21">
        <f>IF(VLOOKUP(A722,$U$12:$AD$125,8)=VLOOKUP(A721,$U$12:$AD$125,8),0,VLOOKUP(A722,U$12:$AD$125,8))</f>
        <v>0</v>
      </c>
      <c r="M722" s="8">
        <f>IF(L722&gt;0,VLOOKUP(L722,T$12:$AC$125,7),0)</f>
        <v>0</v>
      </c>
      <c r="N722" s="3">
        <f t="shared" si="179"/>
        <v>0</v>
      </c>
      <c r="O722" s="3">
        <f t="shared" ca="1" si="174"/>
        <v>1819.125</v>
      </c>
      <c r="P722" s="22" t="str">
        <f t="shared" si="180"/>
        <v>INCORPJ=</v>
      </c>
      <c r="Q722" s="2">
        <f t="shared" si="181"/>
        <v>43171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  <c r="ES722" s="18"/>
      <c r="ET722" s="18"/>
      <c r="EU722" s="18"/>
      <c r="EV722" s="18"/>
      <c r="EW722" s="18"/>
      <c r="EX722" s="18"/>
      <c r="EY722" s="18"/>
      <c r="EZ722" s="18"/>
      <c r="FA722" s="18"/>
      <c r="FB722" s="18"/>
      <c r="FC722" s="18"/>
      <c r="FD722" s="18"/>
      <c r="FE722" s="18"/>
      <c r="FF722" s="18"/>
      <c r="FG722" s="18"/>
      <c r="FH722" s="18"/>
      <c r="FI722" s="18"/>
      <c r="FJ722" s="18"/>
      <c r="FK722" s="18"/>
      <c r="FL722" s="18"/>
      <c r="FM722" s="18"/>
      <c r="FN722" s="18"/>
      <c r="FO722" s="18"/>
      <c r="FP722" s="18"/>
      <c r="FQ722" s="18"/>
      <c r="FR722" s="18"/>
      <c r="FS722" s="18"/>
      <c r="FT722" s="18"/>
      <c r="FU722" s="18"/>
      <c r="FV722" s="18"/>
    </row>
    <row r="723" spans="1:181" ht="12.75" x14ac:dyDescent="0.15">
      <c r="A723" s="90">
        <f t="shared" si="175"/>
        <v>43061</v>
      </c>
      <c r="B723" s="95">
        <f t="shared" ca="1" si="182"/>
        <v>101856.579</v>
      </c>
      <c r="C723" s="3">
        <f t="shared" si="176"/>
        <v>100000</v>
      </c>
      <c r="D723" s="4">
        <f ca="1">IF(A723&lt;$B$1,VLOOKUP(A723,[1]DI!$A$4:$B$15000,2),0)</f>
        <v>7.3899999999999993E-2</v>
      </c>
      <c r="E723" s="5">
        <f t="shared" ca="1" si="183"/>
        <v>2.8296000000000001E-4</v>
      </c>
      <c r="F723" s="20">
        <f t="shared" si="177"/>
        <v>1.3</v>
      </c>
      <c r="G723" s="6">
        <f t="shared" ca="1" si="171"/>
        <v>1.000367848</v>
      </c>
      <c r="H723" s="5">
        <f ca="1">TRUNC(PRODUCT(G$10:G722),15)</f>
        <v>1.31596959611105</v>
      </c>
      <c r="I723" s="5">
        <f t="shared" ca="1" si="178"/>
        <v>1.2919829075245499</v>
      </c>
      <c r="J723" s="5">
        <f t="shared" ca="1" si="172"/>
        <v>1.01856579</v>
      </c>
      <c r="K723" s="5">
        <f t="shared" ca="1" si="173"/>
        <v>1856.579</v>
      </c>
      <c r="L723" s="21">
        <f>IF(VLOOKUP(A723,$U$12:$AD$125,8)=VLOOKUP(A722,$U$12:$AD$125,8),0,VLOOKUP(A723,U$12:$AD$125,8))</f>
        <v>0</v>
      </c>
      <c r="M723" s="8">
        <f>IF(L723&gt;0,VLOOKUP(L723,T$12:$AC$125,7),0)</f>
        <v>0</v>
      </c>
      <c r="N723" s="3">
        <f t="shared" si="179"/>
        <v>0</v>
      </c>
      <c r="O723" s="3">
        <f t="shared" ca="1" si="174"/>
        <v>1856.579</v>
      </c>
      <c r="P723" s="22" t="str">
        <f t="shared" si="180"/>
        <v>INCORPJ=</v>
      </c>
      <c r="Q723" s="2">
        <f t="shared" si="181"/>
        <v>43171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  <c r="ES723" s="18"/>
      <c r="ET723" s="18"/>
      <c r="EU723" s="18"/>
      <c r="EV723" s="18"/>
      <c r="EW723" s="18"/>
      <c r="EX723" s="18"/>
      <c r="EY723" s="18"/>
      <c r="EZ723" s="18"/>
      <c r="FA723" s="18"/>
      <c r="FB723" s="18"/>
      <c r="FC723" s="18"/>
      <c r="FD723" s="18"/>
      <c r="FE723" s="18"/>
      <c r="FF723" s="18"/>
      <c r="FG723" s="18"/>
      <c r="FH723" s="18"/>
      <c r="FI723" s="18"/>
      <c r="FJ723" s="18"/>
      <c r="FK723" s="18"/>
      <c r="FL723" s="18"/>
      <c r="FM723" s="18"/>
      <c r="FN723" s="18"/>
      <c r="FO723" s="18"/>
      <c r="FP723" s="18"/>
      <c r="FQ723" s="18"/>
      <c r="FR723" s="18"/>
      <c r="FS723" s="18"/>
      <c r="FT723" s="18"/>
      <c r="FU723" s="18"/>
      <c r="FV723" s="18"/>
    </row>
    <row r="724" spans="1:181" ht="12.75" x14ac:dyDescent="0.15">
      <c r="A724" s="90">
        <f t="shared" si="175"/>
        <v>43062</v>
      </c>
      <c r="B724" s="95">
        <f t="shared" ca="1" si="182"/>
        <v>101894.04700000001</v>
      </c>
      <c r="C724" s="3">
        <f t="shared" si="176"/>
        <v>100000</v>
      </c>
      <c r="D724" s="4">
        <f ca="1">IF(A724&lt;$B$1,VLOOKUP(A724,[1]DI!$A$4:$B$15000,2),0)</f>
        <v>7.3899999999999993E-2</v>
      </c>
      <c r="E724" s="5">
        <f t="shared" ca="1" si="183"/>
        <v>2.8296000000000001E-4</v>
      </c>
      <c r="F724" s="20">
        <f t="shared" si="177"/>
        <v>1.3</v>
      </c>
      <c r="G724" s="6">
        <f t="shared" ca="1" si="171"/>
        <v>1.000367848</v>
      </c>
      <c r="H724" s="5">
        <f ca="1">TRUNC(PRODUCT(G$10:G723),15)</f>
        <v>1.31645367289504</v>
      </c>
      <c r="I724" s="5">
        <f t="shared" ca="1" si="178"/>
        <v>1.2919829075245499</v>
      </c>
      <c r="J724" s="5">
        <f t="shared" ca="1" si="172"/>
        <v>1.01894047</v>
      </c>
      <c r="K724" s="5">
        <f t="shared" ca="1" si="173"/>
        <v>1894.047</v>
      </c>
      <c r="L724" s="21">
        <f>IF(VLOOKUP(A724,$U$12:$AD$125,8)=VLOOKUP(A723,$U$12:$AD$125,8),0,VLOOKUP(A724,U$12:$AD$125,8))</f>
        <v>0</v>
      </c>
      <c r="M724" s="8">
        <f>IF(L724&gt;0,VLOOKUP(L724,T$12:$AC$125,7),0)</f>
        <v>0</v>
      </c>
      <c r="N724" s="3">
        <f t="shared" si="179"/>
        <v>0</v>
      </c>
      <c r="O724" s="3">
        <f t="shared" ca="1" si="174"/>
        <v>1894.047</v>
      </c>
      <c r="P724" s="22" t="str">
        <f t="shared" si="180"/>
        <v>INCORPJ=</v>
      </c>
      <c r="Q724" s="2">
        <f t="shared" si="181"/>
        <v>43171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  <c r="ES724" s="18"/>
      <c r="ET724" s="18"/>
      <c r="EU724" s="18"/>
      <c r="EV724" s="18"/>
      <c r="EW724" s="18"/>
      <c r="EX724" s="18"/>
      <c r="EY724" s="18"/>
      <c r="EZ724" s="18"/>
      <c r="FA724" s="18"/>
      <c r="FB724" s="18"/>
      <c r="FC724" s="18"/>
      <c r="FD724" s="18"/>
      <c r="FE724" s="18"/>
      <c r="FF724" s="18"/>
      <c r="FG724" s="18"/>
      <c r="FH724" s="18"/>
      <c r="FI724" s="18"/>
      <c r="FJ724" s="18"/>
      <c r="FK724" s="18"/>
      <c r="FL724" s="18"/>
      <c r="FM724" s="18"/>
      <c r="FN724" s="18"/>
      <c r="FO724" s="18"/>
      <c r="FP724" s="18"/>
      <c r="FQ724" s="18"/>
      <c r="FR724" s="18"/>
      <c r="FS724" s="18"/>
      <c r="FT724" s="18"/>
      <c r="FU724" s="18"/>
      <c r="FV724" s="18"/>
    </row>
    <row r="725" spans="1:181" ht="12.75" x14ac:dyDescent="0.15">
      <c r="A725" s="90">
        <f t="shared" si="175"/>
        <v>43063</v>
      </c>
      <c r="B725" s="95">
        <f t="shared" ca="1" si="182"/>
        <v>101931.52899999999</v>
      </c>
      <c r="C725" s="3">
        <f t="shared" si="176"/>
        <v>100000</v>
      </c>
      <c r="D725" s="4">
        <f ca="1">IF(A725&lt;$B$1,VLOOKUP(A725,[1]DI!$A$4:$B$15000,2),0)</f>
        <v>7.3899999999999993E-2</v>
      </c>
      <c r="E725" s="5">
        <f t="shared" ca="1" si="183"/>
        <v>2.8296000000000001E-4</v>
      </c>
      <c r="F725" s="20">
        <f t="shared" si="177"/>
        <v>1.3</v>
      </c>
      <c r="G725" s="6">
        <f t="shared" ca="1" si="171"/>
        <v>1.000367848</v>
      </c>
      <c r="H725" s="5">
        <f ca="1">TRUNC(PRODUCT(G$10:G724),15)</f>
        <v>1.3169379277457101</v>
      </c>
      <c r="I725" s="5">
        <f t="shared" ca="1" si="178"/>
        <v>1.2919829075245499</v>
      </c>
      <c r="J725" s="5">
        <f t="shared" ca="1" si="172"/>
        <v>1.01931529</v>
      </c>
      <c r="K725" s="5">
        <f t="shared" ca="1" si="173"/>
        <v>1931.529</v>
      </c>
      <c r="L725" s="21">
        <f>IF(VLOOKUP(A725,$U$12:$AD$125,8)=VLOOKUP(A724,$U$12:$AD$125,8),0,VLOOKUP(A725,U$12:$AD$125,8))</f>
        <v>0</v>
      </c>
      <c r="M725" s="8">
        <f>IF(L725&gt;0,VLOOKUP(L725,T$12:$AC$125,7),0)</f>
        <v>0</v>
      </c>
      <c r="N725" s="3">
        <f t="shared" si="179"/>
        <v>0</v>
      </c>
      <c r="O725" s="3">
        <f t="shared" ca="1" si="174"/>
        <v>1931.529</v>
      </c>
      <c r="P725" s="22" t="str">
        <f t="shared" si="180"/>
        <v>INCORPJ=</v>
      </c>
      <c r="Q725" s="2">
        <f t="shared" si="181"/>
        <v>43171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  <c r="ES725" s="18"/>
      <c r="ET725" s="18"/>
      <c r="EU725" s="18"/>
      <c r="EV725" s="18"/>
      <c r="EW725" s="18"/>
      <c r="EX725" s="18"/>
      <c r="EY725" s="18"/>
      <c r="EZ725" s="18"/>
      <c r="FA725" s="18"/>
      <c r="FB725" s="18"/>
      <c r="FC725" s="18"/>
      <c r="FD725" s="18"/>
      <c r="FE725" s="18"/>
      <c r="FF725" s="18"/>
      <c r="FG725" s="18"/>
      <c r="FH725" s="18"/>
      <c r="FI725" s="18"/>
      <c r="FJ725" s="18"/>
      <c r="FK725" s="18"/>
      <c r="FL725" s="18"/>
      <c r="FM725" s="18"/>
      <c r="FN725" s="18"/>
      <c r="FO725" s="18"/>
      <c r="FP725" s="18"/>
      <c r="FQ725" s="18"/>
      <c r="FR725" s="18"/>
      <c r="FS725" s="18"/>
      <c r="FT725" s="18"/>
      <c r="FU725" s="18"/>
      <c r="FV725" s="18"/>
    </row>
    <row r="726" spans="1:181" ht="12.75" x14ac:dyDescent="0.15">
      <c r="A726" s="90">
        <f t="shared" si="175"/>
        <v>43064</v>
      </c>
      <c r="B726" s="95">
        <f t="shared" ca="1" si="182"/>
        <v>101969.024</v>
      </c>
      <c r="C726" s="3">
        <f t="shared" si="176"/>
        <v>100000</v>
      </c>
      <c r="D726" s="4">
        <f ca="1">IF(A726&lt;$B$1,VLOOKUP(A726,[1]DI!$A$4:$B$15000,2),0)</f>
        <v>0</v>
      </c>
      <c r="E726" s="5">
        <f t="shared" ca="1" si="183"/>
        <v>0</v>
      </c>
      <c r="F726" s="20">
        <f t="shared" si="177"/>
        <v>1.3</v>
      </c>
      <c r="G726" s="6">
        <f t="shared" ca="1" si="171"/>
        <v>1</v>
      </c>
      <c r="H726" s="5">
        <f ca="1">TRUNC(PRODUCT(G$10:G725),15)</f>
        <v>1.31742236072856</v>
      </c>
      <c r="I726" s="5">
        <f t="shared" ca="1" si="178"/>
        <v>1.2919829075245499</v>
      </c>
      <c r="J726" s="5">
        <f t="shared" ca="1" si="172"/>
        <v>1.0196902400000001</v>
      </c>
      <c r="K726" s="5">
        <f t="shared" ca="1" si="173"/>
        <v>1969.0239999999999</v>
      </c>
      <c r="L726" s="21">
        <f>IF(VLOOKUP(A726,$U$12:$AD$125,8)=VLOOKUP(A725,$U$12:$AD$125,8),0,VLOOKUP(A726,U$12:$AD$125,8))</f>
        <v>0</v>
      </c>
      <c r="M726" s="8">
        <f>IF(L726&gt;0,VLOOKUP(L726,T$12:$AC$125,7),0)</f>
        <v>0</v>
      </c>
      <c r="N726" s="3">
        <f t="shared" si="179"/>
        <v>0</v>
      </c>
      <c r="O726" s="3">
        <f t="shared" ca="1" si="174"/>
        <v>1969.0239999999999</v>
      </c>
      <c r="P726" s="22" t="str">
        <f t="shared" si="180"/>
        <v>INCORPJ=</v>
      </c>
      <c r="Q726" s="2">
        <f t="shared" si="181"/>
        <v>43171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  <c r="ES726" s="18"/>
      <c r="ET726" s="18"/>
      <c r="EU726" s="18"/>
      <c r="EV726" s="18"/>
      <c r="EW726" s="18"/>
      <c r="EX726" s="18"/>
      <c r="EY726" s="18"/>
      <c r="EZ726" s="18"/>
      <c r="FA726" s="18"/>
      <c r="FB726" s="18"/>
      <c r="FC726" s="18"/>
      <c r="FD726" s="18"/>
      <c r="FE726" s="18"/>
      <c r="FF726" s="18"/>
      <c r="FG726" s="18"/>
      <c r="FH726" s="18"/>
      <c r="FI726" s="18"/>
      <c r="FJ726" s="18"/>
      <c r="FK726" s="18"/>
      <c r="FL726" s="18"/>
      <c r="FM726" s="18"/>
      <c r="FN726" s="18"/>
      <c r="FO726" s="18"/>
      <c r="FP726" s="18"/>
      <c r="FQ726" s="18"/>
      <c r="FR726" s="18"/>
      <c r="FS726" s="18"/>
      <c r="FT726" s="18"/>
      <c r="FU726" s="18"/>
      <c r="FV726" s="18"/>
    </row>
    <row r="727" spans="1:181" ht="12.75" x14ac:dyDescent="0.15">
      <c r="A727" s="90">
        <f t="shared" si="175"/>
        <v>43065</v>
      </c>
      <c r="B727" s="95">
        <f t="shared" ca="1" si="182"/>
        <v>101969.024</v>
      </c>
      <c r="C727" s="3">
        <f t="shared" si="176"/>
        <v>100000</v>
      </c>
      <c r="D727" s="4">
        <f ca="1">IF(A727&lt;$B$1,VLOOKUP(A727,[1]DI!$A$4:$B$15000,2),0)</f>
        <v>0</v>
      </c>
      <c r="E727" s="5">
        <f t="shared" ca="1" si="183"/>
        <v>0</v>
      </c>
      <c r="F727" s="20">
        <f t="shared" si="177"/>
        <v>1.3</v>
      </c>
      <c r="G727" s="6">
        <f t="shared" ca="1" si="171"/>
        <v>1</v>
      </c>
      <c r="H727" s="5">
        <f ca="1">TRUNC(PRODUCT(G$10:G726),15)</f>
        <v>1.31742236072856</v>
      </c>
      <c r="I727" s="5">
        <f t="shared" ca="1" si="178"/>
        <v>1.2919829075245499</v>
      </c>
      <c r="J727" s="5">
        <f t="shared" ca="1" si="172"/>
        <v>1.0196902400000001</v>
      </c>
      <c r="K727" s="5">
        <f t="shared" ca="1" si="173"/>
        <v>1969.0239999999999</v>
      </c>
      <c r="L727" s="21">
        <f>IF(VLOOKUP(A727,$U$12:$AD$125,8)=VLOOKUP(A726,$U$12:$AD$125,8),0,VLOOKUP(A727,U$12:$AD$125,8))</f>
        <v>0</v>
      </c>
      <c r="M727" s="8">
        <f>IF(L727&gt;0,VLOOKUP(L727,T$12:$AC$125,7),0)</f>
        <v>0</v>
      </c>
      <c r="N727" s="3">
        <f t="shared" si="179"/>
        <v>0</v>
      </c>
      <c r="O727" s="3">
        <f t="shared" ca="1" si="174"/>
        <v>1969.0239999999999</v>
      </c>
      <c r="P727" s="22" t="str">
        <f t="shared" si="180"/>
        <v>INCORPJ=</v>
      </c>
      <c r="Q727" s="2">
        <f t="shared" si="181"/>
        <v>43171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  <c r="ES727" s="18"/>
      <c r="ET727" s="18"/>
      <c r="EU727" s="18"/>
      <c r="EV727" s="18"/>
      <c r="EW727" s="18"/>
      <c r="EX727" s="18"/>
      <c r="EY727" s="18"/>
      <c r="EZ727" s="18"/>
      <c r="FA727" s="18"/>
      <c r="FB727" s="18"/>
      <c r="FC727" s="18"/>
      <c r="FD727" s="18"/>
      <c r="FE727" s="18"/>
      <c r="FF727" s="18"/>
      <c r="FG727" s="18"/>
      <c r="FH727" s="18"/>
      <c r="FI727" s="18"/>
      <c r="FJ727" s="18"/>
      <c r="FK727" s="18"/>
      <c r="FL727" s="18"/>
      <c r="FM727" s="18"/>
      <c r="FN727" s="18"/>
      <c r="FO727" s="18"/>
      <c r="FP727" s="18"/>
      <c r="FQ727" s="18"/>
      <c r="FR727" s="18"/>
      <c r="FS727" s="18"/>
      <c r="FT727" s="18"/>
      <c r="FU727" s="18"/>
      <c r="FV727" s="18"/>
    </row>
    <row r="728" spans="1:181" ht="12.75" x14ac:dyDescent="0.15">
      <c r="A728" s="90">
        <f t="shared" si="175"/>
        <v>43066</v>
      </c>
      <c r="B728" s="95">
        <f t="shared" ca="1" si="182"/>
        <v>101969.024</v>
      </c>
      <c r="C728" s="3">
        <f t="shared" si="176"/>
        <v>100000</v>
      </c>
      <c r="D728" s="4">
        <f ca="1">IF(A728&lt;$B$1,VLOOKUP(A728,[1]DI!$A$4:$B$15000,2),0)</f>
        <v>7.3899999999999993E-2</v>
      </c>
      <c r="E728" s="5">
        <f t="shared" ca="1" si="183"/>
        <v>2.8296000000000001E-4</v>
      </c>
      <c r="F728" s="20">
        <f t="shared" si="177"/>
        <v>1.3</v>
      </c>
      <c r="G728" s="6">
        <f t="shared" ca="1" si="171"/>
        <v>1.000367848</v>
      </c>
      <c r="H728" s="5">
        <f ca="1">TRUNC(PRODUCT(G$10:G727),15)</f>
        <v>1.31742236072856</v>
      </c>
      <c r="I728" s="5">
        <f t="shared" ca="1" si="178"/>
        <v>1.2919829075245499</v>
      </c>
      <c r="J728" s="5">
        <f t="shared" ca="1" si="172"/>
        <v>1.0196902400000001</v>
      </c>
      <c r="K728" s="5">
        <f t="shared" ca="1" si="173"/>
        <v>1969.0239999999999</v>
      </c>
      <c r="L728" s="21">
        <f>IF(VLOOKUP(A728,$U$12:$AD$125,8)=VLOOKUP(A727,$U$12:$AD$125,8),0,VLOOKUP(A728,U$12:$AD$125,8))</f>
        <v>0</v>
      </c>
      <c r="M728" s="8">
        <f>IF(L728&gt;0,VLOOKUP(L728,T$12:$AC$125,7),0)</f>
        <v>0</v>
      </c>
      <c r="N728" s="3">
        <f t="shared" si="179"/>
        <v>0</v>
      </c>
      <c r="O728" s="3">
        <f t="shared" ca="1" si="174"/>
        <v>1969.0239999999999</v>
      </c>
      <c r="P728" s="22" t="str">
        <f t="shared" si="180"/>
        <v>INCORPJ=</v>
      </c>
      <c r="Q728" s="2">
        <f t="shared" si="181"/>
        <v>43171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  <c r="ES728" s="18"/>
      <c r="ET728" s="18"/>
      <c r="EU728" s="18"/>
      <c r="EV728" s="18"/>
      <c r="EW728" s="18"/>
      <c r="EX728" s="18"/>
      <c r="EY728" s="18"/>
      <c r="EZ728" s="18"/>
      <c r="FA728" s="18"/>
      <c r="FB728" s="18"/>
      <c r="FC728" s="18"/>
      <c r="FD728" s="18"/>
      <c r="FE728" s="18"/>
      <c r="FF728" s="18"/>
      <c r="FG728" s="18"/>
      <c r="FH728" s="18"/>
      <c r="FI728" s="18"/>
      <c r="FJ728" s="18"/>
      <c r="FK728" s="18"/>
      <c r="FL728" s="18"/>
      <c r="FM728" s="18"/>
      <c r="FN728" s="18"/>
      <c r="FO728" s="18"/>
      <c r="FP728" s="18"/>
      <c r="FQ728" s="18"/>
      <c r="FR728" s="18"/>
      <c r="FS728" s="18"/>
      <c r="FT728" s="18"/>
      <c r="FU728" s="18"/>
      <c r="FV728" s="18"/>
    </row>
    <row r="729" spans="1:181" ht="12.75" x14ac:dyDescent="0.15">
      <c r="A729" s="90">
        <f t="shared" si="175"/>
        <v>43067</v>
      </c>
      <c r="B729" s="95">
        <f t="shared" ca="1" si="182"/>
        <v>102006.533</v>
      </c>
      <c r="C729" s="3">
        <f t="shared" si="176"/>
        <v>100000</v>
      </c>
      <c r="D729" s="4">
        <f ca="1">IF(A729&lt;$B$1,VLOOKUP(A729,[1]DI!$A$4:$B$15000,2),0)</f>
        <v>7.3899999999999993E-2</v>
      </c>
      <c r="E729" s="5">
        <f t="shared" ca="1" si="183"/>
        <v>2.8296000000000001E-4</v>
      </c>
      <c r="F729" s="20">
        <f t="shared" si="177"/>
        <v>1.3</v>
      </c>
      <c r="G729" s="6">
        <f t="shared" ca="1" si="171"/>
        <v>1.000367848</v>
      </c>
      <c r="H729" s="5">
        <f ca="1">TRUNC(PRODUCT(G$10:G728),15)</f>
        <v>1.3179069719091101</v>
      </c>
      <c r="I729" s="5">
        <f t="shared" ca="1" si="178"/>
        <v>1.2919829075245499</v>
      </c>
      <c r="J729" s="5">
        <f t="shared" ca="1" si="172"/>
        <v>1.02006533</v>
      </c>
      <c r="K729" s="5">
        <f t="shared" ca="1" si="173"/>
        <v>2006.5329999999999</v>
      </c>
      <c r="L729" s="21">
        <f>IF(VLOOKUP(A729,$U$12:$AD$125,8)=VLOOKUP(A728,$U$12:$AD$125,8),0,VLOOKUP(A729,U$12:$AD$125,8))</f>
        <v>0</v>
      </c>
      <c r="M729" s="8">
        <f>IF(L729&gt;0,VLOOKUP(L729,T$12:$AC$125,7),0)</f>
        <v>0</v>
      </c>
      <c r="N729" s="3">
        <f t="shared" si="179"/>
        <v>0</v>
      </c>
      <c r="O729" s="3">
        <f t="shared" ca="1" si="174"/>
        <v>2006.5329999999999</v>
      </c>
      <c r="P729" s="22" t="str">
        <f t="shared" si="180"/>
        <v>INCORPJ=</v>
      </c>
      <c r="Q729" s="2">
        <f t="shared" si="181"/>
        <v>43171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  <c r="ES729" s="18"/>
      <c r="ET729" s="18"/>
      <c r="EU729" s="18"/>
      <c r="EV729" s="18"/>
      <c r="EW729" s="18"/>
      <c r="EX729" s="18"/>
      <c r="EY729" s="18"/>
      <c r="EZ729" s="18"/>
      <c r="FA729" s="18"/>
      <c r="FB729" s="18"/>
      <c r="FC729" s="18"/>
      <c r="FD729" s="18"/>
      <c r="FE729" s="18"/>
      <c r="FF729" s="18"/>
      <c r="FG729" s="18"/>
      <c r="FH729" s="18"/>
      <c r="FI729" s="18"/>
      <c r="FJ729" s="18"/>
      <c r="FK729" s="18"/>
      <c r="FL729" s="18"/>
      <c r="FM729" s="18"/>
      <c r="FN729" s="18"/>
      <c r="FO729" s="18"/>
      <c r="FP729" s="18"/>
      <c r="FQ729" s="18"/>
      <c r="FR729" s="18"/>
      <c r="FS729" s="18"/>
      <c r="FT729" s="18"/>
      <c r="FU729" s="18"/>
      <c r="FV729" s="18"/>
    </row>
    <row r="730" spans="1:181" ht="12.75" x14ac:dyDescent="0.15">
      <c r="A730" s="90">
        <f t="shared" si="175"/>
        <v>43068</v>
      </c>
      <c r="B730" s="95">
        <f t="shared" ca="1" si="182"/>
        <v>102044.05599999</v>
      </c>
      <c r="C730" s="3">
        <f t="shared" si="176"/>
        <v>100000</v>
      </c>
      <c r="D730" s="4">
        <f ca="1">IF(A730&lt;$B$1,VLOOKUP(A730,[1]DI!$A$4:$B$15000,2),0)</f>
        <v>7.3899999999999993E-2</v>
      </c>
      <c r="E730" s="5">
        <f t="shared" ca="1" si="183"/>
        <v>2.8296000000000001E-4</v>
      </c>
      <c r="F730" s="20">
        <f t="shared" si="177"/>
        <v>1.3</v>
      </c>
      <c r="G730" s="6">
        <f t="shared" ca="1" si="171"/>
        <v>1.000367848</v>
      </c>
      <c r="H730" s="5">
        <f ca="1">TRUNC(PRODUCT(G$10:G729),15)</f>
        <v>1.3183917613529099</v>
      </c>
      <c r="I730" s="5">
        <f t="shared" ca="1" si="178"/>
        <v>1.2919829075245499</v>
      </c>
      <c r="J730" s="5">
        <f t="shared" ca="1" si="172"/>
        <v>1.0204405599999999</v>
      </c>
      <c r="K730" s="5">
        <f t="shared" ca="1" si="173"/>
        <v>2044.0559999899999</v>
      </c>
      <c r="L730" s="21">
        <f>IF(VLOOKUP(A730,$U$12:$AD$125,8)=VLOOKUP(A729,$U$12:$AD$125,8),0,VLOOKUP(A730,U$12:$AD$125,8))</f>
        <v>0</v>
      </c>
      <c r="M730" s="8">
        <f>IF(L730&gt;0,VLOOKUP(L730,T$12:$AC$125,7),0)</f>
        <v>0</v>
      </c>
      <c r="N730" s="3">
        <f t="shared" si="179"/>
        <v>0</v>
      </c>
      <c r="O730" s="3">
        <f t="shared" ca="1" si="174"/>
        <v>2044.0559999899999</v>
      </c>
      <c r="P730" s="22" t="str">
        <f t="shared" si="180"/>
        <v>INCORPJ=</v>
      </c>
      <c r="Q730" s="2">
        <f t="shared" si="181"/>
        <v>43171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  <c r="ES730" s="18"/>
      <c r="ET730" s="18"/>
      <c r="EU730" s="18"/>
      <c r="EV730" s="18"/>
      <c r="EW730" s="18"/>
      <c r="EX730" s="18"/>
      <c r="EY730" s="18"/>
      <c r="EZ730" s="18"/>
      <c r="FA730" s="18"/>
      <c r="FB730" s="18"/>
      <c r="FC730" s="18"/>
      <c r="FD730" s="18"/>
      <c r="FE730" s="18"/>
      <c r="FF730" s="18"/>
      <c r="FG730" s="18"/>
      <c r="FH730" s="18"/>
      <c r="FI730" s="18"/>
      <c r="FJ730" s="18"/>
      <c r="FK730" s="18"/>
      <c r="FL730" s="18"/>
      <c r="FM730" s="18"/>
      <c r="FN730" s="18"/>
      <c r="FO730" s="18"/>
      <c r="FP730" s="18"/>
      <c r="FQ730" s="18"/>
      <c r="FR730" s="18"/>
      <c r="FS730" s="18"/>
      <c r="FT730" s="18"/>
      <c r="FU730" s="18"/>
      <c r="FV730" s="18"/>
    </row>
    <row r="731" spans="1:181" ht="12.75" x14ac:dyDescent="0.15">
      <c r="A731" s="90">
        <f t="shared" si="175"/>
        <v>43069</v>
      </c>
      <c r="B731" s="95">
        <f t="shared" ca="1" si="182"/>
        <v>102081.59299999</v>
      </c>
      <c r="C731" s="3">
        <f t="shared" si="176"/>
        <v>100000</v>
      </c>
      <c r="D731" s="4">
        <f ca="1">IF(A731&lt;$B$1,VLOOKUP(A731,[1]DI!$A$4:$B$15000,2),0)</f>
        <v>7.3899999999999993E-2</v>
      </c>
      <c r="E731" s="5">
        <f t="shared" ca="1" si="183"/>
        <v>2.8296000000000001E-4</v>
      </c>
      <c r="F731" s="20">
        <f t="shared" si="177"/>
        <v>1.3</v>
      </c>
      <c r="G731" s="6">
        <f t="shared" ca="1" si="171"/>
        <v>1.000367848</v>
      </c>
      <c r="H731" s="5">
        <f ca="1">TRUNC(PRODUCT(G$10:G730),15)</f>
        <v>1.3188767291255401</v>
      </c>
      <c r="I731" s="5">
        <f t="shared" ca="1" si="178"/>
        <v>1.2919829075245499</v>
      </c>
      <c r="J731" s="5">
        <f t="shared" ca="1" si="172"/>
        <v>1.0208159299999999</v>
      </c>
      <c r="K731" s="5">
        <f t="shared" ca="1" si="173"/>
        <v>2081.59299999</v>
      </c>
      <c r="L731" s="21">
        <f>IF(VLOOKUP(A731,$U$12:$AD$125,8)=VLOOKUP(A730,$U$12:$AD$125,8),0,VLOOKUP(A731,U$12:$AD$125,8))</f>
        <v>0</v>
      </c>
      <c r="M731" s="8">
        <f>IF(L731&gt;0,VLOOKUP(L731,T$12:$AC$125,7),0)</f>
        <v>0</v>
      </c>
      <c r="N731" s="3">
        <f t="shared" si="179"/>
        <v>0</v>
      </c>
      <c r="O731" s="3">
        <f t="shared" ca="1" si="174"/>
        <v>2081.59299999</v>
      </c>
      <c r="P731" s="22" t="str">
        <f t="shared" si="180"/>
        <v>INCORPJ=</v>
      </c>
      <c r="Q731" s="2">
        <f t="shared" si="181"/>
        <v>43171</v>
      </c>
      <c r="R731" s="10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  <c r="BY731" s="33"/>
      <c r="BZ731" s="33"/>
      <c r="CA731" s="33"/>
      <c r="CB731" s="33"/>
      <c r="CC731" s="33"/>
      <c r="CD731" s="33"/>
      <c r="CE731" s="33"/>
      <c r="CF731" s="33"/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33"/>
      <c r="CX731" s="33"/>
      <c r="CY731" s="33"/>
      <c r="CZ731" s="33"/>
      <c r="DA731" s="33"/>
      <c r="DB731" s="33"/>
      <c r="DC731" s="33"/>
      <c r="DD731" s="33"/>
      <c r="DE731" s="33"/>
      <c r="DF731" s="33"/>
      <c r="DG731" s="33"/>
      <c r="DH731" s="33"/>
      <c r="DI731" s="33"/>
      <c r="DJ731" s="33"/>
      <c r="DK731" s="33"/>
      <c r="DL731" s="33"/>
      <c r="DM731" s="33"/>
      <c r="DN731" s="33"/>
      <c r="DO731" s="33"/>
      <c r="DP731" s="33"/>
      <c r="DQ731" s="33"/>
      <c r="DR731" s="33"/>
      <c r="DS731" s="33"/>
      <c r="DT731" s="33"/>
      <c r="DU731" s="33"/>
      <c r="DV731" s="33"/>
      <c r="DW731" s="33"/>
      <c r="DX731" s="33"/>
      <c r="DY731" s="33"/>
      <c r="DZ731" s="33"/>
      <c r="EA731" s="33"/>
      <c r="EB731" s="33"/>
      <c r="EC731" s="33"/>
      <c r="ED731" s="33"/>
      <c r="EE731" s="33"/>
      <c r="EF731" s="33"/>
      <c r="EG731" s="33"/>
      <c r="EH731" s="33"/>
      <c r="EI731" s="33"/>
      <c r="EJ731" s="33"/>
      <c r="EK731" s="33"/>
      <c r="EL731" s="33"/>
      <c r="EM731" s="33"/>
      <c r="EN731" s="33"/>
      <c r="EO731" s="33"/>
      <c r="EP731" s="33"/>
      <c r="EQ731" s="33"/>
      <c r="ER731" s="33"/>
      <c r="ES731" s="33"/>
      <c r="ET731" s="33"/>
      <c r="EU731" s="33"/>
      <c r="EV731" s="33"/>
      <c r="EW731" s="33"/>
      <c r="EX731" s="33"/>
      <c r="EY731" s="33"/>
      <c r="EZ731" s="33"/>
      <c r="FA731" s="33"/>
      <c r="FB731" s="33"/>
      <c r="FC731" s="33"/>
      <c r="FD731" s="33"/>
      <c r="FE731" s="33"/>
      <c r="FF731" s="33"/>
      <c r="FG731" s="33"/>
      <c r="FH731" s="33"/>
      <c r="FI731" s="33"/>
      <c r="FJ731" s="33"/>
      <c r="FK731" s="33"/>
      <c r="FL731" s="33"/>
      <c r="FM731" s="33"/>
      <c r="FN731" s="33"/>
      <c r="FO731" s="33"/>
      <c r="FP731" s="33"/>
      <c r="FQ731" s="33"/>
      <c r="FR731" s="33"/>
      <c r="FS731" s="33"/>
      <c r="FT731" s="33"/>
      <c r="FU731" s="33"/>
      <c r="FV731" s="33"/>
      <c r="FW731" s="33"/>
      <c r="FX731" s="33"/>
      <c r="FY731" s="33"/>
    </row>
    <row r="732" spans="1:181" ht="12.75" x14ac:dyDescent="0.15">
      <c r="A732" s="90">
        <f t="shared" si="175"/>
        <v>43070</v>
      </c>
      <c r="B732" s="95">
        <f t="shared" ca="1" si="182"/>
        <v>102119.143</v>
      </c>
      <c r="C732" s="3">
        <f t="shared" si="176"/>
        <v>100000</v>
      </c>
      <c r="D732" s="4">
        <f ca="1">IF(A732&lt;$B$1,VLOOKUP(A732,[1]DI!$A$4:$B$15000,2),0)</f>
        <v>7.3899999999999993E-2</v>
      </c>
      <c r="E732" s="5">
        <f t="shared" ca="1" si="183"/>
        <v>2.8296000000000001E-4</v>
      </c>
      <c r="F732" s="20">
        <f t="shared" si="177"/>
        <v>1.3</v>
      </c>
      <c r="G732" s="6">
        <f t="shared" ca="1" si="171"/>
        <v>1.000367848</v>
      </c>
      <c r="H732" s="5">
        <f ca="1">TRUNC(PRODUCT(G$10:G731),15)</f>
        <v>1.31936187529259</v>
      </c>
      <c r="I732" s="5">
        <f t="shared" ca="1" si="178"/>
        <v>1.2919829075245499</v>
      </c>
      <c r="J732" s="5">
        <f t="shared" ca="1" si="172"/>
        <v>1.02119143</v>
      </c>
      <c r="K732" s="5">
        <f t="shared" ca="1" si="173"/>
        <v>2119.143</v>
      </c>
      <c r="L732" s="21">
        <f>IF(VLOOKUP(A732,$U$12:$AD$125,8)=VLOOKUP(A731,$U$12:$AD$125,8),0,VLOOKUP(A732,U$12:$AD$125,8))</f>
        <v>0</v>
      </c>
      <c r="M732" s="8">
        <f>IF(L732&gt;0,VLOOKUP(L732,T$12:$AC$125,7),0)</f>
        <v>0</v>
      </c>
      <c r="N732" s="3">
        <f t="shared" si="179"/>
        <v>0</v>
      </c>
      <c r="O732" s="3">
        <f t="shared" ca="1" si="174"/>
        <v>2119.143</v>
      </c>
      <c r="P732" s="22" t="str">
        <f t="shared" si="180"/>
        <v>INCORPJ=</v>
      </c>
      <c r="Q732" s="2">
        <f t="shared" si="181"/>
        <v>43171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  <c r="ES732" s="18"/>
      <c r="ET732" s="18"/>
      <c r="EU732" s="18"/>
      <c r="EV732" s="18"/>
      <c r="EW732" s="18"/>
      <c r="EX732" s="18"/>
      <c r="EY732" s="18"/>
      <c r="EZ732" s="18"/>
      <c r="FA732" s="18"/>
      <c r="FB732" s="18"/>
      <c r="FC732" s="18"/>
      <c r="FD732" s="18"/>
      <c r="FE732" s="18"/>
      <c r="FF732" s="18"/>
      <c r="FG732" s="18"/>
      <c r="FH732" s="18"/>
      <c r="FI732" s="18"/>
      <c r="FJ732" s="18"/>
      <c r="FK732" s="18"/>
      <c r="FL732" s="18"/>
      <c r="FM732" s="18"/>
      <c r="FN732" s="18"/>
      <c r="FO732" s="18"/>
      <c r="FP732" s="18"/>
      <c r="FQ732" s="18"/>
      <c r="FR732" s="18"/>
      <c r="FS732" s="18"/>
      <c r="FT732" s="18"/>
      <c r="FU732" s="18"/>
      <c r="FV732" s="18"/>
    </row>
    <row r="733" spans="1:181" ht="12.75" x14ac:dyDescent="0.15">
      <c r="A733" s="90">
        <f t="shared" si="175"/>
        <v>43071</v>
      </c>
      <c r="B733" s="95">
        <f t="shared" ca="1" si="182"/>
        <v>102156.708</v>
      </c>
      <c r="C733" s="3">
        <f t="shared" si="176"/>
        <v>100000</v>
      </c>
      <c r="D733" s="4">
        <f ca="1">IF(A733&lt;$B$1,VLOOKUP(A733,[1]DI!$A$4:$B$15000,2),0)</f>
        <v>0</v>
      </c>
      <c r="E733" s="5">
        <f t="shared" ca="1" si="183"/>
        <v>0</v>
      </c>
      <c r="F733" s="20">
        <f t="shared" si="177"/>
        <v>1.3</v>
      </c>
      <c r="G733" s="6">
        <f t="shared" ca="1" si="171"/>
        <v>1</v>
      </c>
      <c r="H733" s="5">
        <f ca="1">TRUNC(PRODUCT(G$10:G732),15)</f>
        <v>1.3198471999196999</v>
      </c>
      <c r="I733" s="5">
        <f t="shared" ca="1" si="178"/>
        <v>1.2919829075245499</v>
      </c>
      <c r="J733" s="5">
        <f t="shared" ca="1" si="172"/>
        <v>1.0215670800000001</v>
      </c>
      <c r="K733" s="5">
        <f t="shared" ca="1" si="173"/>
        <v>2156.7080000000001</v>
      </c>
      <c r="L733" s="21">
        <f>IF(VLOOKUP(A733,$U$12:$AD$125,8)=VLOOKUP(A732,$U$12:$AD$125,8),0,VLOOKUP(A733,U$12:$AD$125,8))</f>
        <v>0</v>
      </c>
      <c r="M733" s="8">
        <f>IF(L733&gt;0,VLOOKUP(L733,T$12:$AC$125,7),0)</f>
        <v>0</v>
      </c>
      <c r="N733" s="3">
        <f t="shared" si="179"/>
        <v>0</v>
      </c>
      <c r="O733" s="3">
        <f t="shared" ca="1" si="174"/>
        <v>2156.7080000000001</v>
      </c>
      <c r="P733" s="22" t="str">
        <f t="shared" si="180"/>
        <v>INCORPJ=</v>
      </c>
      <c r="Q733" s="2">
        <f t="shared" si="181"/>
        <v>43171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  <c r="ES733" s="18"/>
      <c r="ET733" s="18"/>
      <c r="EU733" s="18"/>
      <c r="EV733" s="18"/>
      <c r="EW733" s="18"/>
      <c r="EX733" s="18"/>
      <c r="EY733" s="18"/>
      <c r="EZ733" s="18"/>
      <c r="FA733" s="18"/>
      <c r="FB733" s="18"/>
      <c r="FC733" s="18"/>
      <c r="FD733" s="18"/>
      <c r="FE733" s="18"/>
      <c r="FF733" s="18"/>
      <c r="FG733" s="18"/>
      <c r="FH733" s="18"/>
      <c r="FI733" s="18"/>
      <c r="FJ733" s="18"/>
      <c r="FK733" s="18"/>
      <c r="FL733" s="18"/>
      <c r="FM733" s="18"/>
      <c r="FN733" s="18"/>
      <c r="FO733" s="18"/>
      <c r="FP733" s="18"/>
      <c r="FQ733" s="18"/>
      <c r="FR733" s="18"/>
      <c r="FS733" s="18"/>
      <c r="FT733" s="18"/>
      <c r="FU733" s="18"/>
      <c r="FV733" s="18"/>
    </row>
    <row r="734" spans="1:181" ht="12.75" x14ac:dyDescent="0.15">
      <c r="A734" s="90">
        <f t="shared" si="175"/>
        <v>43072</v>
      </c>
      <c r="B734" s="95">
        <f t="shared" ca="1" si="182"/>
        <v>102156.708</v>
      </c>
      <c r="C734" s="3">
        <f t="shared" si="176"/>
        <v>100000</v>
      </c>
      <c r="D734" s="4">
        <f ca="1">IF(A734&lt;$B$1,VLOOKUP(A734,[1]DI!$A$4:$B$15000,2),0)</f>
        <v>0</v>
      </c>
      <c r="E734" s="5">
        <f t="shared" ca="1" si="183"/>
        <v>0</v>
      </c>
      <c r="F734" s="20">
        <f t="shared" si="177"/>
        <v>1.3</v>
      </c>
      <c r="G734" s="6">
        <f t="shared" ca="1" si="171"/>
        <v>1</v>
      </c>
      <c r="H734" s="5">
        <f ca="1">TRUNC(PRODUCT(G$10:G733),15)</f>
        <v>1.3198471999196999</v>
      </c>
      <c r="I734" s="5">
        <f t="shared" ca="1" si="178"/>
        <v>1.2919829075245499</v>
      </c>
      <c r="J734" s="5">
        <f t="shared" ca="1" si="172"/>
        <v>1.0215670800000001</v>
      </c>
      <c r="K734" s="5">
        <f t="shared" ca="1" si="173"/>
        <v>2156.7080000000001</v>
      </c>
      <c r="L734" s="21">
        <f>IF(VLOOKUP(A734,$U$12:$AD$125,8)=VLOOKUP(A733,$U$12:$AD$125,8),0,VLOOKUP(A734,U$12:$AD$125,8))</f>
        <v>0</v>
      </c>
      <c r="M734" s="8">
        <f>IF(L734&gt;0,VLOOKUP(L734,T$12:$AC$125,7),0)</f>
        <v>0</v>
      </c>
      <c r="N734" s="3">
        <f t="shared" si="179"/>
        <v>0</v>
      </c>
      <c r="O734" s="3">
        <f t="shared" ca="1" si="174"/>
        <v>2156.7080000000001</v>
      </c>
      <c r="P734" s="22" t="str">
        <f t="shared" si="180"/>
        <v>INCORPJ=</v>
      </c>
      <c r="Q734" s="2">
        <f t="shared" si="181"/>
        <v>43171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  <c r="ES734" s="18"/>
      <c r="ET734" s="18"/>
      <c r="EU734" s="18"/>
      <c r="EV734" s="18"/>
      <c r="EW734" s="18"/>
      <c r="EX734" s="18"/>
      <c r="EY734" s="18"/>
      <c r="EZ734" s="18"/>
      <c r="FA734" s="18"/>
      <c r="FB734" s="18"/>
      <c r="FC734" s="18"/>
      <c r="FD734" s="18"/>
      <c r="FE734" s="18"/>
      <c r="FF734" s="18"/>
      <c r="FG734" s="18"/>
      <c r="FH734" s="18"/>
      <c r="FI734" s="18"/>
      <c r="FJ734" s="18"/>
      <c r="FK734" s="18"/>
      <c r="FL734" s="18"/>
      <c r="FM734" s="18"/>
      <c r="FN734" s="18"/>
      <c r="FO734" s="18"/>
      <c r="FP734" s="18"/>
      <c r="FQ734" s="18"/>
      <c r="FR734" s="18"/>
      <c r="FS734" s="18"/>
      <c r="FT734" s="18"/>
      <c r="FU734" s="18"/>
      <c r="FV734" s="18"/>
    </row>
    <row r="735" spans="1:181" ht="12.75" x14ac:dyDescent="0.15">
      <c r="A735" s="90">
        <f t="shared" si="175"/>
        <v>43073</v>
      </c>
      <c r="B735" s="95">
        <f t="shared" ca="1" si="182"/>
        <v>102156.708</v>
      </c>
      <c r="C735" s="3">
        <f t="shared" si="176"/>
        <v>100000</v>
      </c>
      <c r="D735" s="4">
        <f ca="1">IF(A735&lt;$B$1,VLOOKUP(A735,[1]DI!$A$4:$B$15000,2),0)</f>
        <v>7.3899999999999993E-2</v>
      </c>
      <c r="E735" s="5">
        <f t="shared" ca="1" si="183"/>
        <v>2.8296000000000001E-4</v>
      </c>
      <c r="F735" s="20">
        <f t="shared" si="177"/>
        <v>1.3</v>
      </c>
      <c r="G735" s="6">
        <f t="shared" ca="1" si="171"/>
        <v>1.000367848</v>
      </c>
      <c r="H735" s="5">
        <f ca="1">TRUNC(PRODUCT(G$10:G734),15)</f>
        <v>1.3198471999196999</v>
      </c>
      <c r="I735" s="5">
        <f t="shared" ca="1" si="178"/>
        <v>1.2919829075245499</v>
      </c>
      <c r="J735" s="5">
        <f t="shared" ca="1" si="172"/>
        <v>1.0215670800000001</v>
      </c>
      <c r="K735" s="5">
        <f t="shared" ca="1" si="173"/>
        <v>2156.7080000000001</v>
      </c>
      <c r="L735" s="21">
        <f>IF(VLOOKUP(A735,$U$12:$AD$125,8)=VLOOKUP(A734,$U$12:$AD$125,8),0,VLOOKUP(A735,U$12:$AD$125,8))</f>
        <v>0</v>
      </c>
      <c r="M735" s="8">
        <f>IF(L735&gt;0,VLOOKUP(L735,T$12:$AC$125,7),0)</f>
        <v>0</v>
      </c>
      <c r="N735" s="3">
        <f t="shared" si="179"/>
        <v>0</v>
      </c>
      <c r="O735" s="3">
        <f t="shared" ca="1" si="174"/>
        <v>2156.7080000000001</v>
      </c>
      <c r="P735" s="22" t="str">
        <f t="shared" si="180"/>
        <v>INCORPJ=</v>
      </c>
      <c r="Q735" s="2">
        <f t="shared" si="181"/>
        <v>43171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  <c r="ES735" s="18"/>
      <c r="ET735" s="18"/>
      <c r="EU735" s="18"/>
      <c r="EV735" s="18"/>
      <c r="EW735" s="18"/>
      <c r="EX735" s="18"/>
      <c r="EY735" s="18"/>
      <c r="EZ735" s="18"/>
      <c r="FA735" s="18"/>
      <c r="FB735" s="18"/>
      <c r="FC735" s="18"/>
      <c r="FD735" s="18"/>
      <c r="FE735" s="18"/>
      <c r="FF735" s="18"/>
      <c r="FG735" s="18"/>
      <c r="FH735" s="18"/>
      <c r="FI735" s="18"/>
      <c r="FJ735" s="18"/>
      <c r="FK735" s="18"/>
      <c r="FL735" s="18"/>
      <c r="FM735" s="18"/>
      <c r="FN735" s="18"/>
      <c r="FO735" s="18"/>
      <c r="FP735" s="18"/>
      <c r="FQ735" s="18"/>
      <c r="FR735" s="18"/>
      <c r="FS735" s="18"/>
      <c r="FT735" s="18"/>
      <c r="FU735" s="18"/>
      <c r="FV735" s="18"/>
    </row>
    <row r="736" spans="1:181" ht="12.75" x14ac:dyDescent="0.15">
      <c r="A736" s="90">
        <f t="shared" si="175"/>
        <v>43074</v>
      </c>
      <c r="B736" s="95">
        <f t="shared" ca="1" si="182"/>
        <v>102194.28599999999</v>
      </c>
      <c r="C736" s="3">
        <f t="shared" si="176"/>
        <v>100000</v>
      </c>
      <c r="D736" s="4">
        <f ca="1">IF(A736&lt;$B$1,VLOOKUP(A736,[1]DI!$A$4:$B$15000,2),0)</f>
        <v>7.3899999999999993E-2</v>
      </c>
      <c r="E736" s="5">
        <f t="shared" ca="1" si="183"/>
        <v>2.8296000000000001E-4</v>
      </c>
      <c r="F736" s="20">
        <f t="shared" si="177"/>
        <v>1.3</v>
      </c>
      <c r="G736" s="6">
        <f t="shared" ca="1" si="171"/>
        <v>1.000367848</v>
      </c>
      <c r="H736" s="5">
        <f ca="1">TRUNC(PRODUCT(G$10:G735),15)</f>
        <v>1.3203327030724901</v>
      </c>
      <c r="I736" s="5">
        <f t="shared" ca="1" si="178"/>
        <v>1.2919829075245499</v>
      </c>
      <c r="J736" s="5">
        <f t="shared" ca="1" si="172"/>
        <v>1.02194286</v>
      </c>
      <c r="K736" s="5">
        <f t="shared" ca="1" si="173"/>
        <v>2194.2860000000001</v>
      </c>
      <c r="L736" s="21">
        <f>IF(VLOOKUP(A736,$U$12:$AD$125,8)=VLOOKUP(A735,$U$12:$AD$125,8),0,VLOOKUP(A736,U$12:$AD$125,8))</f>
        <v>0</v>
      </c>
      <c r="M736" s="8">
        <f>IF(L736&gt;0,VLOOKUP(L736,T$12:$AC$125,7),0)</f>
        <v>0</v>
      </c>
      <c r="N736" s="3">
        <f t="shared" si="179"/>
        <v>0</v>
      </c>
      <c r="O736" s="3">
        <f t="shared" ca="1" si="174"/>
        <v>2194.2860000000001</v>
      </c>
      <c r="P736" s="22" t="str">
        <f t="shared" si="180"/>
        <v>INCORPJ=</v>
      </c>
      <c r="Q736" s="2">
        <f t="shared" si="181"/>
        <v>43171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  <c r="ES736" s="18"/>
      <c r="ET736" s="18"/>
      <c r="EU736" s="18"/>
      <c r="EV736" s="18"/>
      <c r="EW736" s="18"/>
      <c r="EX736" s="18"/>
      <c r="EY736" s="18"/>
      <c r="EZ736" s="18"/>
      <c r="FA736" s="18"/>
      <c r="FB736" s="18"/>
      <c r="FC736" s="18"/>
      <c r="FD736" s="18"/>
      <c r="FE736" s="18"/>
      <c r="FF736" s="18"/>
      <c r="FG736" s="18"/>
      <c r="FH736" s="18"/>
      <c r="FI736" s="18"/>
      <c r="FJ736" s="18"/>
      <c r="FK736" s="18"/>
      <c r="FL736" s="18"/>
      <c r="FM736" s="18"/>
      <c r="FN736" s="18"/>
      <c r="FO736" s="18"/>
      <c r="FP736" s="18"/>
      <c r="FQ736" s="18"/>
      <c r="FR736" s="18"/>
      <c r="FS736" s="18"/>
      <c r="FT736" s="18"/>
      <c r="FU736" s="18"/>
      <c r="FV736" s="18"/>
    </row>
    <row r="737" spans="1:181" ht="12.75" x14ac:dyDescent="0.15">
      <c r="A737" s="90">
        <f t="shared" si="175"/>
        <v>43075</v>
      </c>
      <c r="B737" s="95">
        <f t="shared" ca="1" si="182"/>
        <v>102231.878</v>
      </c>
      <c r="C737" s="3">
        <f t="shared" si="176"/>
        <v>100000</v>
      </c>
      <c r="D737" s="4">
        <f ca="1">IF(A737&lt;$B$1,VLOOKUP(A737,[1]DI!$A$4:$B$15000,2),0)</f>
        <v>7.3899999999999993E-2</v>
      </c>
      <c r="E737" s="5">
        <f t="shared" ca="1" si="183"/>
        <v>2.8296000000000001E-4</v>
      </c>
      <c r="F737" s="20">
        <f t="shared" si="177"/>
        <v>1.3</v>
      </c>
      <c r="G737" s="6">
        <f t="shared" ca="1" si="171"/>
        <v>1.000367848</v>
      </c>
      <c r="H737" s="5">
        <f ca="1">TRUNC(PRODUCT(G$10:G736),15)</f>
        <v>1.3208183848166499</v>
      </c>
      <c r="I737" s="5">
        <f t="shared" ca="1" si="178"/>
        <v>1.2919829075245499</v>
      </c>
      <c r="J737" s="5">
        <f t="shared" ca="1" si="172"/>
        <v>1.02231878</v>
      </c>
      <c r="K737" s="5">
        <f t="shared" ca="1" si="173"/>
        <v>2231.8780000000002</v>
      </c>
      <c r="L737" s="21">
        <f>IF(VLOOKUP(A737,$U$12:$AD$125,8)=VLOOKUP(A736,$U$12:$AD$125,8),0,VLOOKUP(A737,U$12:$AD$125,8))</f>
        <v>0</v>
      </c>
      <c r="M737" s="8">
        <f>IF(L737&gt;0,VLOOKUP(L737,T$12:$AC$125,7),0)</f>
        <v>0</v>
      </c>
      <c r="N737" s="3">
        <f t="shared" si="179"/>
        <v>0</v>
      </c>
      <c r="O737" s="3">
        <f t="shared" ca="1" si="174"/>
        <v>2231.8780000000002</v>
      </c>
      <c r="P737" s="22" t="str">
        <f t="shared" si="180"/>
        <v>INCORPJ=</v>
      </c>
      <c r="Q737" s="2">
        <f t="shared" si="181"/>
        <v>43171</v>
      </c>
      <c r="R737" s="48"/>
      <c r="S737" s="32" t="s">
        <v>85</v>
      </c>
      <c r="T737" s="32" t="s">
        <v>11</v>
      </c>
      <c r="U737" s="32" t="s">
        <v>11</v>
      </c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  <c r="ES737" s="18"/>
      <c r="ET737" s="18"/>
      <c r="EU737" s="18"/>
      <c r="EV737" s="18"/>
      <c r="EW737" s="18"/>
      <c r="EX737" s="18"/>
      <c r="EY737" s="18"/>
      <c r="EZ737" s="18"/>
      <c r="FA737" s="18"/>
      <c r="FB737" s="18"/>
      <c r="FC737" s="18"/>
      <c r="FD737" s="18"/>
      <c r="FE737" s="18"/>
      <c r="FF737" s="18"/>
      <c r="FG737" s="18"/>
      <c r="FH737" s="18"/>
      <c r="FI737" s="18"/>
      <c r="FJ737" s="18"/>
      <c r="FK737" s="18"/>
      <c r="FL737" s="18"/>
      <c r="FM737" s="18"/>
      <c r="FN737" s="18"/>
      <c r="FO737" s="18"/>
      <c r="FP737" s="18"/>
      <c r="FQ737" s="18"/>
      <c r="FR737" s="18"/>
      <c r="FS737" s="18"/>
      <c r="FT737" s="18"/>
      <c r="FU737" s="18"/>
      <c r="FV737" s="18"/>
    </row>
    <row r="738" spans="1:181" ht="12.75" x14ac:dyDescent="0.15">
      <c r="A738" s="90">
        <f t="shared" si="175"/>
        <v>43076</v>
      </c>
      <c r="B738" s="95">
        <f t="shared" ca="1" si="182"/>
        <v>102269.48300000001</v>
      </c>
      <c r="C738" s="3">
        <f t="shared" si="176"/>
        <v>100000</v>
      </c>
      <c r="D738" s="4">
        <f ca="1">IF(A738&lt;$B$1,VLOOKUP(A738,[1]DI!$A$4:$B$15000,2),0)</f>
        <v>6.8900000000000003E-2</v>
      </c>
      <c r="E738" s="5">
        <f t="shared" ca="1" si="183"/>
        <v>2.6444000000000001E-4</v>
      </c>
      <c r="F738" s="20">
        <f t="shared" si="177"/>
        <v>1.3</v>
      </c>
      <c r="G738" s="6">
        <f t="shared" ca="1" si="171"/>
        <v>1.0003437719999999</v>
      </c>
      <c r="H738" s="5">
        <f ca="1">TRUNC(PRODUCT(G$10:G737),15)</f>
        <v>1.32130424521787</v>
      </c>
      <c r="I738" s="5">
        <f t="shared" ca="1" si="178"/>
        <v>1.2919829075245499</v>
      </c>
      <c r="J738" s="5">
        <f t="shared" ca="1" si="172"/>
        <v>1.0226948300000001</v>
      </c>
      <c r="K738" s="5">
        <f t="shared" ca="1" si="173"/>
        <v>2269.4830000000002</v>
      </c>
      <c r="L738" s="21">
        <f>IF(VLOOKUP(A738,$U$12:$AD$125,8)=VLOOKUP(A737,$U$12:$AD$125,8),0,VLOOKUP(A738,U$12:$AD$125,8))</f>
        <v>0</v>
      </c>
      <c r="M738" s="8">
        <f>IF(L738&gt;0,VLOOKUP(L738,T$12:$AC$125,7),0)</f>
        <v>0</v>
      </c>
      <c r="N738" s="3">
        <f t="shared" si="179"/>
        <v>0</v>
      </c>
      <c r="O738" s="3">
        <f t="shared" ca="1" si="174"/>
        <v>2269.4830000000002</v>
      </c>
      <c r="P738" s="22" t="str">
        <f t="shared" si="180"/>
        <v>INCORPJ=</v>
      </c>
      <c r="Q738" s="2">
        <f t="shared" si="181"/>
        <v>43171</v>
      </c>
      <c r="R738" s="38"/>
      <c r="S738" s="49">
        <v>778027000</v>
      </c>
      <c r="T738" s="49">
        <f>(S738-R738)</f>
        <v>778027000</v>
      </c>
      <c r="U738" s="46">
        <f>TRUNC(T738/181900,6)</f>
        <v>4277.2237489999998</v>
      </c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  <c r="ES738" s="18"/>
      <c r="ET738" s="18"/>
      <c r="EU738" s="18"/>
      <c r="EV738" s="18"/>
      <c r="EW738" s="18"/>
      <c r="EX738" s="18"/>
      <c r="EY738" s="18"/>
      <c r="EZ738" s="18"/>
      <c r="FA738" s="18"/>
      <c r="FB738" s="18"/>
      <c r="FC738" s="18"/>
      <c r="FD738" s="18"/>
      <c r="FE738" s="18"/>
      <c r="FF738" s="18"/>
      <c r="FG738" s="18"/>
      <c r="FH738" s="18"/>
      <c r="FI738" s="18"/>
      <c r="FJ738" s="18"/>
      <c r="FK738" s="18"/>
      <c r="FL738" s="18"/>
      <c r="FM738" s="18"/>
      <c r="FN738" s="18"/>
      <c r="FO738" s="18"/>
      <c r="FP738" s="18"/>
      <c r="FQ738" s="18"/>
      <c r="FR738" s="18"/>
      <c r="FS738" s="18"/>
      <c r="FT738" s="18"/>
      <c r="FU738" s="18"/>
      <c r="FV738" s="18"/>
    </row>
    <row r="739" spans="1:181" ht="12.75" x14ac:dyDescent="0.15">
      <c r="A739" s="90">
        <f t="shared" si="175"/>
        <v>43077</v>
      </c>
      <c r="B739" s="95">
        <f t="shared" ca="1" si="182"/>
        <v>102304.641</v>
      </c>
      <c r="C739" s="3">
        <f t="shared" si="176"/>
        <v>100000</v>
      </c>
      <c r="D739" s="4">
        <f ca="1">IF(A739&lt;$B$1,VLOOKUP(A739,[1]DI!$A$4:$B$15000,2),0)</f>
        <v>6.8900000000000003E-2</v>
      </c>
      <c r="E739" s="5">
        <f t="shared" ca="1" si="183"/>
        <v>2.6444000000000001E-4</v>
      </c>
      <c r="F739" s="20">
        <f t="shared" si="177"/>
        <v>1.3</v>
      </c>
      <c r="G739" s="6">
        <f t="shared" ca="1" si="171"/>
        <v>1.0003437719999999</v>
      </c>
      <c r="H739" s="5">
        <f ca="1">TRUNC(PRODUCT(G$10:G738),15)</f>
        <v>1.32175847262086</v>
      </c>
      <c r="I739" s="5">
        <f t="shared" ca="1" si="178"/>
        <v>1.2919829075245499</v>
      </c>
      <c r="J739" s="5">
        <f t="shared" ca="1" si="172"/>
        <v>1.0230464100000001</v>
      </c>
      <c r="K739" s="5">
        <f t="shared" ca="1" si="173"/>
        <v>2304.6410000000001</v>
      </c>
      <c r="L739" s="21">
        <f>IF(VLOOKUP(A739,$U$12:$AD$125,8)=VLOOKUP(A738,$U$12:$AD$125,8),0,VLOOKUP(A739,U$12:$AD$125,8))</f>
        <v>0</v>
      </c>
      <c r="M739" s="8">
        <f>IF(L739&gt;0,VLOOKUP(L739,T$12:$AC$125,7),0)</f>
        <v>0</v>
      </c>
      <c r="N739" s="3">
        <f t="shared" si="179"/>
        <v>0</v>
      </c>
      <c r="O739" s="3">
        <f t="shared" ca="1" si="174"/>
        <v>2304.6410000000001</v>
      </c>
      <c r="P739" s="22" t="str">
        <f t="shared" si="180"/>
        <v>INCORPJ=</v>
      </c>
      <c r="Q739" s="2">
        <f t="shared" si="181"/>
        <v>43171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  <c r="ES739" s="18"/>
      <c r="ET739" s="18"/>
      <c r="EU739" s="18"/>
      <c r="EV739" s="18"/>
      <c r="EW739" s="18"/>
      <c r="EX739" s="18"/>
      <c r="EY739" s="18"/>
      <c r="EZ739" s="18"/>
      <c r="FA739" s="18"/>
      <c r="FB739" s="18"/>
      <c r="FC739" s="18"/>
      <c r="FD739" s="18"/>
      <c r="FE739" s="18"/>
      <c r="FF739" s="18"/>
      <c r="FG739" s="18"/>
      <c r="FH739" s="18"/>
      <c r="FI739" s="18"/>
      <c r="FJ739" s="18"/>
      <c r="FK739" s="18"/>
      <c r="FL739" s="18"/>
      <c r="FM739" s="18"/>
      <c r="FN739" s="18"/>
      <c r="FO739" s="18"/>
      <c r="FP739" s="18"/>
      <c r="FQ739" s="18"/>
      <c r="FR739" s="18"/>
      <c r="FS739" s="18"/>
      <c r="FT739" s="18"/>
      <c r="FU739" s="18"/>
      <c r="FV739" s="18"/>
    </row>
    <row r="740" spans="1:181" ht="12.75" x14ac:dyDescent="0.15">
      <c r="A740" s="90">
        <f t="shared" si="175"/>
        <v>43078</v>
      </c>
      <c r="B740" s="95">
        <f t="shared" ca="1" si="182"/>
        <v>102339.81</v>
      </c>
      <c r="C740" s="3">
        <f t="shared" si="176"/>
        <v>100000</v>
      </c>
      <c r="D740" s="4">
        <f ca="1">IF(A740&lt;$B$1,VLOOKUP(A740,[1]DI!$A$4:$B$15000,2),0)</f>
        <v>0</v>
      </c>
      <c r="E740" s="5">
        <f t="shared" ca="1" si="183"/>
        <v>0</v>
      </c>
      <c r="F740" s="20">
        <f t="shared" si="177"/>
        <v>1.3</v>
      </c>
      <c r="G740" s="6">
        <f t="shared" ca="1" si="171"/>
        <v>1</v>
      </c>
      <c r="H740" s="5">
        <f ca="1">TRUNC(PRODUCT(G$10:G739),15)</f>
        <v>1.3222128561745099</v>
      </c>
      <c r="I740" s="5">
        <f t="shared" ca="1" si="178"/>
        <v>1.2919829075245499</v>
      </c>
      <c r="J740" s="5">
        <f t="shared" ca="1" si="172"/>
        <v>1.0233981000000001</v>
      </c>
      <c r="K740" s="5">
        <f t="shared" ca="1" si="173"/>
        <v>2339.81</v>
      </c>
      <c r="L740" s="21">
        <f>IF(VLOOKUP(A740,$U$12:$AD$125,8)=VLOOKUP(A739,$U$12:$AD$125,8),0,VLOOKUP(A740,U$12:$AD$125,8))</f>
        <v>0</v>
      </c>
      <c r="M740" s="8">
        <f>IF(L740&gt;0,VLOOKUP(L740,T$12:$AC$125,7),0)</f>
        <v>0</v>
      </c>
      <c r="N740" s="3">
        <f t="shared" si="179"/>
        <v>0</v>
      </c>
      <c r="O740" s="3">
        <f t="shared" ca="1" si="174"/>
        <v>2339.81</v>
      </c>
      <c r="P740" s="22" t="str">
        <f t="shared" si="180"/>
        <v>INCORPJ=</v>
      </c>
      <c r="Q740" s="2">
        <f t="shared" si="181"/>
        <v>43171</v>
      </c>
      <c r="R740" s="10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  <c r="BY740" s="33"/>
      <c r="BZ740" s="33"/>
      <c r="CA740" s="33"/>
      <c r="CB740" s="33"/>
      <c r="CC740" s="33"/>
      <c r="CD740" s="33"/>
      <c r="CE740" s="33"/>
      <c r="CF740" s="33"/>
      <c r="CG740" s="33"/>
      <c r="CH740" s="33"/>
      <c r="CI740" s="33"/>
      <c r="CJ740" s="33"/>
      <c r="CK740" s="33"/>
      <c r="CL740" s="33"/>
      <c r="CM740" s="33"/>
      <c r="CN740" s="33"/>
      <c r="CO740" s="33"/>
      <c r="CP740" s="33"/>
      <c r="CQ740" s="33"/>
      <c r="CR740" s="33"/>
      <c r="CS740" s="33"/>
      <c r="CT740" s="33"/>
      <c r="CU740" s="33"/>
      <c r="CV740" s="33"/>
      <c r="CW740" s="33"/>
      <c r="CX740" s="33"/>
      <c r="CY740" s="33"/>
      <c r="CZ740" s="33"/>
      <c r="DA740" s="33"/>
      <c r="DB740" s="33"/>
      <c r="DC740" s="33"/>
      <c r="DD740" s="33"/>
      <c r="DE740" s="33"/>
      <c r="DF740" s="33"/>
      <c r="DG740" s="33"/>
      <c r="DH740" s="33"/>
      <c r="DI740" s="33"/>
      <c r="DJ740" s="33"/>
      <c r="DK740" s="33"/>
      <c r="DL740" s="33"/>
      <c r="DM740" s="33"/>
      <c r="DN740" s="33"/>
      <c r="DO740" s="33"/>
      <c r="DP740" s="33"/>
      <c r="DQ740" s="33"/>
      <c r="DR740" s="33"/>
      <c r="DS740" s="33"/>
      <c r="DT740" s="33"/>
      <c r="DU740" s="33"/>
      <c r="DV740" s="33"/>
      <c r="DW740" s="33"/>
      <c r="DX740" s="33"/>
      <c r="DY740" s="33"/>
      <c r="DZ740" s="33"/>
      <c r="EA740" s="33"/>
      <c r="EB740" s="33"/>
      <c r="EC740" s="33"/>
      <c r="ED740" s="33"/>
      <c r="EE740" s="33"/>
      <c r="EF740" s="33"/>
      <c r="EG740" s="33"/>
      <c r="EH740" s="33"/>
      <c r="EI740" s="33"/>
      <c r="EJ740" s="33"/>
      <c r="EK740" s="33"/>
      <c r="EL740" s="33"/>
      <c r="EM740" s="33"/>
      <c r="EN740" s="33"/>
      <c r="EO740" s="33"/>
      <c r="EP740" s="33"/>
      <c r="EQ740" s="33"/>
      <c r="ER740" s="33"/>
      <c r="ES740" s="33"/>
      <c r="ET740" s="33"/>
      <c r="EU740" s="33"/>
      <c r="EV740" s="33"/>
      <c r="EW740" s="33"/>
      <c r="EX740" s="33"/>
      <c r="EY740" s="33"/>
      <c r="EZ740" s="33"/>
      <c r="FA740" s="33"/>
      <c r="FB740" s="33"/>
      <c r="FC740" s="33"/>
      <c r="FD740" s="33"/>
      <c r="FE740" s="33"/>
      <c r="FF740" s="33"/>
      <c r="FG740" s="33"/>
      <c r="FH740" s="33"/>
      <c r="FI740" s="33"/>
      <c r="FJ740" s="33"/>
      <c r="FK740" s="33"/>
      <c r="FL740" s="33"/>
      <c r="FM740" s="33"/>
      <c r="FN740" s="33"/>
      <c r="FO740" s="33"/>
      <c r="FP740" s="33"/>
      <c r="FQ740" s="33"/>
      <c r="FR740" s="33"/>
      <c r="FS740" s="33"/>
      <c r="FT740" s="33"/>
      <c r="FU740" s="33"/>
      <c r="FV740" s="33"/>
      <c r="FW740" s="33"/>
      <c r="FX740" s="33"/>
      <c r="FY740" s="33"/>
    </row>
    <row r="741" spans="1:181" ht="12.75" x14ac:dyDescent="0.15">
      <c r="A741" s="90">
        <f t="shared" si="175"/>
        <v>43079</v>
      </c>
      <c r="B741" s="95">
        <f t="shared" ca="1" si="182"/>
        <v>102339.81</v>
      </c>
      <c r="C741" s="3">
        <f t="shared" si="176"/>
        <v>100000</v>
      </c>
      <c r="D741" s="4">
        <f ca="1">IF(A741&lt;$B$1,VLOOKUP(A741,[1]DI!$A$4:$B$15000,2),0)</f>
        <v>0</v>
      </c>
      <c r="E741" s="5">
        <f t="shared" ca="1" si="183"/>
        <v>0</v>
      </c>
      <c r="F741" s="20">
        <f t="shared" si="177"/>
        <v>1.3</v>
      </c>
      <c r="G741" s="6">
        <f t="shared" ca="1" si="171"/>
        <v>1</v>
      </c>
      <c r="H741" s="5">
        <f ca="1">TRUNC(PRODUCT(G$10:G740),15)</f>
        <v>1.3222128561745099</v>
      </c>
      <c r="I741" s="5">
        <f t="shared" ca="1" si="178"/>
        <v>1.2919829075245499</v>
      </c>
      <c r="J741" s="5">
        <f t="shared" ca="1" si="172"/>
        <v>1.0233981000000001</v>
      </c>
      <c r="K741" s="5">
        <f t="shared" ca="1" si="173"/>
        <v>2339.81</v>
      </c>
      <c r="L741" s="21">
        <f>IF(VLOOKUP(A741,$U$12:$AD$125,8)=VLOOKUP(A740,$U$12:$AD$125,8),0,VLOOKUP(A741,U$12:$AD$125,8))</f>
        <v>0</v>
      </c>
      <c r="M741" s="8">
        <f>IF(L741&gt;0,VLOOKUP(L741,T$12:$AC$125,7),0)</f>
        <v>0</v>
      </c>
      <c r="N741" s="3">
        <f t="shared" si="179"/>
        <v>0</v>
      </c>
      <c r="O741" s="3">
        <f t="shared" ca="1" si="174"/>
        <v>2339.81</v>
      </c>
      <c r="P741" s="22" t="str">
        <f t="shared" si="180"/>
        <v>INCORPJ=</v>
      </c>
      <c r="Q741" s="2">
        <f t="shared" si="181"/>
        <v>43171</v>
      </c>
      <c r="R741" s="10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  <c r="BY741" s="33"/>
      <c r="BZ741" s="33"/>
      <c r="CA741" s="33"/>
      <c r="CB741" s="33"/>
      <c r="CC741" s="33"/>
      <c r="CD741" s="33"/>
      <c r="CE741" s="33"/>
      <c r="CF741" s="33"/>
      <c r="CG741" s="33"/>
      <c r="CH741" s="33"/>
      <c r="CI741" s="33"/>
      <c r="CJ741" s="33"/>
      <c r="CK741" s="33"/>
      <c r="CL741" s="33"/>
      <c r="CM741" s="33"/>
      <c r="CN741" s="33"/>
      <c r="CO741" s="33"/>
      <c r="CP741" s="33"/>
      <c r="CQ741" s="33"/>
      <c r="CR741" s="33"/>
      <c r="CS741" s="33"/>
      <c r="CT741" s="33"/>
      <c r="CU741" s="33"/>
      <c r="CV741" s="33"/>
      <c r="CW741" s="33"/>
      <c r="CX741" s="33"/>
      <c r="CY741" s="33"/>
      <c r="CZ741" s="33"/>
      <c r="DA741" s="33"/>
      <c r="DB741" s="33"/>
      <c r="DC741" s="33"/>
      <c r="DD741" s="33"/>
      <c r="DE741" s="33"/>
      <c r="DF741" s="33"/>
      <c r="DG741" s="33"/>
      <c r="DH741" s="33"/>
      <c r="DI741" s="33"/>
      <c r="DJ741" s="33"/>
      <c r="DK741" s="33"/>
      <c r="DL741" s="33"/>
      <c r="DM741" s="33"/>
      <c r="DN741" s="33"/>
      <c r="DO741" s="33"/>
      <c r="DP741" s="33"/>
      <c r="DQ741" s="33"/>
      <c r="DR741" s="33"/>
      <c r="DS741" s="33"/>
      <c r="DT741" s="33"/>
      <c r="DU741" s="33"/>
      <c r="DV741" s="33"/>
      <c r="DW741" s="33"/>
      <c r="DX741" s="33"/>
      <c r="DY741" s="33"/>
      <c r="DZ741" s="33"/>
      <c r="EA741" s="33"/>
      <c r="EB741" s="33"/>
      <c r="EC741" s="33"/>
      <c r="ED741" s="33"/>
      <c r="EE741" s="33"/>
      <c r="EF741" s="33"/>
      <c r="EG741" s="33"/>
      <c r="EH741" s="33"/>
      <c r="EI741" s="33"/>
      <c r="EJ741" s="33"/>
      <c r="EK741" s="33"/>
      <c r="EL741" s="33"/>
      <c r="EM741" s="33"/>
      <c r="EN741" s="33"/>
      <c r="EO741" s="33"/>
      <c r="EP741" s="33"/>
      <c r="EQ741" s="33"/>
      <c r="ER741" s="33"/>
      <c r="ES741" s="33"/>
      <c r="ET741" s="33"/>
      <c r="EU741" s="33"/>
      <c r="EV741" s="33"/>
      <c r="EW741" s="33"/>
      <c r="EX741" s="33"/>
      <c r="EY741" s="33"/>
      <c r="EZ741" s="33"/>
      <c r="FA741" s="33"/>
      <c r="FB741" s="33"/>
      <c r="FC741" s="33"/>
      <c r="FD741" s="33"/>
      <c r="FE741" s="33"/>
      <c r="FF741" s="33"/>
      <c r="FG741" s="33"/>
      <c r="FH741" s="33"/>
      <c r="FI741" s="33"/>
      <c r="FJ741" s="33"/>
      <c r="FK741" s="33"/>
      <c r="FL741" s="33"/>
      <c r="FM741" s="33"/>
      <c r="FN741" s="33"/>
      <c r="FO741" s="33"/>
      <c r="FP741" s="33"/>
      <c r="FQ741" s="33"/>
      <c r="FR741" s="33"/>
      <c r="FS741" s="33"/>
      <c r="FT741" s="33"/>
      <c r="FU741" s="33"/>
      <c r="FV741" s="33"/>
      <c r="FW741" s="33"/>
      <c r="FX741" s="33"/>
      <c r="FY741" s="33"/>
    </row>
    <row r="742" spans="1:181" ht="12.75" x14ac:dyDescent="0.15">
      <c r="A742" s="90">
        <f t="shared" si="175"/>
        <v>43080</v>
      </c>
      <c r="B742" s="95">
        <f t="shared" ca="1" si="182"/>
        <v>102339.81</v>
      </c>
      <c r="C742" s="3">
        <f t="shared" si="176"/>
        <v>100000</v>
      </c>
      <c r="D742" s="4">
        <f ca="1">IF(A742&lt;$B$1,VLOOKUP(A742,[1]DI!$A$4:$B$15000,2),0)</f>
        <v>6.8900000000000003E-2</v>
      </c>
      <c r="E742" s="5">
        <f t="shared" ca="1" si="183"/>
        <v>2.6444000000000001E-4</v>
      </c>
      <c r="F742" s="20">
        <f t="shared" si="177"/>
        <v>1.3</v>
      </c>
      <c r="G742" s="6">
        <f t="shared" ca="1" si="171"/>
        <v>1.0003437719999999</v>
      </c>
      <c r="H742" s="5">
        <f ca="1">TRUNC(PRODUCT(G$10:G741),15)</f>
        <v>1.3222128561745099</v>
      </c>
      <c r="I742" s="5">
        <f t="shared" ca="1" si="178"/>
        <v>1.2919829075245499</v>
      </c>
      <c r="J742" s="5">
        <f t="shared" ca="1" si="172"/>
        <v>1.0233981000000001</v>
      </c>
      <c r="K742" s="5">
        <f t="shared" ca="1" si="173"/>
        <v>2339.81</v>
      </c>
      <c r="L742" s="21">
        <f>IF(VLOOKUP(A742,$U$12:$AD$125,8)=VLOOKUP(A741,$U$12:$AD$125,8),0,VLOOKUP(A742,U$12:$AD$125,8))</f>
        <v>0</v>
      </c>
      <c r="M742" s="8">
        <f>IF(L742&gt;0,VLOOKUP(L742,T$12:$AC$125,7),0)</f>
        <v>0</v>
      </c>
      <c r="N742" s="3">
        <f t="shared" si="179"/>
        <v>0</v>
      </c>
      <c r="O742" s="3">
        <f t="shared" ca="1" si="174"/>
        <v>2339.81</v>
      </c>
      <c r="P742" s="22" t="str">
        <f t="shared" si="180"/>
        <v>INCORPJ=</v>
      </c>
      <c r="Q742" s="2">
        <f t="shared" si="181"/>
        <v>43171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  <c r="EW742" s="18"/>
      <c r="EX742" s="18"/>
      <c r="EY742" s="18"/>
      <c r="EZ742" s="18"/>
      <c r="FA742" s="18"/>
      <c r="FB742" s="18"/>
      <c r="FC742" s="18"/>
      <c r="FD742" s="18"/>
      <c r="FE742" s="18"/>
      <c r="FF742" s="18"/>
      <c r="FG742" s="18"/>
      <c r="FH742" s="18"/>
      <c r="FI742" s="18"/>
      <c r="FJ742" s="18"/>
      <c r="FK742" s="18"/>
      <c r="FL742" s="18"/>
      <c r="FM742" s="18"/>
      <c r="FN742" s="18"/>
      <c r="FO742" s="18"/>
      <c r="FP742" s="18"/>
      <c r="FQ742" s="18"/>
      <c r="FR742" s="18"/>
      <c r="FS742" s="18"/>
      <c r="FT742" s="18"/>
      <c r="FU742" s="18"/>
      <c r="FV742" s="18"/>
    </row>
    <row r="743" spans="1:181" ht="12.75" x14ac:dyDescent="0.15">
      <c r="A743" s="90">
        <f t="shared" si="175"/>
        <v>43081</v>
      </c>
      <c r="B743" s="95">
        <f t="shared" ca="1" si="182"/>
        <v>102374.992</v>
      </c>
      <c r="C743" s="3">
        <f t="shared" si="176"/>
        <v>100000</v>
      </c>
      <c r="D743" s="4">
        <f ca="1">IF(A743&lt;$B$1,VLOOKUP(A743,[1]DI!$A$4:$B$15000,2),0)</f>
        <v>6.8900000000000003E-2</v>
      </c>
      <c r="E743" s="5">
        <f t="shared" ca="1" si="183"/>
        <v>2.6444000000000001E-4</v>
      </c>
      <c r="F743" s="20">
        <f t="shared" si="177"/>
        <v>1.3</v>
      </c>
      <c r="G743" s="6">
        <f t="shared" ca="1" si="171"/>
        <v>1.0003437719999999</v>
      </c>
      <c r="H743" s="5">
        <f ca="1">TRUNC(PRODUCT(G$10:G742),15)</f>
        <v>1.3226673959324999</v>
      </c>
      <c r="I743" s="5">
        <f t="shared" ca="1" si="178"/>
        <v>1.2919829075245499</v>
      </c>
      <c r="J743" s="5">
        <f t="shared" ca="1" si="172"/>
        <v>1.02374992</v>
      </c>
      <c r="K743" s="5">
        <f t="shared" ca="1" si="173"/>
        <v>2374.9920000000002</v>
      </c>
      <c r="L743" s="21">
        <f>IF(VLOOKUP(A743,$U$12:$AD$125,8)=VLOOKUP(A742,$U$12:$AD$125,8),0,VLOOKUP(A743,U$12:$AD$125,8))</f>
        <v>0</v>
      </c>
      <c r="M743" s="8">
        <f>IF(L743&gt;0,VLOOKUP(L743,T$12:$AC$125,7),0)</f>
        <v>0</v>
      </c>
      <c r="N743" s="3">
        <f t="shared" si="179"/>
        <v>0</v>
      </c>
      <c r="O743" s="3">
        <f t="shared" ca="1" si="174"/>
        <v>2374.9920000000002</v>
      </c>
      <c r="P743" s="22" t="str">
        <f t="shared" si="180"/>
        <v>INCORPJ=</v>
      </c>
      <c r="Q743" s="2">
        <f t="shared" si="181"/>
        <v>43171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  <c r="EW743" s="18"/>
      <c r="EX743" s="18"/>
      <c r="EY743" s="18"/>
      <c r="EZ743" s="18"/>
      <c r="FA743" s="18"/>
      <c r="FB743" s="18"/>
      <c r="FC743" s="18"/>
      <c r="FD743" s="18"/>
      <c r="FE743" s="18"/>
      <c r="FF743" s="18"/>
      <c r="FG743" s="18"/>
      <c r="FH743" s="18"/>
      <c r="FI743" s="18"/>
      <c r="FJ743" s="18"/>
      <c r="FK743" s="18"/>
      <c r="FL743" s="18"/>
      <c r="FM743" s="18"/>
      <c r="FN743" s="18"/>
      <c r="FO743" s="18"/>
      <c r="FP743" s="18"/>
      <c r="FQ743" s="18"/>
      <c r="FR743" s="18"/>
      <c r="FS743" s="18"/>
      <c r="FT743" s="18"/>
      <c r="FU743" s="18"/>
      <c r="FV743" s="18"/>
    </row>
    <row r="744" spans="1:181" ht="12.75" x14ac:dyDescent="0.15">
      <c r="A744" s="90">
        <f t="shared" si="175"/>
        <v>43082</v>
      </c>
      <c r="B744" s="95">
        <f t="shared" ca="1" si="182"/>
        <v>102410.185</v>
      </c>
      <c r="C744" s="3">
        <f t="shared" si="176"/>
        <v>100000</v>
      </c>
      <c r="D744" s="4">
        <f ca="1">IF(A744&lt;$B$1,VLOOKUP(A744,[1]DI!$A$4:$B$15000,2),0)</f>
        <v>6.8900000000000003E-2</v>
      </c>
      <c r="E744" s="5">
        <f t="shared" ca="1" si="183"/>
        <v>2.6444000000000001E-4</v>
      </c>
      <c r="F744" s="20">
        <f t="shared" si="177"/>
        <v>1.3</v>
      </c>
      <c r="G744" s="6">
        <f t="shared" ca="1" si="171"/>
        <v>1.0003437719999999</v>
      </c>
      <c r="H744" s="5">
        <f ca="1">TRUNC(PRODUCT(G$10:G743),15)</f>
        <v>1.32312209194853</v>
      </c>
      <c r="I744" s="5">
        <f t="shared" ca="1" si="178"/>
        <v>1.2919829075245499</v>
      </c>
      <c r="J744" s="5">
        <f t="shared" ca="1" si="172"/>
        <v>1.0241018500000001</v>
      </c>
      <c r="K744" s="5">
        <f t="shared" ca="1" si="173"/>
        <v>2410.1849999999999</v>
      </c>
      <c r="L744" s="21">
        <f>IF(VLOOKUP(A744,$U$12:$AD$125,8)=VLOOKUP(A743,$U$12:$AD$125,8),0,VLOOKUP(A744,U$12:$AD$125,8))</f>
        <v>0</v>
      </c>
      <c r="M744" s="8">
        <f>IF(L744&gt;0,VLOOKUP(L744,T$12:$AC$125,7),0)</f>
        <v>0</v>
      </c>
      <c r="N744" s="3">
        <f t="shared" si="179"/>
        <v>0</v>
      </c>
      <c r="O744" s="3">
        <f t="shared" ca="1" si="174"/>
        <v>2410.1849999999999</v>
      </c>
      <c r="P744" s="22" t="str">
        <f t="shared" si="180"/>
        <v>INCORPJ=</v>
      </c>
      <c r="Q744" s="2">
        <f t="shared" si="181"/>
        <v>43171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  <c r="EW744" s="18"/>
      <c r="EX744" s="18"/>
      <c r="EY744" s="18"/>
      <c r="EZ744" s="18"/>
      <c r="FA744" s="18"/>
      <c r="FB744" s="18"/>
      <c r="FC744" s="18"/>
      <c r="FD744" s="18"/>
      <c r="FE744" s="18"/>
      <c r="FF744" s="18"/>
      <c r="FG744" s="18"/>
      <c r="FH744" s="18"/>
      <c r="FI744" s="18"/>
      <c r="FJ744" s="18"/>
      <c r="FK744" s="18"/>
      <c r="FL744" s="18"/>
      <c r="FM744" s="18"/>
      <c r="FN744" s="18"/>
      <c r="FO744" s="18"/>
      <c r="FP744" s="18"/>
      <c r="FQ744" s="18"/>
      <c r="FR744" s="18"/>
      <c r="FS744" s="18"/>
      <c r="FT744" s="18"/>
      <c r="FU744" s="18"/>
      <c r="FV744" s="18"/>
    </row>
    <row r="745" spans="1:181" ht="12.75" x14ac:dyDescent="0.15">
      <c r="A745" s="90">
        <f t="shared" si="175"/>
        <v>43083</v>
      </c>
      <c r="B745" s="95">
        <f t="shared" ca="1" si="182"/>
        <v>102445.391</v>
      </c>
      <c r="C745" s="3">
        <f t="shared" si="176"/>
        <v>100000</v>
      </c>
      <c r="D745" s="4">
        <f ca="1">IF(A745&lt;$B$1,VLOOKUP(A745,[1]DI!$A$4:$B$15000,2),0)</f>
        <v>6.8900000000000003E-2</v>
      </c>
      <c r="E745" s="5">
        <f t="shared" ca="1" si="183"/>
        <v>2.6444000000000001E-4</v>
      </c>
      <c r="F745" s="20">
        <f t="shared" si="177"/>
        <v>1.3</v>
      </c>
      <c r="G745" s="6">
        <f t="shared" ca="1" si="171"/>
        <v>1.0003437719999999</v>
      </c>
      <c r="H745" s="5">
        <f ca="1">TRUNC(PRODUCT(G$10:G744),15)</f>
        <v>1.3235769442763301</v>
      </c>
      <c r="I745" s="5">
        <f t="shared" ca="1" si="178"/>
        <v>1.2919829075245499</v>
      </c>
      <c r="J745" s="5">
        <f t="shared" ca="1" si="172"/>
        <v>1.0244539100000001</v>
      </c>
      <c r="K745" s="5">
        <f t="shared" ca="1" si="173"/>
        <v>2445.3910000000001</v>
      </c>
      <c r="L745" s="21">
        <f>IF(VLOOKUP(A745,$U$12:$AD$125,8)=VLOOKUP(A744,$U$12:$AD$125,8),0,VLOOKUP(A745,U$12:$AD$125,8))</f>
        <v>0</v>
      </c>
      <c r="M745" s="8">
        <f>IF(L745&gt;0,VLOOKUP(L745,T$12:$AC$125,7),0)</f>
        <v>0</v>
      </c>
      <c r="N745" s="3">
        <f t="shared" si="179"/>
        <v>0</v>
      </c>
      <c r="O745" s="3">
        <f t="shared" ca="1" si="174"/>
        <v>2445.3910000000001</v>
      </c>
      <c r="P745" s="22" t="str">
        <f t="shared" si="180"/>
        <v>INCORPJ=</v>
      </c>
      <c r="Q745" s="2">
        <f t="shared" si="181"/>
        <v>43171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  <c r="ES745" s="18"/>
      <c r="ET745" s="18"/>
      <c r="EU745" s="18"/>
      <c r="EV745" s="18"/>
      <c r="EW745" s="18"/>
      <c r="EX745" s="18"/>
      <c r="EY745" s="18"/>
      <c r="EZ745" s="18"/>
      <c r="FA745" s="18"/>
      <c r="FB745" s="18"/>
      <c r="FC745" s="18"/>
      <c r="FD745" s="18"/>
      <c r="FE745" s="18"/>
      <c r="FF745" s="18"/>
      <c r="FG745" s="18"/>
      <c r="FH745" s="18"/>
      <c r="FI745" s="18"/>
      <c r="FJ745" s="18"/>
      <c r="FK745" s="18"/>
      <c r="FL745" s="18"/>
      <c r="FM745" s="18"/>
      <c r="FN745" s="18"/>
      <c r="FO745" s="18"/>
      <c r="FP745" s="18"/>
      <c r="FQ745" s="18"/>
      <c r="FR745" s="18"/>
      <c r="FS745" s="18"/>
      <c r="FT745" s="18"/>
      <c r="FU745" s="18"/>
      <c r="FV745" s="18"/>
    </row>
    <row r="746" spans="1:181" ht="12.75" x14ac:dyDescent="0.15">
      <c r="A746" s="90">
        <f t="shared" si="175"/>
        <v>43084</v>
      </c>
      <c r="B746" s="95">
        <f t="shared" ca="1" si="182"/>
        <v>102480.609</v>
      </c>
      <c r="C746" s="3">
        <f t="shared" si="176"/>
        <v>100000</v>
      </c>
      <c r="D746" s="4">
        <f ca="1">IF(A746&lt;$B$1,VLOOKUP(A746,[1]DI!$A$4:$B$15000,2),0)</f>
        <v>6.8900000000000003E-2</v>
      </c>
      <c r="E746" s="5">
        <f t="shared" ca="1" si="183"/>
        <v>2.6444000000000001E-4</v>
      </c>
      <c r="F746" s="20">
        <f t="shared" si="177"/>
        <v>1.3</v>
      </c>
      <c r="G746" s="6">
        <f t="shared" ca="1" si="171"/>
        <v>1.0003437719999999</v>
      </c>
      <c r="H746" s="5">
        <f ca="1">TRUNC(PRODUCT(G$10:G745),15)</f>
        <v>1.3240319529696201</v>
      </c>
      <c r="I746" s="5">
        <f t="shared" ca="1" si="178"/>
        <v>1.2919829075245499</v>
      </c>
      <c r="J746" s="5">
        <f t="shared" ca="1" si="172"/>
        <v>1.02480609</v>
      </c>
      <c r="K746" s="5">
        <f t="shared" ca="1" si="173"/>
        <v>2480.6089999999999</v>
      </c>
      <c r="L746" s="21">
        <f>IF(VLOOKUP(A746,$U$12:$AD$125,8)=VLOOKUP(A745,$U$12:$AD$125,8),0,VLOOKUP(A746,U$12:$AD$125,8))</f>
        <v>0</v>
      </c>
      <c r="M746" s="8">
        <f>IF(L746&gt;0,VLOOKUP(L746,T$12:$AC$125,7),0)</f>
        <v>0</v>
      </c>
      <c r="N746" s="3">
        <f t="shared" si="179"/>
        <v>0</v>
      </c>
      <c r="O746" s="3">
        <f t="shared" ca="1" si="174"/>
        <v>2480.6089999999999</v>
      </c>
      <c r="P746" s="22" t="str">
        <f t="shared" si="180"/>
        <v>INCORPJ=</v>
      </c>
      <c r="Q746" s="2">
        <f t="shared" si="181"/>
        <v>43171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  <c r="ES746" s="18"/>
      <c r="ET746" s="18"/>
      <c r="EU746" s="18"/>
      <c r="EV746" s="18"/>
      <c r="EW746" s="18"/>
      <c r="EX746" s="18"/>
      <c r="EY746" s="18"/>
      <c r="EZ746" s="18"/>
      <c r="FA746" s="18"/>
      <c r="FB746" s="18"/>
      <c r="FC746" s="18"/>
      <c r="FD746" s="18"/>
      <c r="FE746" s="18"/>
      <c r="FF746" s="18"/>
      <c r="FG746" s="18"/>
      <c r="FH746" s="18"/>
      <c r="FI746" s="18"/>
      <c r="FJ746" s="18"/>
      <c r="FK746" s="18"/>
      <c r="FL746" s="18"/>
      <c r="FM746" s="18"/>
      <c r="FN746" s="18"/>
      <c r="FO746" s="18"/>
      <c r="FP746" s="18"/>
      <c r="FQ746" s="18"/>
      <c r="FR746" s="18"/>
      <c r="FS746" s="18"/>
      <c r="FT746" s="18"/>
      <c r="FU746" s="18"/>
      <c r="FV746" s="18"/>
    </row>
    <row r="747" spans="1:181" ht="12.75" x14ac:dyDescent="0.15">
      <c r="A747" s="90">
        <f t="shared" si="175"/>
        <v>43085</v>
      </c>
      <c r="B747" s="95">
        <f t="shared" ca="1" si="182"/>
        <v>102515.83900000001</v>
      </c>
      <c r="C747" s="3">
        <f t="shared" si="176"/>
        <v>100000</v>
      </c>
      <c r="D747" s="4">
        <f ca="1">IF(A747&lt;$B$1,VLOOKUP(A747,[1]DI!$A$4:$B$15000,2),0)</f>
        <v>0</v>
      </c>
      <c r="E747" s="5">
        <f t="shared" ca="1" si="183"/>
        <v>0</v>
      </c>
      <c r="F747" s="20">
        <f t="shared" si="177"/>
        <v>1.3</v>
      </c>
      <c r="G747" s="6">
        <f t="shared" ca="1" si="171"/>
        <v>1</v>
      </c>
      <c r="H747" s="5">
        <f ca="1">TRUNC(PRODUCT(G$10:G746),15)</f>
        <v>1.32448711808215</v>
      </c>
      <c r="I747" s="5">
        <f t="shared" ca="1" si="178"/>
        <v>1.2919829075245499</v>
      </c>
      <c r="J747" s="5">
        <f t="shared" ca="1" si="172"/>
        <v>1.0251583900000001</v>
      </c>
      <c r="K747" s="5">
        <f t="shared" ca="1" si="173"/>
        <v>2515.8389999999999</v>
      </c>
      <c r="L747" s="21">
        <f>IF(VLOOKUP(A747,$U$12:$AD$125,8)=VLOOKUP(A746,$U$12:$AD$125,8),0,VLOOKUP(A747,U$12:$AD$125,8))</f>
        <v>0</v>
      </c>
      <c r="M747" s="8">
        <f>IF(L747&gt;0,VLOOKUP(L747,T$12:$AC$125,7),0)</f>
        <v>0</v>
      </c>
      <c r="N747" s="3">
        <f t="shared" si="179"/>
        <v>0</v>
      </c>
      <c r="O747" s="3">
        <f t="shared" ca="1" si="174"/>
        <v>2515.8389999999999</v>
      </c>
      <c r="P747" s="22" t="str">
        <f t="shared" si="180"/>
        <v>INCORPJ=</v>
      </c>
      <c r="Q747" s="2">
        <f t="shared" si="181"/>
        <v>43171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  <c r="ES747" s="18"/>
      <c r="ET747" s="18"/>
      <c r="EU747" s="18"/>
      <c r="EV747" s="18"/>
      <c r="EW747" s="18"/>
      <c r="EX747" s="18"/>
      <c r="EY747" s="18"/>
      <c r="EZ747" s="18"/>
      <c r="FA747" s="18"/>
      <c r="FB747" s="18"/>
      <c r="FC747" s="18"/>
      <c r="FD747" s="18"/>
      <c r="FE747" s="18"/>
      <c r="FF747" s="18"/>
      <c r="FG747" s="18"/>
      <c r="FH747" s="18"/>
      <c r="FI747" s="18"/>
      <c r="FJ747" s="18"/>
      <c r="FK747" s="18"/>
      <c r="FL747" s="18"/>
      <c r="FM747" s="18"/>
      <c r="FN747" s="18"/>
      <c r="FO747" s="18"/>
      <c r="FP747" s="18"/>
      <c r="FQ747" s="18"/>
      <c r="FR747" s="18"/>
      <c r="FS747" s="18"/>
      <c r="FT747" s="18"/>
      <c r="FU747" s="18"/>
      <c r="FV747" s="18"/>
    </row>
    <row r="748" spans="1:181" ht="12.75" x14ac:dyDescent="0.15">
      <c r="A748" s="90">
        <f t="shared" si="175"/>
        <v>43086</v>
      </c>
      <c r="B748" s="95">
        <f t="shared" ca="1" si="182"/>
        <v>102515.83900000001</v>
      </c>
      <c r="C748" s="3">
        <f t="shared" si="176"/>
        <v>100000</v>
      </c>
      <c r="D748" s="4">
        <f ca="1">IF(A748&lt;$B$1,VLOOKUP(A748,[1]DI!$A$4:$B$15000,2),0)</f>
        <v>0</v>
      </c>
      <c r="E748" s="5">
        <f t="shared" ca="1" si="183"/>
        <v>0</v>
      </c>
      <c r="F748" s="20">
        <f t="shared" si="177"/>
        <v>1.3</v>
      </c>
      <c r="G748" s="6">
        <f t="shared" ca="1" si="171"/>
        <v>1</v>
      </c>
      <c r="H748" s="5">
        <f ca="1">TRUNC(PRODUCT(G$10:G747),15)</f>
        <v>1.32448711808215</v>
      </c>
      <c r="I748" s="5">
        <f t="shared" ca="1" si="178"/>
        <v>1.2919829075245499</v>
      </c>
      <c r="J748" s="5">
        <f t="shared" ca="1" si="172"/>
        <v>1.0251583900000001</v>
      </c>
      <c r="K748" s="5">
        <f t="shared" ca="1" si="173"/>
        <v>2515.8389999999999</v>
      </c>
      <c r="L748" s="21">
        <f>IF(VLOOKUP(A748,$U$12:$AD$125,8)=VLOOKUP(A747,$U$12:$AD$125,8),0,VLOOKUP(A748,U$12:$AD$125,8))</f>
        <v>0</v>
      </c>
      <c r="M748" s="8">
        <f>IF(L748&gt;0,VLOOKUP(L748,T$12:$AC$125,7),0)</f>
        <v>0</v>
      </c>
      <c r="N748" s="3">
        <f t="shared" si="179"/>
        <v>0</v>
      </c>
      <c r="O748" s="3">
        <f t="shared" ca="1" si="174"/>
        <v>2515.8389999999999</v>
      </c>
      <c r="P748" s="22" t="str">
        <f t="shared" si="180"/>
        <v>INCORPJ=</v>
      </c>
      <c r="Q748" s="2">
        <f t="shared" si="181"/>
        <v>43171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  <c r="ES748" s="18"/>
      <c r="ET748" s="18"/>
      <c r="EU748" s="18"/>
      <c r="EV748" s="18"/>
      <c r="EW748" s="18"/>
      <c r="EX748" s="18"/>
      <c r="EY748" s="18"/>
      <c r="EZ748" s="18"/>
      <c r="FA748" s="18"/>
      <c r="FB748" s="18"/>
      <c r="FC748" s="18"/>
      <c r="FD748" s="18"/>
      <c r="FE748" s="18"/>
      <c r="FF748" s="18"/>
      <c r="FG748" s="18"/>
      <c r="FH748" s="18"/>
      <c r="FI748" s="18"/>
      <c r="FJ748" s="18"/>
      <c r="FK748" s="18"/>
      <c r="FL748" s="18"/>
      <c r="FM748" s="18"/>
      <c r="FN748" s="18"/>
      <c r="FO748" s="18"/>
      <c r="FP748" s="18"/>
      <c r="FQ748" s="18"/>
      <c r="FR748" s="18"/>
      <c r="FS748" s="18"/>
      <c r="FT748" s="18"/>
      <c r="FU748" s="18"/>
      <c r="FV748" s="18"/>
    </row>
    <row r="749" spans="1:181" ht="12.75" x14ac:dyDescent="0.15">
      <c r="A749" s="90">
        <f t="shared" si="175"/>
        <v>43087</v>
      </c>
      <c r="B749" s="95">
        <f t="shared" ca="1" si="182"/>
        <v>102515.83900000001</v>
      </c>
      <c r="C749" s="3">
        <f t="shared" si="176"/>
        <v>100000</v>
      </c>
      <c r="D749" s="4">
        <f ca="1">IF(A749&lt;$B$1,VLOOKUP(A749,[1]DI!$A$4:$B$15000,2),0)</f>
        <v>6.8900000000000003E-2</v>
      </c>
      <c r="E749" s="5">
        <f t="shared" ca="1" si="183"/>
        <v>2.6444000000000001E-4</v>
      </c>
      <c r="F749" s="20">
        <f t="shared" si="177"/>
        <v>1.3</v>
      </c>
      <c r="G749" s="6">
        <f t="shared" ca="1" si="171"/>
        <v>1.0003437719999999</v>
      </c>
      <c r="H749" s="5">
        <f ca="1">TRUNC(PRODUCT(G$10:G748),15)</f>
        <v>1.32448711808215</v>
      </c>
      <c r="I749" s="5">
        <f t="shared" ca="1" si="178"/>
        <v>1.2919829075245499</v>
      </c>
      <c r="J749" s="5">
        <f t="shared" ca="1" si="172"/>
        <v>1.0251583900000001</v>
      </c>
      <c r="K749" s="5">
        <f t="shared" ca="1" si="173"/>
        <v>2515.8389999999999</v>
      </c>
      <c r="L749" s="21">
        <f>IF(VLOOKUP(A749,$U$12:$AD$125,8)=VLOOKUP(A748,$U$12:$AD$125,8),0,VLOOKUP(A749,U$12:$AD$125,8))</f>
        <v>0</v>
      </c>
      <c r="M749" s="8">
        <f>IF(L749&gt;0,VLOOKUP(L749,T$12:$AC$125,7),0)</f>
        <v>0</v>
      </c>
      <c r="N749" s="3">
        <f t="shared" si="179"/>
        <v>0</v>
      </c>
      <c r="O749" s="3">
        <f t="shared" ca="1" si="174"/>
        <v>2515.8389999999999</v>
      </c>
      <c r="P749" s="22" t="str">
        <f t="shared" si="180"/>
        <v>INCORPJ=</v>
      </c>
      <c r="Q749" s="2">
        <f t="shared" si="181"/>
        <v>43171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  <c r="ES749" s="18"/>
      <c r="ET749" s="18"/>
      <c r="EU749" s="18"/>
      <c r="EV749" s="18"/>
      <c r="EW749" s="18"/>
      <c r="EX749" s="18"/>
      <c r="EY749" s="18"/>
      <c r="EZ749" s="18"/>
      <c r="FA749" s="18"/>
      <c r="FB749" s="18"/>
      <c r="FC749" s="18"/>
      <c r="FD749" s="18"/>
      <c r="FE749" s="18"/>
      <c r="FF749" s="18"/>
      <c r="FG749" s="18"/>
      <c r="FH749" s="18"/>
      <c r="FI749" s="18"/>
      <c r="FJ749" s="18"/>
      <c r="FK749" s="18"/>
      <c r="FL749" s="18"/>
      <c r="FM749" s="18"/>
      <c r="FN749" s="18"/>
      <c r="FO749" s="18"/>
      <c r="FP749" s="18"/>
      <c r="FQ749" s="18"/>
      <c r="FR749" s="18"/>
      <c r="FS749" s="18"/>
      <c r="FT749" s="18"/>
      <c r="FU749" s="18"/>
      <c r="FV749" s="18"/>
    </row>
    <row r="750" spans="1:181" ht="12.75" x14ac:dyDescent="0.15">
      <c r="A750" s="90">
        <f t="shared" si="175"/>
        <v>43088</v>
      </c>
      <c r="B750" s="95">
        <f t="shared" ca="1" si="182"/>
        <v>102551.08100000001</v>
      </c>
      <c r="C750" s="3">
        <f t="shared" si="176"/>
        <v>100000</v>
      </c>
      <c r="D750" s="4">
        <f ca="1">IF(A750&lt;$B$1,VLOOKUP(A750,[1]DI!$A$4:$B$15000,2),0)</f>
        <v>6.8900000000000003E-2</v>
      </c>
      <c r="E750" s="5">
        <f t="shared" ca="1" si="183"/>
        <v>2.6444000000000001E-4</v>
      </c>
      <c r="F750" s="20">
        <f t="shared" si="177"/>
        <v>1.3</v>
      </c>
      <c r="G750" s="6">
        <f t="shared" ca="1" si="171"/>
        <v>1.0003437719999999</v>
      </c>
      <c r="H750" s="5">
        <f ca="1">TRUNC(PRODUCT(G$10:G749),15)</f>
        <v>1.3249424396677101</v>
      </c>
      <c r="I750" s="5">
        <f t="shared" ca="1" si="178"/>
        <v>1.2919829075245499</v>
      </c>
      <c r="J750" s="5">
        <f t="shared" ca="1" si="172"/>
        <v>1.0255108100000001</v>
      </c>
      <c r="K750" s="5">
        <f t="shared" ca="1" si="173"/>
        <v>2551.0810000000001</v>
      </c>
      <c r="L750" s="21">
        <f>IF(VLOOKUP(A750,$U$12:$AD$125,8)=VLOOKUP(A749,$U$12:$AD$125,8),0,VLOOKUP(A750,U$12:$AD$125,8))</f>
        <v>0</v>
      </c>
      <c r="M750" s="8">
        <f>IF(L750&gt;0,VLOOKUP(L750,T$12:$AC$125,7),0)</f>
        <v>0</v>
      </c>
      <c r="N750" s="3">
        <f t="shared" si="179"/>
        <v>0</v>
      </c>
      <c r="O750" s="3">
        <f t="shared" ca="1" si="174"/>
        <v>2551.0810000000001</v>
      </c>
      <c r="P750" s="22" t="str">
        <f t="shared" si="180"/>
        <v>INCORPJ=</v>
      </c>
      <c r="Q750" s="2">
        <f t="shared" si="181"/>
        <v>43171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  <c r="ES750" s="18"/>
      <c r="ET750" s="18"/>
      <c r="EU750" s="18"/>
      <c r="EV750" s="18"/>
      <c r="EW750" s="18"/>
      <c r="EX750" s="18"/>
      <c r="EY750" s="18"/>
      <c r="EZ750" s="18"/>
      <c r="FA750" s="18"/>
      <c r="FB750" s="18"/>
      <c r="FC750" s="18"/>
      <c r="FD750" s="18"/>
      <c r="FE750" s="18"/>
      <c r="FF750" s="18"/>
      <c r="FG750" s="18"/>
      <c r="FH750" s="18"/>
      <c r="FI750" s="18"/>
      <c r="FJ750" s="18"/>
      <c r="FK750" s="18"/>
      <c r="FL750" s="18"/>
      <c r="FM750" s="18"/>
      <c r="FN750" s="18"/>
      <c r="FO750" s="18"/>
      <c r="FP750" s="18"/>
      <c r="FQ750" s="18"/>
      <c r="FR750" s="18"/>
      <c r="FS750" s="18"/>
      <c r="FT750" s="18"/>
      <c r="FU750" s="18"/>
      <c r="FV750" s="18"/>
    </row>
    <row r="751" spans="1:181" ht="12.75" x14ac:dyDescent="0.15">
      <c r="A751" s="90">
        <f t="shared" si="175"/>
        <v>43089</v>
      </c>
      <c r="B751" s="95">
        <f t="shared" ca="1" si="182"/>
        <v>102586.33500000001</v>
      </c>
      <c r="C751" s="3">
        <f t="shared" si="176"/>
        <v>100000</v>
      </c>
      <c r="D751" s="4">
        <f ca="1">IF(A751&lt;$B$1,VLOOKUP(A751,[1]DI!$A$4:$B$15000,2),0)</f>
        <v>6.8900000000000003E-2</v>
      </c>
      <c r="E751" s="5">
        <f t="shared" ca="1" si="183"/>
        <v>2.6444000000000001E-4</v>
      </c>
      <c r="F751" s="20">
        <f t="shared" si="177"/>
        <v>1.3</v>
      </c>
      <c r="G751" s="6">
        <f t="shared" ca="1" si="171"/>
        <v>1.0003437719999999</v>
      </c>
      <c r="H751" s="5">
        <f ca="1">TRUNC(PRODUCT(G$10:G750),15)</f>
        <v>1.3253979177800801</v>
      </c>
      <c r="I751" s="5">
        <f t="shared" ca="1" si="178"/>
        <v>1.2919829075245499</v>
      </c>
      <c r="J751" s="5">
        <f t="shared" ca="1" si="172"/>
        <v>1.0258633500000001</v>
      </c>
      <c r="K751" s="5">
        <f t="shared" ca="1" si="173"/>
        <v>2586.335</v>
      </c>
      <c r="L751" s="21">
        <f>IF(VLOOKUP(A751,$U$12:$AD$125,8)=VLOOKUP(A750,$U$12:$AD$125,8),0,VLOOKUP(A751,U$12:$AD$125,8))</f>
        <v>0</v>
      </c>
      <c r="M751" s="8">
        <f>IF(L751&gt;0,VLOOKUP(L751,T$12:$AC$125,7),0)</f>
        <v>0</v>
      </c>
      <c r="N751" s="3">
        <f t="shared" si="179"/>
        <v>0</v>
      </c>
      <c r="O751" s="3">
        <f t="shared" ca="1" si="174"/>
        <v>2586.335</v>
      </c>
      <c r="P751" s="22" t="str">
        <f t="shared" si="180"/>
        <v>INCORPJ=</v>
      </c>
      <c r="Q751" s="2">
        <f t="shared" si="181"/>
        <v>43171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  <c r="ES751" s="18"/>
      <c r="ET751" s="18"/>
      <c r="EU751" s="18"/>
      <c r="EV751" s="18"/>
      <c r="EW751" s="18"/>
      <c r="EX751" s="18"/>
      <c r="EY751" s="18"/>
      <c r="EZ751" s="18"/>
      <c r="FA751" s="18"/>
      <c r="FB751" s="18"/>
      <c r="FC751" s="18"/>
      <c r="FD751" s="18"/>
      <c r="FE751" s="18"/>
      <c r="FF751" s="18"/>
      <c r="FG751" s="18"/>
      <c r="FH751" s="18"/>
      <c r="FI751" s="18"/>
      <c r="FJ751" s="18"/>
      <c r="FK751" s="18"/>
      <c r="FL751" s="18"/>
      <c r="FM751" s="18"/>
      <c r="FN751" s="18"/>
      <c r="FO751" s="18"/>
      <c r="FP751" s="18"/>
      <c r="FQ751" s="18"/>
      <c r="FR751" s="18"/>
      <c r="FS751" s="18"/>
      <c r="FT751" s="18"/>
      <c r="FU751" s="18"/>
      <c r="FV751" s="18"/>
    </row>
    <row r="752" spans="1:181" ht="12.75" x14ac:dyDescent="0.15">
      <c r="A752" s="90">
        <f t="shared" si="175"/>
        <v>43090</v>
      </c>
      <c r="B752" s="95">
        <f t="shared" ca="1" si="182"/>
        <v>102621.60199999</v>
      </c>
      <c r="C752" s="3">
        <f t="shared" si="176"/>
        <v>100000</v>
      </c>
      <c r="D752" s="4">
        <f ca="1">IF(A752&lt;$B$1,VLOOKUP(A752,[1]DI!$A$4:$B$15000,2),0)</f>
        <v>6.8900000000000003E-2</v>
      </c>
      <c r="E752" s="5">
        <f t="shared" ca="1" si="183"/>
        <v>2.6444000000000001E-4</v>
      </c>
      <c r="F752" s="20">
        <f t="shared" si="177"/>
        <v>1.3</v>
      </c>
      <c r="G752" s="6">
        <f t="shared" ca="1" si="171"/>
        <v>1.0003437719999999</v>
      </c>
      <c r="H752" s="5">
        <f ca="1">TRUNC(PRODUCT(G$10:G751),15)</f>
        <v>1.3258535524730699</v>
      </c>
      <c r="I752" s="5">
        <f t="shared" ca="1" si="178"/>
        <v>1.2919829075245499</v>
      </c>
      <c r="J752" s="5">
        <f t="shared" ca="1" si="172"/>
        <v>1.0262160199999999</v>
      </c>
      <c r="K752" s="5">
        <f t="shared" ca="1" si="173"/>
        <v>2621.60199999</v>
      </c>
      <c r="L752" s="21">
        <f>IF(VLOOKUP(A752,$U$12:$AD$125,8)=VLOOKUP(A751,$U$12:$AD$125,8),0,VLOOKUP(A752,U$12:$AD$125,8))</f>
        <v>0</v>
      </c>
      <c r="M752" s="8">
        <f>IF(L752&gt;0,VLOOKUP(L752,T$12:$AC$125,7),0)</f>
        <v>0</v>
      </c>
      <c r="N752" s="3">
        <f t="shared" si="179"/>
        <v>0</v>
      </c>
      <c r="O752" s="3">
        <f t="shared" ca="1" si="174"/>
        <v>2621.60199999</v>
      </c>
      <c r="P752" s="22" t="str">
        <f t="shared" si="180"/>
        <v>INCORPJ=</v>
      </c>
      <c r="Q752" s="2">
        <f t="shared" si="181"/>
        <v>43171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  <c r="ES752" s="18"/>
      <c r="ET752" s="18"/>
      <c r="EU752" s="18"/>
      <c r="EV752" s="18"/>
      <c r="EW752" s="18"/>
      <c r="EX752" s="18"/>
      <c r="EY752" s="18"/>
      <c r="EZ752" s="18"/>
      <c r="FA752" s="18"/>
      <c r="FB752" s="18"/>
      <c r="FC752" s="18"/>
      <c r="FD752" s="18"/>
      <c r="FE752" s="18"/>
      <c r="FF752" s="18"/>
      <c r="FG752" s="18"/>
      <c r="FH752" s="18"/>
      <c r="FI752" s="18"/>
      <c r="FJ752" s="18"/>
      <c r="FK752" s="18"/>
      <c r="FL752" s="18"/>
      <c r="FM752" s="18"/>
      <c r="FN752" s="18"/>
      <c r="FO752" s="18"/>
      <c r="FP752" s="18"/>
      <c r="FQ752" s="18"/>
      <c r="FR752" s="18"/>
      <c r="FS752" s="18"/>
      <c r="FT752" s="18"/>
      <c r="FU752" s="18"/>
      <c r="FV752" s="18"/>
    </row>
    <row r="753" spans="1:178" ht="12.75" x14ac:dyDescent="0.15">
      <c r="A753" s="90">
        <f t="shared" si="175"/>
        <v>43091</v>
      </c>
      <c r="B753" s="95">
        <f t="shared" ca="1" si="182"/>
        <v>102656.87999998999</v>
      </c>
      <c r="C753" s="3">
        <f t="shared" si="176"/>
        <v>100000</v>
      </c>
      <c r="D753" s="4">
        <f ca="1">IF(A753&lt;$B$1,VLOOKUP(A753,[1]DI!$A$4:$B$15000,2),0)</f>
        <v>6.8900000000000003E-2</v>
      </c>
      <c r="E753" s="5">
        <f t="shared" ca="1" si="183"/>
        <v>2.6444000000000001E-4</v>
      </c>
      <c r="F753" s="20">
        <f t="shared" si="177"/>
        <v>1.3</v>
      </c>
      <c r="G753" s="6">
        <f t="shared" ca="1" si="171"/>
        <v>1.0003437719999999</v>
      </c>
      <c r="H753" s="5">
        <f ca="1">TRUNC(PRODUCT(G$10:G752),15)</f>
        <v>1.32630934380051</v>
      </c>
      <c r="I753" s="5">
        <f t="shared" ca="1" si="178"/>
        <v>1.2919829075245499</v>
      </c>
      <c r="J753" s="5">
        <f t="shared" ca="1" si="172"/>
        <v>1.0265687999999999</v>
      </c>
      <c r="K753" s="5">
        <f t="shared" ca="1" si="173"/>
        <v>2656.8799999900002</v>
      </c>
      <c r="L753" s="21">
        <f>IF(VLOOKUP(A753,$U$12:$AD$125,8)=VLOOKUP(A752,$U$12:$AD$125,8),0,VLOOKUP(A753,U$12:$AD$125,8))</f>
        <v>0</v>
      </c>
      <c r="M753" s="8">
        <f>IF(L753&gt;0,VLOOKUP(L753,T$12:$AC$125,7),0)</f>
        <v>0</v>
      </c>
      <c r="N753" s="3">
        <f t="shared" si="179"/>
        <v>0</v>
      </c>
      <c r="O753" s="3">
        <f t="shared" ca="1" si="174"/>
        <v>2656.8799999900002</v>
      </c>
      <c r="P753" s="22" t="str">
        <f t="shared" si="180"/>
        <v>INCORPJ=</v>
      </c>
      <c r="Q753" s="2">
        <f t="shared" si="181"/>
        <v>43171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  <c r="ES753" s="18"/>
      <c r="ET753" s="18"/>
      <c r="EU753" s="18"/>
      <c r="EV753" s="18"/>
      <c r="EW753" s="18"/>
      <c r="EX753" s="18"/>
      <c r="EY753" s="18"/>
      <c r="EZ753" s="18"/>
      <c r="FA753" s="18"/>
      <c r="FB753" s="18"/>
      <c r="FC753" s="18"/>
      <c r="FD753" s="18"/>
      <c r="FE753" s="18"/>
      <c r="FF753" s="18"/>
      <c r="FG753" s="18"/>
      <c r="FH753" s="18"/>
      <c r="FI753" s="18"/>
      <c r="FJ753" s="18"/>
      <c r="FK753" s="18"/>
      <c r="FL753" s="18"/>
      <c r="FM753" s="18"/>
      <c r="FN753" s="18"/>
      <c r="FO753" s="18"/>
      <c r="FP753" s="18"/>
      <c r="FQ753" s="18"/>
      <c r="FR753" s="18"/>
      <c r="FS753" s="18"/>
      <c r="FT753" s="18"/>
      <c r="FU753" s="18"/>
      <c r="FV753" s="18"/>
    </row>
    <row r="754" spans="1:178" ht="12.75" x14ac:dyDescent="0.15">
      <c r="A754" s="90">
        <f t="shared" si="175"/>
        <v>43092</v>
      </c>
      <c r="B754" s="95">
        <f t="shared" ca="1" si="182"/>
        <v>102692.171</v>
      </c>
      <c r="C754" s="3">
        <f t="shared" si="176"/>
        <v>100000</v>
      </c>
      <c r="D754" s="4">
        <f ca="1">IF(A754&lt;$B$1,VLOOKUP(A754,[1]DI!$A$4:$B$15000,2),0)</f>
        <v>0</v>
      </c>
      <c r="E754" s="5">
        <f t="shared" ca="1" si="183"/>
        <v>0</v>
      </c>
      <c r="F754" s="20">
        <f t="shared" si="177"/>
        <v>1.3</v>
      </c>
      <c r="G754" s="6">
        <f t="shared" ca="1" si="171"/>
        <v>1</v>
      </c>
      <c r="H754" s="5">
        <f ca="1">TRUNC(PRODUCT(G$10:G753),15)</f>
        <v>1.32676529181625</v>
      </c>
      <c r="I754" s="5">
        <f t="shared" ca="1" si="178"/>
        <v>1.2919829075245499</v>
      </c>
      <c r="J754" s="5">
        <f t="shared" ca="1" si="172"/>
        <v>1.0269217100000001</v>
      </c>
      <c r="K754" s="5">
        <f t="shared" ca="1" si="173"/>
        <v>2692.1709999999998</v>
      </c>
      <c r="L754" s="21">
        <f>IF(VLOOKUP(A754,$U$12:$AD$125,8)=VLOOKUP(A753,$U$12:$AD$125,8),0,VLOOKUP(A754,U$12:$AD$125,8))</f>
        <v>0</v>
      </c>
      <c r="M754" s="8">
        <f>IF(L754&gt;0,VLOOKUP(L754,T$12:$AC$125,7),0)</f>
        <v>0</v>
      </c>
      <c r="N754" s="3">
        <f t="shared" si="179"/>
        <v>0</v>
      </c>
      <c r="O754" s="3">
        <f t="shared" ca="1" si="174"/>
        <v>2692.1709999999998</v>
      </c>
      <c r="P754" s="22" t="str">
        <f t="shared" si="180"/>
        <v>INCORPJ=</v>
      </c>
      <c r="Q754" s="2">
        <f t="shared" si="181"/>
        <v>43171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  <c r="ES754" s="18"/>
      <c r="ET754" s="18"/>
      <c r="EU754" s="18"/>
      <c r="EV754" s="18"/>
      <c r="EW754" s="18"/>
      <c r="EX754" s="18"/>
      <c r="EY754" s="18"/>
      <c r="EZ754" s="18"/>
      <c r="FA754" s="18"/>
      <c r="FB754" s="18"/>
      <c r="FC754" s="18"/>
      <c r="FD754" s="18"/>
      <c r="FE754" s="18"/>
      <c r="FF754" s="18"/>
      <c r="FG754" s="18"/>
      <c r="FH754" s="18"/>
      <c r="FI754" s="18"/>
      <c r="FJ754" s="18"/>
      <c r="FK754" s="18"/>
      <c r="FL754" s="18"/>
      <c r="FM754" s="18"/>
      <c r="FN754" s="18"/>
      <c r="FO754" s="18"/>
      <c r="FP754" s="18"/>
      <c r="FQ754" s="18"/>
      <c r="FR754" s="18"/>
      <c r="FS754" s="18"/>
      <c r="FT754" s="18"/>
      <c r="FU754" s="18"/>
      <c r="FV754" s="18"/>
    </row>
    <row r="755" spans="1:178" ht="12.75" x14ac:dyDescent="0.15">
      <c r="A755" s="90">
        <f t="shared" si="175"/>
        <v>43093</v>
      </c>
      <c r="B755" s="95">
        <f t="shared" ca="1" si="182"/>
        <v>102692.171</v>
      </c>
      <c r="C755" s="3">
        <f t="shared" si="176"/>
        <v>100000</v>
      </c>
      <c r="D755" s="4">
        <f ca="1">IF(A755&lt;$B$1,VLOOKUP(A755,[1]DI!$A$4:$B$15000,2),0)</f>
        <v>0</v>
      </c>
      <c r="E755" s="5">
        <f t="shared" ca="1" si="183"/>
        <v>0</v>
      </c>
      <c r="F755" s="20">
        <f t="shared" si="177"/>
        <v>1.3</v>
      </c>
      <c r="G755" s="6">
        <f t="shared" ca="1" si="171"/>
        <v>1</v>
      </c>
      <c r="H755" s="5">
        <f ca="1">TRUNC(PRODUCT(G$10:G754),15)</f>
        <v>1.32676529181625</v>
      </c>
      <c r="I755" s="5">
        <f t="shared" ca="1" si="178"/>
        <v>1.2919829075245499</v>
      </c>
      <c r="J755" s="5">
        <f t="shared" ca="1" si="172"/>
        <v>1.0269217100000001</v>
      </c>
      <c r="K755" s="5">
        <f t="shared" ca="1" si="173"/>
        <v>2692.1709999999998</v>
      </c>
      <c r="L755" s="21">
        <f>IF(VLOOKUP(A755,$U$12:$AD$125,8)=VLOOKUP(A754,$U$12:$AD$125,8),0,VLOOKUP(A755,U$12:$AD$125,8))</f>
        <v>0</v>
      </c>
      <c r="M755" s="8">
        <f>IF(L755&gt;0,VLOOKUP(L755,T$12:$AC$125,7),0)</f>
        <v>0</v>
      </c>
      <c r="N755" s="3">
        <f t="shared" si="179"/>
        <v>0</v>
      </c>
      <c r="O755" s="3">
        <f t="shared" ca="1" si="174"/>
        <v>2692.1709999999998</v>
      </c>
      <c r="P755" s="22" t="str">
        <f t="shared" si="180"/>
        <v>INCORPJ=</v>
      </c>
      <c r="Q755" s="2">
        <f t="shared" si="181"/>
        <v>43171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  <c r="ES755" s="18"/>
      <c r="ET755" s="18"/>
      <c r="EU755" s="18"/>
      <c r="EV755" s="18"/>
      <c r="EW755" s="18"/>
      <c r="EX755" s="18"/>
      <c r="EY755" s="18"/>
      <c r="EZ755" s="18"/>
      <c r="FA755" s="18"/>
      <c r="FB755" s="18"/>
      <c r="FC755" s="18"/>
      <c r="FD755" s="18"/>
      <c r="FE755" s="18"/>
      <c r="FF755" s="18"/>
      <c r="FG755" s="18"/>
      <c r="FH755" s="18"/>
      <c r="FI755" s="18"/>
      <c r="FJ755" s="18"/>
      <c r="FK755" s="18"/>
      <c r="FL755" s="18"/>
      <c r="FM755" s="18"/>
      <c r="FN755" s="18"/>
      <c r="FO755" s="18"/>
      <c r="FP755" s="18"/>
      <c r="FQ755" s="18"/>
      <c r="FR755" s="18"/>
      <c r="FS755" s="18"/>
      <c r="FT755" s="18"/>
      <c r="FU755" s="18"/>
      <c r="FV755" s="18"/>
    </row>
    <row r="756" spans="1:178" ht="12.75" x14ac:dyDescent="0.15">
      <c r="A756" s="90">
        <f t="shared" si="175"/>
        <v>43094</v>
      </c>
      <c r="B756" s="95">
        <f t="shared" ca="1" si="182"/>
        <v>102692.171</v>
      </c>
      <c r="C756" s="3">
        <f t="shared" si="176"/>
        <v>100000</v>
      </c>
      <c r="D756" s="4">
        <f ca="1">IF(A756&lt;$B$1,VLOOKUP(A756,[1]DI!$A$4:$B$15000,2),0)</f>
        <v>0</v>
      </c>
      <c r="E756" s="5">
        <f t="shared" ca="1" si="183"/>
        <v>0</v>
      </c>
      <c r="F756" s="20">
        <f t="shared" si="177"/>
        <v>1.3</v>
      </c>
      <c r="G756" s="6">
        <f t="shared" ca="1" si="171"/>
        <v>1</v>
      </c>
      <c r="H756" s="5">
        <f ca="1">TRUNC(PRODUCT(G$10:G755),15)</f>
        <v>1.32676529181625</v>
      </c>
      <c r="I756" s="5">
        <f t="shared" ca="1" si="178"/>
        <v>1.2919829075245499</v>
      </c>
      <c r="J756" s="5">
        <f t="shared" ca="1" si="172"/>
        <v>1.0269217100000001</v>
      </c>
      <c r="K756" s="5">
        <f t="shared" ca="1" si="173"/>
        <v>2692.1709999999998</v>
      </c>
      <c r="L756" s="21">
        <f>IF(VLOOKUP(A756,$U$12:$AD$125,8)=VLOOKUP(A755,$U$12:$AD$125,8),0,VLOOKUP(A756,U$12:$AD$125,8))</f>
        <v>0</v>
      </c>
      <c r="M756" s="8">
        <f>IF(L756&gt;0,VLOOKUP(L756,T$12:$AC$125,7),0)</f>
        <v>0</v>
      </c>
      <c r="N756" s="3">
        <f t="shared" si="179"/>
        <v>0</v>
      </c>
      <c r="O756" s="3">
        <f t="shared" ca="1" si="174"/>
        <v>2692.1709999999998</v>
      </c>
      <c r="P756" s="22" t="str">
        <f t="shared" si="180"/>
        <v>INCORPJ=</v>
      </c>
      <c r="Q756" s="2">
        <f t="shared" si="181"/>
        <v>43171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  <c r="ES756" s="18"/>
      <c r="ET756" s="18"/>
      <c r="EU756" s="18"/>
      <c r="EV756" s="18"/>
      <c r="EW756" s="18"/>
      <c r="EX756" s="18"/>
      <c r="EY756" s="18"/>
      <c r="EZ756" s="18"/>
      <c r="FA756" s="18"/>
      <c r="FB756" s="18"/>
      <c r="FC756" s="18"/>
      <c r="FD756" s="18"/>
      <c r="FE756" s="18"/>
      <c r="FF756" s="18"/>
      <c r="FG756" s="18"/>
      <c r="FH756" s="18"/>
      <c r="FI756" s="18"/>
      <c r="FJ756" s="18"/>
      <c r="FK756" s="18"/>
      <c r="FL756" s="18"/>
      <c r="FM756" s="18"/>
      <c r="FN756" s="18"/>
      <c r="FO756" s="18"/>
      <c r="FP756" s="18"/>
      <c r="FQ756" s="18"/>
      <c r="FR756" s="18"/>
      <c r="FS756" s="18"/>
      <c r="FT756" s="18"/>
      <c r="FU756" s="18"/>
      <c r="FV756" s="18"/>
    </row>
    <row r="757" spans="1:178" ht="12.75" x14ac:dyDescent="0.15">
      <c r="A757" s="90">
        <f t="shared" si="175"/>
        <v>43095</v>
      </c>
      <c r="B757" s="95">
        <f t="shared" ca="1" si="182"/>
        <v>102692.171</v>
      </c>
      <c r="C757" s="3">
        <f t="shared" si="176"/>
        <v>100000</v>
      </c>
      <c r="D757" s="4">
        <f ca="1">IF(A757&lt;$B$1,VLOOKUP(A757,[1]DI!$A$4:$B$15000,2),0)</f>
        <v>6.8900000000000003E-2</v>
      </c>
      <c r="E757" s="5">
        <f t="shared" ca="1" si="183"/>
        <v>2.6444000000000001E-4</v>
      </c>
      <c r="F757" s="20">
        <f t="shared" si="177"/>
        <v>1.3</v>
      </c>
      <c r="G757" s="6">
        <f t="shared" ca="1" si="171"/>
        <v>1.0003437719999999</v>
      </c>
      <c r="H757" s="5">
        <f ca="1">TRUNC(PRODUCT(G$10:G756),15)</f>
        <v>1.32676529181625</v>
      </c>
      <c r="I757" s="5">
        <f t="shared" ca="1" si="178"/>
        <v>1.2919829075245499</v>
      </c>
      <c r="J757" s="5">
        <f t="shared" ca="1" si="172"/>
        <v>1.0269217100000001</v>
      </c>
      <c r="K757" s="5">
        <f t="shared" ca="1" si="173"/>
        <v>2692.1709999999998</v>
      </c>
      <c r="L757" s="21">
        <f>IF(VLOOKUP(A757,$U$12:$AD$125,8)=VLOOKUP(A756,$U$12:$AD$125,8),0,VLOOKUP(A757,U$12:$AD$125,8))</f>
        <v>0</v>
      </c>
      <c r="M757" s="8">
        <f>IF(L757&gt;0,VLOOKUP(L757,T$12:$AC$125,7),0)</f>
        <v>0</v>
      </c>
      <c r="N757" s="3">
        <f t="shared" si="179"/>
        <v>0</v>
      </c>
      <c r="O757" s="3">
        <f t="shared" ca="1" si="174"/>
        <v>2692.1709999999998</v>
      </c>
      <c r="P757" s="22" t="str">
        <f t="shared" si="180"/>
        <v>INCORPJ=</v>
      </c>
      <c r="Q757" s="2">
        <f t="shared" si="181"/>
        <v>43171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  <c r="ES757" s="18"/>
      <c r="ET757" s="18"/>
      <c r="EU757" s="18"/>
      <c r="EV757" s="18"/>
      <c r="EW757" s="18"/>
      <c r="EX757" s="18"/>
      <c r="EY757" s="18"/>
      <c r="EZ757" s="18"/>
      <c r="FA757" s="18"/>
      <c r="FB757" s="18"/>
      <c r="FC757" s="18"/>
      <c r="FD757" s="18"/>
      <c r="FE757" s="18"/>
      <c r="FF757" s="18"/>
      <c r="FG757" s="18"/>
      <c r="FH757" s="18"/>
      <c r="FI757" s="18"/>
      <c r="FJ757" s="18"/>
      <c r="FK757" s="18"/>
      <c r="FL757" s="18"/>
      <c r="FM757" s="18"/>
      <c r="FN757" s="18"/>
      <c r="FO757" s="18"/>
      <c r="FP757" s="18"/>
      <c r="FQ757" s="18"/>
      <c r="FR757" s="18"/>
      <c r="FS757" s="18"/>
      <c r="FT757" s="18"/>
      <c r="FU757" s="18"/>
      <c r="FV757" s="18"/>
    </row>
    <row r="758" spans="1:178" ht="12.75" x14ac:dyDescent="0.15">
      <c r="A758" s="90">
        <f t="shared" si="175"/>
        <v>43096</v>
      </c>
      <c r="B758" s="95">
        <f t="shared" ca="1" si="182"/>
        <v>102727.473</v>
      </c>
      <c r="C758" s="3">
        <f t="shared" si="176"/>
        <v>100000</v>
      </c>
      <c r="D758" s="4">
        <f ca="1">IF(A758&lt;$B$1,VLOOKUP(A758,[1]DI!$A$4:$B$15000,2),0)</f>
        <v>6.8900000000000003E-2</v>
      </c>
      <c r="E758" s="5">
        <f t="shared" ca="1" si="183"/>
        <v>2.6444000000000001E-4</v>
      </c>
      <c r="F758" s="20">
        <f t="shared" si="177"/>
        <v>1.3</v>
      </c>
      <c r="G758" s="6">
        <f t="shared" ca="1" si="171"/>
        <v>1.0003437719999999</v>
      </c>
      <c r="H758" s="5">
        <f ca="1">TRUNC(PRODUCT(G$10:G757),15)</f>
        <v>1.32722139657414</v>
      </c>
      <c r="I758" s="5">
        <f t="shared" ca="1" si="178"/>
        <v>1.2919829075245499</v>
      </c>
      <c r="J758" s="5">
        <f t="shared" ca="1" si="172"/>
        <v>1.02727473</v>
      </c>
      <c r="K758" s="5">
        <f t="shared" ca="1" si="173"/>
        <v>2727.473</v>
      </c>
      <c r="L758" s="21">
        <f>IF(VLOOKUP(A758,$U$12:$AD$125,8)=VLOOKUP(A757,$U$12:$AD$125,8),0,VLOOKUP(A758,U$12:$AD$125,8))</f>
        <v>0</v>
      </c>
      <c r="M758" s="8">
        <f>IF(L758&gt;0,VLOOKUP(L758,T$12:$AC$125,7),0)</f>
        <v>0</v>
      </c>
      <c r="N758" s="3">
        <f t="shared" si="179"/>
        <v>0</v>
      </c>
      <c r="O758" s="3">
        <f t="shared" ca="1" si="174"/>
        <v>2727.473</v>
      </c>
      <c r="P758" s="22" t="str">
        <f t="shared" si="180"/>
        <v>INCORPJ=</v>
      </c>
      <c r="Q758" s="2">
        <f t="shared" si="181"/>
        <v>43171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  <c r="ES758" s="18"/>
      <c r="ET758" s="18"/>
      <c r="EU758" s="18"/>
      <c r="EV758" s="18"/>
      <c r="EW758" s="18"/>
      <c r="EX758" s="18"/>
      <c r="EY758" s="18"/>
      <c r="EZ758" s="18"/>
      <c r="FA758" s="18"/>
      <c r="FB758" s="18"/>
      <c r="FC758" s="18"/>
      <c r="FD758" s="18"/>
      <c r="FE758" s="18"/>
      <c r="FF758" s="18"/>
      <c r="FG758" s="18"/>
      <c r="FH758" s="18"/>
      <c r="FI758" s="18"/>
      <c r="FJ758" s="18"/>
      <c r="FK758" s="18"/>
      <c r="FL758" s="18"/>
      <c r="FM758" s="18"/>
      <c r="FN758" s="18"/>
      <c r="FO758" s="18"/>
      <c r="FP758" s="18"/>
      <c r="FQ758" s="18"/>
      <c r="FR758" s="18"/>
      <c r="FS758" s="18"/>
      <c r="FT758" s="18"/>
      <c r="FU758" s="18"/>
      <c r="FV758" s="18"/>
    </row>
    <row r="759" spans="1:178" ht="12.75" x14ac:dyDescent="0.15">
      <c r="A759" s="90">
        <f t="shared" si="175"/>
        <v>43097</v>
      </c>
      <c r="B759" s="95">
        <f t="shared" ca="1" si="182"/>
        <v>102762.788</v>
      </c>
      <c r="C759" s="3">
        <f t="shared" si="176"/>
        <v>100000</v>
      </c>
      <c r="D759" s="4">
        <f ca="1">IF(A759&lt;$B$1,VLOOKUP(A759,[1]DI!$A$4:$B$15000,2),0)</f>
        <v>6.8900000000000003E-2</v>
      </c>
      <c r="E759" s="5">
        <f t="shared" ca="1" si="183"/>
        <v>2.6444000000000001E-4</v>
      </c>
      <c r="F759" s="20">
        <f t="shared" si="177"/>
        <v>1.3</v>
      </c>
      <c r="G759" s="6">
        <f t="shared" ca="1" si="171"/>
        <v>1.0003437719999999</v>
      </c>
      <c r="H759" s="5">
        <f ca="1">TRUNC(PRODUCT(G$10:G758),15)</f>
        <v>1.32767765812809</v>
      </c>
      <c r="I759" s="5">
        <f t="shared" ca="1" si="178"/>
        <v>1.2919829075245499</v>
      </c>
      <c r="J759" s="5">
        <f t="shared" ca="1" si="172"/>
        <v>1.02762788</v>
      </c>
      <c r="K759" s="5">
        <f t="shared" ca="1" si="173"/>
        <v>2762.788</v>
      </c>
      <c r="L759" s="21">
        <f>IF(VLOOKUP(A759,$U$12:$AD$125,8)=VLOOKUP(A758,$U$12:$AD$125,8),0,VLOOKUP(A759,U$12:$AD$125,8))</f>
        <v>0</v>
      </c>
      <c r="M759" s="8">
        <f>IF(L759&gt;0,VLOOKUP(L759,T$12:$AC$125,7),0)</f>
        <v>0</v>
      </c>
      <c r="N759" s="3">
        <f t="shared" si="179"/>
        <v>0</v>
      </c>
      <c r="O759" s="3">
        <f t="shared" ca="1" si="174"/>
        <v>2762.788</v>
      </c>
      <c r="P759" s="22" t="str">
        <f t="shared" si="180"/>
        <v>INCORPJ=</v>
      </c>
      <c r="Q759" s="2">
        <f t="shared" si="181"/>
        <v>43171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  <c r="EW759" s="18"/>
      <c r="EX759" s="18"/>
      <c r="EY759" s="18"/>
      <c r="EZ759" s="18"/>
      <c r="FA759" s="18"/>
      <c r="FB759" s="18"/>
      <c r="FC759" s="18"/>
      <c r="FD759" s="18"/>
      <c r="FE759" s="18"/>
      <c r="FF759" s="18"/>
      <c r="FG759" s="18"/>
      <c r="FH759" s="18"/>
      <c r="FI759" s="18"/>
      <c r="FJ759" s="18"/>
      <c r="FK759" s="18"/>
      <c r="FL759" s="18"/>
      <c r="FM759" s="18"/>
      <c r="FN759" s="18"/>
      <c r="FO759" s="18"/>
      <c r="FP759" s="18"/>
      <c r="FQ759" s="18"/>
      <c r="FR759" s="18"/>
      <c r="FS759" s="18"/>
      <c r="FT759" s="18"/>
      <c r="FU759" s="18"/>
      <c r="FV759" s="18"/>
    </row>
    <row r="760" spans="1:178" ht="12.75" x14ac:dyDescent="0.15">
      <c r="A760" s="90">
        <f t="shared" si="175"/>
        <v>43098</v>
      </c>
      <c r="B760" s="95">
        <f t="shared" ca="1" si="182"/>
        <v>102798.11500000001</v>
      </c>
      <c r="C760" s="3">
        <f t="shared" si="176"/>
        <v>100000</v>
      </c>
      <c r="D760" s="4">
        <f ca="1">IF(A760&lt;$B$1,VLOOKUP(A760,[1]DI!$A$4:$B$15000,2),0)</f>
        <v>6.8900000000000003E-2</v>
      </c>
      <c r="E760" s="5">
        <f t="shared" ca="1" si="183"/>
        <v>2.6444000000000001E-4</v>
      </c>
      <c r="F760" s="20">
        <f t="shared" si="177"/>
        <v>1.3</v>
      </c>
      <c r="G760" s="6">
        <f t="shared" ca="1" si="171"/>
        <v>1.0003437719999999</v>
      </c>
      <c r="H760" s="5">
        <f ca="1">TRUNC(PRODUCT(G$10:G759),15)</f>
        <v>1.32813407653198</v>
      </c>
      <c r="I760" s="5">
        <f t="shared" ca="1" si="178"/>
        <v>1.2919829075245499</v>
      </c>
      <c r="J760" s="5">
        <f t="shared" ca="1" si="172"/>
        <v>1.02798115</v>
      </c>
      <c r="K760" s="5">
        <f t="shared" ca="1" si="173"/>
        <v>2798.1149999999998</v>
      </c>
      <c r="L760" s="21">
        <f>IF(VLOOKUP(A760,$U$12:$AD$125,8)=VLOOKUP(A759,$U$12:$AD$125,8),0,VLOOKUP(A760,U$12:$AD$125,8))</f>
        <v>0</v>
      </c>
      <c r="M760" s="8">
        <f>IF(L760&gt;0,VLOOKUP(L760,T$12:$AC$125,7),0)</f>
        <v>0</v>
      </c>
      <c r="N760" s="3">
        <f t="shared" si="179"/>
        <v>0</v>
      </c>
      <c r="O760" s="3">
        <f t="shared" ca="1" si="174"/>
        <v>2798.1149999999998</v>
      </c>
      <c r="P760" s="22" t="str">
        <f t="shared" si="180"/>
        <v>INCORPJ=</v>
      </c>
      <c r="Q760" s="2">
        <f t="shared" si="181"/>
        <v>43171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  <c r="ES760" s="18"/>
      <c r="ET760" s="18"/>
      <c r="EU760" s="18"/>
      <c r="EV760" s="18"/>
      <c r="EW760" s="18"/>
      <c r="EX760" s="18"/>
      <c r="EY760" s="18"/>
      <c r="EZ760" s="18"/>
      <c r="FA760" s="18"/>
      <c r="FB760" s="18"/>
      <c r="FC760" s="18"/>
      <c r="FD760" s="18"/>
      <c r="FE760" s="18"/>
      <c r="FF760" s="18"/>
      <c r="FG760" s="18"/>
      <c r="FH760" s="18"/>
      <c r="FI760" s="18"/>
      <c r="FJ760" s="18"/>
      <c r="FK760" s="18"/>
      <c r="FL760" s="18"/>
      <c r="FM760" s="18"/>
      <c r="FN760" s="18"/>
      <c r="FO760" s="18"/>
      <c r="FP760" s="18"/>
      <c r="FQ760" s="18"/>
      <c r="FR760" s="18"/>
      <c r="FS760" s="18"/>
      <c r="FT760" s="18"/>
      <c r="FU760" s="18"/>
      <c r="FV760" s="18"/>
    </row>
    <row r="761" spans="1:178" ht="12.75" x14ac:dyDescent="0.15">
      <c r="A761" s="90">
        <f t="shared" si="175"/>
        <v>43099</v>
      </c>
      <c r="B761" s="95">
        <f t="shared" ca="1" si="182"/>
        <v>102833.45399999</v>
      </c>
      <c r="C761" s="3">
        <f t="shared" si="176"/>
        <v>100000</v>
      </c>
      <c r="D761" s="4">
        <f ca="1">IF(A761&lt;$B$1,VLOOKUP(A761,[1]DI!$A$4:$B$15000,2),0)</f>
        <v>0</v>
      </c>
      <c r="E761" s="5">
        <f t="shared" ca="1" si="183"/>
        <v>0</v>
      </c>
      <c r="F761" s="20">
        <f t="shared" si="177"/>
        <v>1.3</v>
      </c>
      <c r="G761" s="6">
        <f t="shared" ca="1" si="171"/>
        <v>1</v>
      </c>
      <c r="H761" s="5">
        <f ca="1">TRUNC(PRODUCT(G$10:G760),15)</f>
        <v>1.3285906518397299</v>
      </c>
      <c r="I761" s="5">
        <f t="shared" ca="1" si="178"/>
        <v>1.2919829075245499</v>
      </c>
      <c r="J761" s="5">
        <f t="shared" ca="1" si="172"/>
        <v>1.0283345399999999</v>
      </c>
      <c r="K761" s="5">
        <f t="shared" ca="1" si="173"/>
        <v>2833.4539999899998</v>
      </c>
      <c r="L761" s="21">
        <f>IF(VLOOKUP(A761,$U$12:$AD$125,8)=VLOOKUP(A760,$U$12:$AD$125,8),0,VLOOKUP(A761,U$12:$AD$125,8))</f>
        <v>0</v>
      </c>
      <c r="M761" s="8">
        <f>IF(L761&gt;0,VLOOKUP(L761,T$12:$AC$125,7),0)</f>
        <v>0</v>
      </c>
      <c r="N761" s="3">
        <f t="shared" si="179"/>
        <v>0</v>
      </c>
      <c r="O761" s="3">
        <f t="shared" ca="1" si="174"/>
        <v>2833.4539999899998</v>
      </c>
      <c r="P761" s="22" t="str">
        <f t="shared" si="180"/>
        <v>INCORPJ=</v>
      </c>
      <c r="Q761" s="2">
        <f t="shared" si="181"/>
        <v>43171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  <c r="ES761" s="18"/>
      <c r="ET761" s="18"/>
      <c r="EU761" s="18"/>
      <c r="EV761" s="18"/>
      <c r="EW761" s="18"/>
      <c r="EX761" s="18"/>
      <c r="EY761" s="18"/>
      <c r="EZ761" s="18"/>
      <c r="FA761" s="18"/>
      <c r="FB761" s="18"/>
      <c r="FC761" s="18"/>
      <c r="FD761" s="18"/>
      <c r="FE761" s="18"/>
      <c r="FF761" s="18"/>
      <c r="FG761" s="18"/>
      <c r="FH761" s="18"/>
      <c r="FI761" s="18"/>
      <c r="FJ761" s="18"/>
      <c r="FK761" s="18"/>
      <c r="FL761" s="18"/>
      <c r="FM761" s="18"/>
      <c r="FN761" s="18"/>
      <c r="FO761" s="18"/>
      <c r="FP761" s="18"/>
      <c r="FQ761" s="18"/>
      <c r="FR761" s="18"/>
      <c r="FS761" s="18"/>
      <c r="FT761" s="18"/>
      <c r="FU761" s="18"/>
      <c r="FV761" s="18"/>
    </row>
    <row r="762" spans="1:178" ht="12.75" x14ac:dyDescent="0.15">
      <c r="A762" s="90">
        <f t="shared" si="175"/>
        <v>43100</v>
      </c>
      <c r="B762" s="95">
        <f t="shared" ca="1" si="182"/>
        <v>102833.45399999</v>
      </c>
      <c r="C762" s="3">
        <f t="shared" si="176"/>
        <v>100000</v>
      </c>
      <c r="D762" s="4">
        <f ca="1">IF(A762&lt;$B$1,VLOOKUP(A762,[1]DI!$A$4:$B$15000,2),0)</f>
        <v>0</v>
      </c>
      <c r="E762" s="5">
        <f t="shared" ca="1" si="183"/>
        <v>0</v>
      </c>
      <c r="F762" s="20">
        <f t="shared" si="177"/>
        <v>1.3</v>
      </c>
      <c r="G762" s="6">
        <f t="shared" ca="1" si="171"/>
        <v>1</v>
      </c>
      <c r="H762" s="5">
        <f ca="1">TRUNC(PRODUCT(G$10:G761),15)</f>
        <v>1.3285906518397299</v>
      </c>
      <c r="I762" s="5">
        <f t="shared" ca="1" si="178"/>
        <v>1.2919829075245499</v>
      </c>
      <c r="J762" s="5">
        <f t="shared" ca="1" si="172"/>
        <v>1.0283345399999999</v>
      </c>
      <c r="K762" s="5">
        <f t="shared" ca="1" si="173"/>
        <v>2833.4539999899998</v>
      </c>
      <c r="L762" s="21">
        <f>IF(VLOOKUP(A762,$U$12:$AD$125,8)=VLOOKUP(A761,$U$12:$AD$125,8),0,VLOOKUP(A762,U$12:$AD$125,8))</f>
        <v>0</v>
      </c>
      <c r="M762" s="8">
        <f>IF(L762&gt;0,VLOOKUP(L762,T$12:$AC$125,7),0)</f>
        <v>0</v>
      </c>
      <c r="N762" s="3">
        <f t="shared" si="179"/>
        <v>0</v>
      </c>
      <c r="O762" s="3">
        <f t="shared" ca="1" si="174"/>
        <v>2833.4539999899998</v>
      </c>
      <c r="P762" s="22" t="str">
        <f t="shared" si="180"/>
        <v>INCORPJ=</v>
      </c>
      <c r="Q762" s="2">
        <f t="shared" si="181"/>
        <v>43171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  <c r="ES762" s="18"/>
      <c r="ET762" s="18"/>
      <c r="EU762" s="18"/>
      <c r="EV762" s="18"/>
      <c r="EW762" s="18"/>
      <c r="EX762" s="18"/>
      <c r="EY762" s="18"/>
      <c r="EZ762" s="18"/>
      <c r="FA762" s="18"/>
      <c r="FB762" s="18"/>
      <c r="FC762" s="18"/>
      <c r="FD762" s="18"/>
      <c r="FE762" s="18"/>
      <c r="FF762" s="18"/>
      <c r="FG762" s="18"/>
      <c r="FH762" s="18"/>
      <c r="FI762" s="18"/>
      <c r="FJ762" s="18"/>
      <c r="FK762" s="18"/>
      <c r="FL762" s="18"/>
      <c r="FM762" s="18"/>
      <c r="FN762" s="18"/>
      <c r="FO762" s="18"/>
      <c r="FP762" s="18"/>
      <c r="FQ762" s="18"/>
      <c r="FR762" s="18"/>
      <c r="FS762" s="18"/>
      <c r="FT762" s="18"/>
      <c r="FU762" s="18"/>
      <c r="FV762" s="18"/>
    </row>
    <row r="763" spans="1:178" ht="12.75" x14ac:dyDescent="0.15">
      <c r="A763" s="90">
        <f t="shared" si="175"/>
        <v>43101</v>
      </c>
      <c r="B763" s="95">
        <f t="shared" ca="1" si="182"/>
        <v>102833.45399999</v>
      </c>
      <c r="C763" s="3">
        <f t="shared" si="176"/>
        <v>100000</v>
      </c>
      <c r="D763" s="4">
        <f ca="1">IF(A763&lt;$B$1,VLOOKUP(A763,[1]DI!$A$4:$B$15000,2),0)</f>
        <v>0</v>
      </c>
      <c r="E763" s="5">
        <f t="shared" ca="1" si="183"/>
        <v>0</v>
      </c>
      <c r="F763" s="20">
        <f t="shared" si="177"/>
        <v>1.3</v>
      </c>
      <c r="G763" s="6">
        <f t="shared" ca="1" si="171"/>
        <v>1</v>
      </c>
      <c r="H763" s="5">
        <f ca="1">TRUNC(PRODUCT(G$10:G762),15)</f>
        <v>1.3285906518397299</v>
      </c>
      <c r="I763" s="5">
        <f t="shared" ca="1" si="178"/>
        <v>1.2919829075245499</v>
      </c>
      <c r="J763" s="5">
        <f t="shared" ca="1" si="172"/>
        <v>1.0283345399999999</v>
      </c>
      <c r="K763" s="5">
        <f t="shared" ca="1" si="173"/>
        <v>2833.4539999899998</v>
      </c>
      <c r="L763" s="21">
        <f>IF(VLOOKUP(A763,$U$12:$AD$125,8)=VLOOKUP(A762,$U$12:$AD$125,8),0,VLOOKUP(A763,U$12:$AD$125,8))</f>
        <v>0</v>
      </c>
      <c r="M763" s="8">
        <f>IF(L763&gt;0,VLOOKUP(L763,T$12:$AC$125,7),0)</f>
        <v>0</v>
      </c>
      <c r="N763" s="3">
        <f t="shared" si="179"/>
        <v>0</v>
      </c>
      <c r="O763" s="3">
        <f t="shared" ca="1" si="174"/>
        <v>2833.4539999899998</v>
      </c>
      <c r="P763" s="22" t="str">
        <f t="shared" si="180"/>
        <v>INCORPJ=</v>
      </c>
      <c r="Q763" s="2">
        <f t="shared" si="181"/>
        <v>43171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  <c r="ES763" s="18"/>
      <c r="ET763" s="18"/>
      <c r="EU763" s="18"/>
      <c r="EV763" s="18"/>
      <c r="EW763" s="18"/>
      <c r="EX763" s="18"/>
      <c r="EY763" s="18"/>
      <c r="EZ763" s="18"/>
      <c r="FA763" s="18"/>
      <c r="FB763" s="18"/>
      <c r="FC763" s="18"/>
      <c r="FD763" s="18"/>
      <c r="FE763" s="18"/>
      <c r="FF763" s="18"/>
      <c r="FG763" s="18"/>
      <c r="FH763" s="18"/>
      <c r="FI763" s="18"/>
      <c r="FJ763" s="18"/>
      <c r="FK763" s="18"/>
      <c r="FL763" s="18"/>
      <c r="FM763" s="18"/>
      <c r="FN763" s="18"/>
      <c r="FO763" s="18"/>
      <c r="FP763" s="18"/>
      <c r="FQ763" s="18"/>
      <c r="FR763" s="18"/>
      <c r="FS763" s="18"/>
      <c r="FT763" s="18"/>
      <c r="FU763" s="18"/>
      <c r="FV763" s="18"/>
    </row>
    <row r="764" spans="1:178" ht="12.75" x14ac:dyDescent="0.15">
      <c r="A764" s="90">
        <f t="shared" si="175"/>
        <v>43102</v>
      </c>
      <c r="B764" s="95">
        <f t="shared" ca="1" si="182"/>
        <v>102833.45399999</v>
      </c>
      <c r="C764" s="3">
        <f t="shared" si="176"/>
        <v>100000</v>
      </c>
      <c r="D764" s="4">
        <f ca="1">IF(A764&lt;$B$1,VLOOKUP(A764,[1]DI!$A$4:$B$15000,2),0)</f>
        <v>6.8900000000000003E-2</v>
      </c>
      <c r="E764" s="5">
        <f t="shared" ca="1" si="183"/>
        <v>2.6444000000000001E-4</v>
      </c>
      <c r="F764" s="20">
        <f t="shared" si="177"/>
        <v>1.3</v>
      </c>
      <c r="G764" s="6">
        <f t="shared" ca="1" si="171"/>
        <v>1.0003437719999999</v>
      </c>
      <c r="H764" s="5">
        <f ca="1">TRUNC(PRODUCT(G$10:G763),15)</f>
        <v>1.3285906518397299</v>
      </c>
      <c r="I764" s="5">
        <f t="shared" ca="1" si="178"/>
        <v>1.2919829075245499</v>
      </c>
      <c r="J764" s="5">
        <f t="shared" ca="1" si="172"/>
        <v>1.0283345399999999</v>
      </c>
      <c r="K764" s="5">
        <f t="shared" ca="1" si="173"/>
        <v>2833.4539999899998</v>
      </c>
      <c r="L764" s="21">
        <f>IF(VLOOKUP(A764,$U$12:$AD$125,8)=VLOOKUP(A763,$U$12:$AD$125,8),0,VLOOKUP(A764,U$12:$AD$125,8))</f>
        <v>0</v>
      </c>
      <c r="M764" s="8">
        <f>IF(L764&gt;0,VLOOKUP(L764,T$12:$AC$125,7),0)</f>
        <v>0</v>
      </c>
      <c r="N764" s="3">
        <f t="shared" si="179"/>
        <v>0</v>
      </c>
      <c r="O764" s="3">
        <f t="shared" ca="1" si="174"/>
        <v>2833.4539999899998</v>
      </c>
      <c r="P764" s="22" t="str">
        <f t="shared" si="180"/>
        <v>INCORPJ=</v>
      </c>
      <c r="Q764" s="2">
        <f t="shared" si="181"/>
        <v>43171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  <c r="ES764" s="18"/>
      <c r="ET764" s="18"/>
      <c r="EU764" s="18"/>
      <c r="EV764" s="18"/>
      <c r="EW764" s="18"/>
      <c r="EX764" s="18"/>
      <c r="EY764" s="18"/>
      <c r="EZ764" s="18"/>
      <c r="FA764" s="18"/>
      <c r="FB764" s="18"/>
      <c r="FC764" s="18"/>
      <c r="FD764" s="18"/>
      <c r="FE764" s="18"/>
      <c r="FF764" s="18"/>
      <c r="FG764" s="18"/>
      <c r="FH764" s="18"/>
      <c r="FI764" s="18"/>
      <c r="FJ764" s="18"/>
      <c r="FK764" s="18"/>
      <c r="FL764" s="18"/>
      <c r="FM764" s="18"/>
      <c r="FN764" s="18"/>
      <c r="FO764" s="18"/>
      <c r="FP764" s="18"/>
      <c r="FQ764" s="18"/>
      <c r="FR764" s="18"/>
      <c r="FS764" s="18"/>
      <c r="FT764" s="18"/>
      <c r="FU764" s="18"/>
      <c r="FV764" s="18"/>
    </row>
    <row r="765" spans="1:178" ht="12.75" x14ac:dyDescent="0.15">
      <c r="A765" s="90">
        <f t="shared" si="175"/>
        <v>43103</v>
      </c>
      <c r="B765" s="95">
        <f t="shared" ca="1" si="182"/>
        <v>102868.80499999999</v>
      </c>
      <c r="C765" s="3">
        <f t="shared" si="176"/>
        <v>100000</v>
      </c>
      <c r="D765" s="4">
        <f ca="1">IF(A765&lt;$B$1,VLOOKUP(A765,[1]DI!$A$4:$B$15000,2),0)</f>
        <v>6.8900000000000003E-2</v>
      </c>
      <c r="E765" s="5">
        <f t="shared" ca="1" si="183"/>
        <v>2.6444000000000001E-4</v>
      </c>
      <c r="F765" s="20">
        <f t="shared" si="177"/>
        <v>1.3</v>
      </c>
      <c r="G765" s="6">
        <f t="shared" ca="1" si="171"/>
        <v>1.0003437719999999</v>
      </c>
      <c r="H765" s="5">
        <f ca="1">TRUNC(PRODUCT(G$10:G764),15)</f>
        <v>1.3290473841053001</v>
      </c>
      <c r="I765" s="5">
        <f t="shared" ca="1" si="178"/>
        <v>1.2919829075245499</v>
      </c>
      <c r="J765" s="5">
        <f t="shared" ca="1" si="172"/>
        <v>1.02868805</v>
      </c>
      <c r="K765" s="5">
        <f t="shared" ca="1" si="173"/>
        <v>2868.8049999999998</v>
      </c>
      <c r="L765" s="21">
        <f>IF(VLOOKUP(A765,$U$12:$AD$125,8)=VLOOKUP(A764,$U$12:$AD$125,8),0,VLOOKUP(A765,U$12:$AD$125,8))</f>
        <v>0</v>
      </c>
      <c r="M765" s="8">
        <f>IF(L765&gt;0,VLOOKUP(L765,T$12:$AC$125,7),0)</f>
        <v>0</v>
      </c>
      <c r="N765" s="3">
        <f t="shared" si="179"/>
        <v>0</v>
      </c>
      <c r="O765" s="3">
        <f t="shared" ca="1" si="174"/>
        <v>2868.8049999999998</v>
      </c>
      <c r="P765" s="22" t="str">
        <f t="shared" si="180"/>
        <v>INCORPJ=</v>
      </c>
      <c r="Q765" s="2">
        <f t="shared" si="181"/>
        <v>43171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  <c r="ES765" s="18"/>
      <c r="ET765" s="18"/>
      <c r="EU765" s="18"/>
      <c r="EV765" s="18"/>
      <c r="EW765" s="18"/>
      <c r="EX765" s="18"/>
      <c r="EY765" s="18"/>
      <c r="EZ765" s="18"/>
      <c r="FA765" s="18"/>
      <c r="FB765" s="18"/>
      <c r="FC765" s="18"/>
      <c r="FD765" s="18"/>
      <c r="FE765" s="18"/>
      <c r="FF765" s="18"/>
      <c r="FG765" s="18"/>
      <c r="FH765" s="18"/>
      <c r="FI765" s="18"/>
      <c r="FJ765" s="18"/>
      <c r="FK765" s="18"/>
      <c r="FL765" s="18"/>
      <c r="FM765" s="18"/>
      <c r="FN765" s="18"/>
      <c r="FO765" s="18"/>
      <c r="FP765" s="18"/>
      <c r="FQ765" s="18"/>
      <c r="FR765" s="18"/>
      <c r="FS765" s="18"/>
      <c r="FT765" s="18"/>
      <c r="FU765" s="18"/>
      <c r="FV765" s="18"/>
    </row>
    <row r="766" spans="1:178" ht="12.75" x14ac:dyDescent="0.15">
      <c r="A766" s="90">
        <f t="shared" si="175"/>
        <v>43104</v>
      </c>
      <c r="B766" s="95">
        <f t="shared" ca="1" si="182"/>
        <v>102904.16899999</v>
      </c>
      <c r="C766" s="3">
        <f t="shared" si="176"/>
        <v>100000</v>
      </c>
      <c r="D766" s="4">
        <f ca="1">IF(A766&lt;$B$1,VLOOKUP(A766,[1]DI!$A$4:$B$15000,2),0)</f>
        <v>6.8900000000000003E-2</v>
      </c>
      <c r="E766" s="5">
        <f t="shared" ca="1" si="183"/>
        <v>2.6444000000000001E-4</v>
      </c>
      <c r="F766" s="20">
        <f t="shared" si="177"/>
        <v>1.3</v>
      </c>
      <c r="G766" s="6">
        <f t="shared" ca="1" si="171"/>
        <v>1.0003437719999999</v>
      </c>
      <c r="H766" s="5">
        <f ca="1">TRUNC(PRODUCT(G$10:G765),15)</f>
        <v>1.3295042733826301</v>
      </c>
      <c r="I766" s="5">
        <f t="shared" ca="1" si="178"/>
        <v>1.2919829075245499</v>
      </c>
      <c r="J766" s="5">
        <f t="shared" ca="1" si="172"/>
        <v>1.0290416899999999</v>
      </c>
      <c r="K766" s="5">
        <f t="shared" ca="1" si="173"/>
        <v>2904.16899999</v>
      </c>
      <c r="L766" s="21">
        <f>IF(VLOOKUP(A766,$U$12:$AD$125,8)=VLOOKUP(A765,$U$12:$AD$125,8),0,VLOOKUP(A766,U$12:$AD$125,8))</f>
        <v>0</v>
      </c>
      <c r="M766" s="8">
        <f>IF(L766&gt;0,VLOOKUP(L766,T$12:$AC$125,7),0)</f>
        <v>0</v>
      </c>
      <c r="N766" s="3">
        <f t="shared" si="179"/>
        <v>0</v>
      </c>
      <c r="O766" s="3">
        <f t="shared" ca="1" si="174"/>
        <v>2904.16899999</v>
      </c>
      <c r="P766" s="22" t="str">
        <f t="shared" si="180"/>
        <v>INCORPJ=</v>
      </c>
      <c r="Q766" s="2">
        <f t="shared" si="181"/>
        <v>43171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  <c r="ES766" s="18"/>
      <c r="ET766" s="18"/>
      <c r="EU766" s="18"/>
      <c r="EV766" s="18"/>
      <c r="EW766" s="18"/>
      <c r="EX766" s="18"/>
      <c r="EY766" s="18"/>
      <c r="EZ766" s="18"/>
      <c r="FA766" s="18"/>
      <c r="FB766" s="18"/>
      <c r="FC766" s="18"/>
      <c r="FD766" s="18"/>
      <c r="FE766" s="18"/>
      <c r="FF766" s="18"/>
      <c r="FG766" s="18"/>
      <c r="FH766" s="18"/>
      <c r="FI766" s="18"/>
      <c r="FJ766" s="18"/>
      <c r="FK766" s="18"/>
      <c r="FL766" s="18"/>
      <c r="FM766" s="18"/>
      <c r="FN766" s="18"/>
      <c r="FO766" s="18"/>
      <c r="FP766" s="18"/>
      <c r="FQ766" s="18"/>
      <c r="FR766" s="18"/>
      <c r="FS766" s="18"/>
      <c r="FT766" s="18"/>
      <c r="FU766" s="18"/>
      <c r="FV766" s="18"/>
    </row>
    <row r="767" spans="1:178" ht="12.75" x14ac:dyDescent="0.15">
      <c r="A767" s="90">
        <f t="shared" si="175"/>
        <v>43105</v>
      </c>
      <c r="B767" s="95">
        <f t="shared" ca="1" si="182"/>
        <v>102939.54399999999</v>
      </c>
      <c r="C767" s="3">
        <f t="shared" si="176"/>
        <v>100000</v>
      </c>
      <c r="D767" s="4">
        <f ca="1">IF(A767&lt;$B$1,VLOOKUP(A767,[1]DI!$A$4:$B$15000,2),0)</f>
        <v>6.8900000000000003E-2</v>
      </c>
      <c r="E767" s="5">
        <f t="shared" ca="1" si="183"/>
        <v>2.6444000000000001E-4</v>
      </c>
      <c r="F767" s="20">
        <f t="shared" si="177"/>
        <v>1.3</v>
      </c>
      <c r="G767" s="6">
        <f t="shared" ca="1" si="171"/>
        <v>1.0003437719999999</v>
      </c>
      <c r="H767" s="5">
        <f ca="1">TRUNC(PRODUCT(G$10:G766),15)</f>
        <v>1.3299613197257001</v>
      </c>
      <c r="I767" s="5">
        <f t="shared" ca="1" si="178"/>
        <v>1.2919829075245499</v>
      </c>
      <c r="J767" s="5">
        <f t="shared" ca="1" si="172"/>
        <v>1.0293954400000001</v>
      </c>
      <c r="K767" s="5">
        <f t="shared" ca="1" si="173"/>
        <v>2939.5439999999999</v>
      </c>
      <c r="L767" s="21">
        <f>IF(VLOOKUP(A767,$U$12:$AD$125,8)=VLOOKUP(A766,$U$12:$AD$125,8),0,VLOOKUP(A767,U$12:$AD$125,8))</f>
        <v>0</v>
      </c>
      <c r="M767" s="8">
        <f>IF(L767&gt;0,VLOOKUP(L767,T$12:$AC$125,7),0)</f>
        <v>0</v>
      </c>
      <c r="N767" s="3">
        <f t="shared" si="179"/>
        <v>0</v>
      </c>
      <c r="O767" s="3">
        <f t="shared" ca="1" si="174"/>
        <v>2939.5439999999999</v>
      </c>
      <c r="P767" s="22" t="str">
        <f t="shared" si="180"/>
        <v>INCORPJ=</v>
      </c>
      <c r="Q767" s="2">
        <f t="shared" si="181"/>
        <v>43171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  <c r="ES767" s="18"/>
      <c r="ET767" s="18"/>
      <c r="EU767" s="18"/>
      <c r="EV767" s="18"/>
      <c r="EW767" s="18"/>
      <c r="EX767" s="18"/>
      <c r="EY767" s="18"/>
      <c r="EZ767" s="18"/>
      <c r="FA767" s="18"/>
      <c r="FB767" s="18"/>
      <c r="FC767" s="18"/>
      <c r="FD767" s="18"/>
      <c r="FE767" s="18"/>
      <c r="FF767" s="18"/>
      <c r="FG767" s="18"/>
      <c r="FH767" s="18"/>
      <c r="FI767" s="18"/>
      <c r="FJ767" s="18"/>
      <c r="FK767" s="18"/>
      <c r="FL767" s="18"/>
      <c r="FM767" s="18"/>
      <c r="FN767" s="18"/>
      <c r="FO767" s="18"/>
      <c r="FP767" s="18"/>
      <c r="FQ767" s="18"/>
      <c r="FR767" s="18"/>
      <c r="FS767" s="18"/>
      <c r="FT767" s="18"/>
      <c r="FU767" s="18"/>
      <c r="FV767" s="18"/>
    </row>
    <row r="768" spans="1:178" ht="12.75" x14ac:dyDescent="0.15">
      <c r="A768" s="90">
        <f t="shared" si="175"/>
        <v>43106</v>
      </c>
      <c r="B768" s="95">
        <f t="shared" ca="1" si="182"/>
        <v>102974.932</v>
      </c>
      <c r="C768" s="3">
        <f t="shared" si="176"/>
        <v>100000</v>
      </c>
      <c r="D768" s="4">
        <f ca="1">IF(A768&lt;$B$1,VLOOKUP(A768,[1]DI!$A$4:$B$15000,2),0)</f>
        <v>0</v>
      </c>
      <c r="E768" s="5">
        <f t="shared" ca="1" si="183"/>
        <v>0</v>
      </c>
      <c r="F768" s="20">
        <f t="shared" si="177"/>
        <v>1.3</v>
      </c>
      <c r="G768" s="6">
        <f t="shared" ca="1" si="171"/>
        <v>1</v>
      </c>
      <c r="H768" s="5">
        <f ca="1">TRUNC(PRODUCT(G$10:G767),15)</f>
        <v>1.3304185231885</v>
      </c>
      <c r="I768" s="5">
        <f t="shared" ca="1" si="178"/>
        <v>1.2919829075245499</v>
      </c>
      <c r="J768" s="5">
        <f t="shared" ca="1" si="172"/>
        <v>1.0297493200000001</v>
      </c>
      <c r="K768" s="5">
        <f t="shared" ca="1" si="173"/>
        <v>2974.9319999999998</v>
      </c>
      <c r="L768" s="21">
        <f>IF(VLOOKUP(A768,$U$12:$AD$125,8)=VLOOKUP(A767,$U$12:$AD$125,8),0,VLOOKUP(A768,U$12:$AD$125,8))</f>
        <v>0</v>
      </c>
      <c r="M768" s="8">
        <f>IF(L768&gt;0,VLOOKUP(L768,T$12:$AC$125,7),0)</f>
        <v>0</v>
      </c>
      <c r="N768" s="3">
        <f t="shared" si="179"/>
        <v>0</v>
      </c>
      <c r="O768" s="3">
        <f t="shared" ca="1" si="174"/>
        <v>2974.9319999999998</v>
      </c>
      <c r="P768" s="22" t="str">
        <f t="shared" si="180"/>
        <v>INCORPJ=</v>
      </c>
      <c r="Q768" s="2">
        <f t="shared" si="181"/>
        <v>43171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  <c r="ES768" s="18"/>
      <c r="ET768" s="18"/>
      <c r="EU768" s="18"/>
      <c r="EV768" s="18"/>
      <c r="EW768" s="18"/>
      <c r="EX768" s="18"/>
      <c r="EY768" s="18"/>
      <c r="EZ768" s="18"/>
      <c r="FA768" s="18"/>
      <c r="FB768" s="18"/>
      <c r="FC768" s="18"/>
      <c r="FD768" s="18"/>
      <c r="FE768" s="18"/>
      <c r="FF768" s="18"/>
      <c r="FG768" s="18"/>
      <c r="FH768" s="18"/>
      <c r="FI768" s="18"/>
      <c r="FJ768" s="18"/>
      <c r="FK768" s="18"/>
      <c r="FL768" s="18"/>
      <c r="FM768" s="18"/>
      <c r="FN768" s="18"/>
      <c r="FO768" s="18"/>
      <c r="FP768" s="18"/>
      <c r="FQ768" s="18"/>
      <c r="FR768" s="18"/>
      <c r="FS768" s="18"/>
      <c r="FT768" s="18"/>
      <c r="FU768" s="18"/>
      <c r="FV768" s="18"/>
    </row>
    <row r="769" spans="1:178" ht="12.75" x14ac:dyDescent="0.15">
      <c r="A769" s="90">
        <f t="shared" si="175"/>
        <v>43107</v>
      </c>
      <c r="B769" s="95">
        <f t="shared" ca="1" si="182"/>
        <v>102974.932</v>
      </c>
      <c r="C769" s="3">
        <f t="shared" si="176"/>
        <v>100000</v>
      </c>
      <c r="D769" s="4">
        <f ca="1">IF(A769&lt;$B$1,VLOOKUP(A769,[1]DI!$A$4:$B$15000,2),0)</f>
        <v>0</v>
      </c>
      <c r="E769" s="5">
        <f t="shared" ca="1" si="183"/>
        <v>0</v>
      </c>
      <c r="F769" s="20">
        <f t="shared" si="177"/>
        <v>1.3</v>
      </c>
      <c r="G769" s="6">
        <f t="shared" ca="1" si="171"/>
        <v>1</v>
      </c>
      <c r="H769" s="5">
        <f ca="1">TRUNC(PRODUCT(G$10:G768),15)</f>
        <v>1.3304185231885</v>
      </c>
      <c r="I769" s="5">
        <f t="shared" ca="1" si="178"/>
        <v>1.2919829075245499</v>
      </c>
      <c r="J769" s="5">
        <f t="shared" ca="1" si="172"/>
        <v>1.0297493200000001</v>
      </c>
      <c r="K769" s="5">
        <f t="shared" ca="1" si="173"/>
        <v>2974.9319999999998</v>
      </c>
      <c r="L769" s="21">
        <f>IF(VLOOKUP(A769,$U$12:$AD$125,8)=VLOOKUP(A768,$U$12:$AD$125,8),0,VLOOKUP(A769,U$12:$AD$125,8))</f>
        <v>0</v>
      </c>
      <c r="M769" s="8">
        <f>IF(L769&gt;0,VLOOKUP(L769,T$12:$AC$125,7),0)</f>
        <v>0</v>
      </c>
      <c r="N769" s="3">
        <f t="shared" si="179"/>
        <v>0</v>
      </c>
      <c r="O769" s="3">
        <f t="shared" ca="1" si="174"/>
        <v>2974.9319999999998</v>
      </c>
      <c r="P769" s="22" t="str">
        <f t="shared" si="180"/>
        <v>INCORPJ=</v>
      </c>
      <c r="Q769" s="2">
        <f t="shared" si="181"/>
        <v>43171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  <c r="ES769" s="18"/>
      <c r="ET769" s="18"/>
      <c r="EU769" s="18"/>
      <c r="EV769" s="18"/>
      <c r="EW769" s="18"/>
      <c r="EX769" s="18"/>
      <c r="EY769" s="18"/>
      <c r="EZ769" s="18"/>
      <c r="FA769" s="18"/>
      <c r="FB769" s="18"/>
      <c r="FC769" s="18"/>
      <c r="FD769" s="18"/>
      <c r="FE769" s="18"/>
      <c r="FF769" s="18"/>
      <c r="FG769" s="18"/>
      <c r="FH769" s="18"/>
      <c r="FI769" s="18"/>
      <c r="FJ769" s="18"/>
      <c r="FK769" s="18"/>
      <c r="FL769" s="18"/>
      <c r="FM769" s="18"/>
      <c r="FN769" s="18"/>
      <c r="FO769" s="18"/>
      <c r="FP769" s="18"/>
      <c r="FQ769" s="18"/>
      <c r="FR769" s="18"/>
      <c r="FS769" s="18"/>
      <c r="FT769" s="18"/>
      <c r="FU769" s="18"/>
      <c r="FV769" s="18"/>
    </row>
    <row r="770" spans="1:178" ht="12.75" x14ac:dyDescent="0.15">
      <c r="A770" s="90">
        <f t="shared" si="175"/>
        <v>43108</v>
      </c>
      <c r="B770" s="95">
        <f t="shared" ca="1" si="182"/>
        <v>102974.932</v>
      </c>
      <c r="C770" s="3">
        <f t="shared" si="176"/>
        <v>100000</v>
      </c>
      <c r="D770" s="4">
        <f ca="1">IF(A770&lt;$B$1,VLOOKUP(A770,[1]DI!$A$4:$B$15000,2),0)</f>
        <v>6.8900000000000003E-2</v>
      </c>
      <c r="E770" s="5">
        <f t="shared" ca="1" si="183"/>
        <v>2.6444000000000001E-4</v>
      </c>
      <c r="F770" s="20">
        <f t="shared" si="177"/>
        <v>1.3</v>
      </c>
      <c r="G770" s="6">
        <f t="shared" ca="1" si="171"/>
        <v>1.0003437719999999</v>
      </c>
      <c r="H770" s="5">
        <f ca="1">TRUNC(PRODUCT(G$10:G769),15)</f>
        <v>1.3304185231885</v>
      </c>
      <c r="I770" s="5">
        <f t="shared" ca="1" si="178"/>
        <v>1.2919829075245499</v>
      </c>
      <c r="J770" s="5">
        <f t="shared" ca="1" si="172"/>
        <v>1.0297493200000001</v>
      </c>
      <c r="K770" s="5">
        <f t="shared" ca="1" si="173"/>
        <v>2974.9319999999998</v>
      </c>
      <c r="L770" s="21">
        <f>IF(VLOOKUP(A770,$U$12:$AD$125,8)=VLOOKUP(A769,$U$12:$AD$125,8),0,VLOOKUP(A770,U$12:$AD$125,8))</f>
        <v>0</v>
      </c>
      <c r="M770" s="8">
        <f>IF(L770&gt;0,VLOOKUP(L770,T$12:$AC$125,7),0)</f>
        <v>0</v>
      </c>
      <c r="N770" s="3">
        <f t="shared" si="179"/>
        <v>0</v>
      </c>
      <c r="O770" s="3">
        <f t="shared" ca="1" si="174"/>
        <v>2974.9319999999998</v>
      </c>
      <c r="P770" s="22" t="str">
        <f t="shared" si="180"/>
        <v>INCORPJ=</v>
      </c>
      <c r="Q770" s="2">
        <f t="shared" si="181"/>
        <v>43171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  <c r="ES770" s="18"/>
      <c r="ET770" s="18"/>
      <c r="EU770" s="18"/>
      <c r="EV770" s="18"/>
      <c r="EW770" s="18"/>
      <c r="EX770" s="18"/>
      <c r="EY770" s="18"/>
      <c r="EZ770" s="18"/>
      <c r="FA770" s="18"/>
      <c r="FB770" s="18"/>
      <c r="FC770" s="18"/>
      <c r="FD770" s="18"/>
      <c r="FE770" s="18"/>
      <c r="FF770" s="18"/>
      <c r="FG770" s="18"/>
      <c r="FH770" s="18"/>
      <c r="FI770" s="18"/>
      <c r="FJ770" s="18"/>
      <c r="FK770" s="18"/>
      <c r="FL770" s="18"/>
      <c r="FM770" s="18"/>
      <c r="FN770" s="18"/>
      <c r="FO770" s="18"/>
      <c r="FP770" s="18"/>
      <c r="FQ770" s="18"/>
      <c r="FR770" s="18"/>
      <c r="FS770" s="18"/>
      <c r="FT770" s="18"/>
      <c r="FU770" s="18"/>
      <c r="FV770" s="18"/>
    </row>
    <row r="771" spans="1:178" ht="12.75" x14ac:dyDescent="0.15">
      <c r="A771" s="90">
        <f t="shared" si="175"/>
        <v>43109</v>
      </c>
      <c r="B771" s="95">
        <f t="shared" ca="1" si="182"/>
        <v>103010.33199999999</v>
      </c>
      <c r="C771" s="3">
        <f t="shared" si="176"/>
        <v>100000</v>
      </c>
      <c r="D771" s="4">
        <f ca="1">IF(A771&lt;$B$1,VLOOKUP(A771,[1]DI!$A$4:$B$15000,2),0)</f>
        <v>6.8900000000000003E-2</v>
      </c>
      <c r="E771" s="5">
        <f t="shared" ca="1" si="183"/>
        <v>2.6444000000000001E-4</v>
      </c>
      <c r="F771" s="20">
        <f t="shared" si="177"/>
        <v>1.3</v>
      </c>
      <c r="G771" s="6">
        <f t="shared" ca="1" si="171"/>
        <v>1.0003437719999999</v>
      </c>
      <c r="H771" s="5">
        <f ca="1">TRUNC(PRODUCT(G$10:G770),15)</f>
        <v>1.3308758838250501</v>
      </c>
      <c r="I771" s="5">
        <f t="shared" ca="1" si="178"/>
        <v>1.2919829075245499</v>
      </c>
      <c r="J771" s="5">
        <f t="shared" ca="1" si="172"/>
        <v>1.03010332</v>
      </c>
      <c r="K771" s="5">
        <f t="shared" ca="1" si="173"/>
        <v>3010.3319999999999</v>
      </c>
      <c r="L771" s="21">
        <f>IF(VLOOKUP(A771,$U$12:$AD$125,8)=VLOOKUP(A770,$U$12:$AD$125,8),0,VLOOKUP(A771,U$12:$AD$125,8))</f>
        <v>0</v>
      </c>
      <c r="M771" s="8">
        <f>IF(L771&gt;0,VLOOKUP(L771,T$12:$AC$125,7),0)</f>
        <v>0</v>
      </c>
      <c r="N771" s="3">
        <f t="shared" si="179"/>
        <v>0</v>
      </c>
      <c r="O771" s="3">
        <f t="shared" ca="1" si="174"/>
        <v>3010.3319999999999</v>
      </c>
      <c r="P771" s="22" t="str">
        <f t="shared" si="180"/>
        <v>INCORPJ=</v>
      </c>
      <c r="Q771" s="2">
        <f t="shared" si="181"/>
        <v>43171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  <c r="ES771" s="18"/>
      <c r="ET771" s="18"/>
      <c r="EU771" s="18"/>
      <c r="EV771" s="18"/>
      <c r="EW771" s="18"/>
      <c r="EX771" s="18"/>
      <c r="EY771" s="18"/>
      <c r="EZ771" s="18"/>
      <c r="FA771" s="18"/>
      <c r="FB771" s="18"/>
      <c r="FC771" s="18"/>
      <c r="FD771" s="18"/>
      <c r="FE771" s="18"/>
      <c r="FF771" s="18"/>
      <c r="FG771" s="18"/>
      <c r="FH771" s="18"/>
      <c r="FI771" s="18"/>
      <c r="FJ771" s="18"/>
      <c r="FK771" s="18"/>
      <c r="FL771" s="18"/>
      <c r="FM771" s="18"/>
      <c r="FN771" s="18"/>
      <c r="FO771" s="18"/>
      <c r="FP771" s="18"/>
      <c r="FQ771" s="18"/>
      <c r="FR771" s="18"/>
      <c r="FS771" s="18"/>
      <c r="FT771" s="18"/>
      <c r="FU771" s="18"/>
      <c r="FV771" s="18"/>
    </row>
    <row r="772" spans="1:178" ht="12.75" x14ac:dyDescent="0.15">
      <c r="A772" s="90">
        <f t="shared" si="175"/>
        <v>43110</v>
      </c>
      <c r="B772" s="95">
        <f t="shared" ca="1" si="182"/>
        <v>103045.74399998999</v>
      </c>
      <c r="C772" s="3">
        <f t="shared" si="176"/>
        <v>100000</v>
      </c>
      <c r="D772" s="4">
        <f ca="1">IF(A772&lt;$B$1,VLOOKUP(A772,[1]DI!$A$4:$B$15000,2),0)</f>
        <v>6.8900000000000003E-2</v>
      </c>
      <c r="E772" s="5">
        <f t="shared" ca="1" si="183"/>
        <v>2.6444000000000001E-4</v>
      </c>
      <c r="F772" s="20">
        <f t="shared" si="177"/>
        <v>1.3</v>
      </c>
      <c r="G772" s="6">
        <f t="shared" ca="1" si="171"/>
        <v>1.0003437719999999</v>
      </c>
      <c r="H772" s="5">
        <f ca="1">TRUNC(PRODUCT(G$10:G771),15)</f>
        <v>1.3313334016893901</v>
      </c>
      <c r="I772" s="5">
        <f t="shared" ca="1" si="178"/>
        <v>1.2919829075245499</v>
      </c>
      <c r="J772" s="5">
        <f t="shared" ca="1" si="172"/>
        <v>1.0304574399999999</v>
      </c>
      <c r="K772" s="5">
        <f t="shared" ca="1" si="173"/>
        <v>3045.7439999899998</v>
      </c>
      <c r="L772" s="21">
        <f>IF(VLOOKUP(A772,$U$12:$AD$125,8)=VLOOKUP(A771,$U$12:$AD$125,8),0,VLOOKUP(A772,U$12:$AD$125,8))</f>
        <v>0</v>
      </c>
      <c r="M772" s="8">
        <f>IF(L772&gt;0,VLOOKUP(L772,T$12:$AC$125,7),0)</f>
        <v>0</v>
      </c>
      <c r="N772" s="3">
        <f t="shared" si="179"/>
        <v>0</v>
      </c>
      <c r="O772" s="3">
        <f t="shared" ca="1" si="174"/>
        <v>3045.7439999899998</v>
      </c>
      <c r="P772" s="22" t="str">
        <f t="shared" si="180"/>
        <v>INCORPJ=</v>
      </c>
      <c r="Q772" s="2">
        <f t="shared" si="181"/>
        <v>43171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  <c r="ES772" s="18"/>
      <c r="ET772" s="18"/>
      <c r="EU772" s="18"/>
      <c r="EV772" s="18"/>
      <c r="EW772" s="18"/>
      <c r="EX772" s="18"/>
      <c r="EY772" s="18"/>
      <c r="EZ772" s="18"/>
      <c r="FA772" s="18"/>
      <c r="FB772" s="18"/>
      <c r="FC772" s="18"/>
      <c r="FD772" s="18"/>
      <c r="FE772" s="18"/>
      <c r="FF772" s="18"/>
      <c r="FG772" s="18"/>
      <c r="FH772" s="18"/>
      <c r="FI772" s="18"/>
      <c r="FJ772" s="18"/>
      <c r="FK772" s="18"/>
      <c r="FL772" s="18"/>
      <c r="FM772" s="18"/>
      <c r="FN772" s="18"/>
      <c r="FO772" s="18"/>
      <c r="FP772" s="18"/>
      <c r="FQ772" s="18"/>
      <c r="FR772" s="18"/>
      <c r="FS772" s="18"/>
      <c r="FT772" s="18"/>
      <c r="FU772" s="18"/>
      <c r="FV772" s="18"/>
    </row>
    <row r="773" spans="1:178" ht="12.75" x14ac:dyDescent="0.15">
      <c r="A773" s="90">
        <f t="shared" si="175"/>
        <v>43111</v>
      </c>
      <c r="B773" s="95">
        <f t="shared" ca="1" si="182"/>
        <v>103081.16800000001</v>
      </c>
      <c r="C773" s="3">
        <f t="shared" si="176"/>
        <v>100000</v>
      </c>
      <c r="D773" s="4">
        <f ca="1">IF(A773&lt;$B$1,VLOOKUP(A773,[1]DI!$A$4:$B$15000,2),0)</f>
        <v>6.8900000000000003E-2</v>
      </c>
      <c r="E773" s="5">
        <f t="shared" ca="1" si="183"/>
        <v>2.6444000000000001E-4</v>
      </c>
      <c r="F773" s="20">
        <f t="shared" si="177"/>
        <v>1.3</v>
      </c>
      <c r="G773" s="6">
        <f t="shared" ca="1" si="171"/>
        <v>1.0003437719999999</v>
      </c>
      <c r="H773" s="5">
        <f ca="1">TRUNC(PRODUCT(G$10:G772),15)</f>
        <v>1.3317910768355501</v>
      </c>
      <c r="I773" s="5">
        <f t="shared" ca="1" si="178"/>
        <v>1.2919829075245499</v>
      </c>
      <c r="J773" s="5">
        <f t="shared" ca="1" si="172"/>
        <v>1.03081168</v>
      </c>
      <c r="K773" s="5">
        <f t="shared" ca="1" si="173"/>
        <v>3081.1680000000001</v>
      </c>
      <c r="L773" s="21">
        <f>IF(VLOOKUP(A773,$U$12:$AD$125,8)=VLOOKUP(A772,$U$12:$AD$125,8),0,VLOOKUP(A773,U$12:$AD$125,8))</f>
        <v>0</v>
      </c>
      <c r="M773" s="8">
        <f>IF(L773&gt;0,VLOOKUP(L773,T$12:$AC$125,7),0)</f>
        <v>0</v>
      </c>
      <c r="N773" s="3">
        <f t="shared" si="179"/>
        <v>0</v>
      </c>
      <c r="O773" s="3">
        <f t="shared" ca="1" si="174"/>
        <v>3081.1680000000001</v>
      </c>
      <c r="P773" s="22" t="str">
        <f t="shared" si="180"/>
        <v>INCORPJ=</v>
      </c>
      <c r="Q773" s="2">
        <f t="shared" si="181"/>
        <v>43171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  <c r="ES773" s="18"/>
      <c r="ET773" s="18"/>
      <c r="EU773" s="18"/>
      <c r="EV773" s="18"/>
      <c r="EW773" s="18"/>
      <c r="EX773" s="18"/>
      <c r="EY773" s="18"/>
      <c r="EZ773" s="18"/>
      <c r="FA773" s="18"/>
      <c r="FB773" s="18"/>
      <c r="FC773" s="18"/>
      <c r="FD773" s="18"/>
      <c r="FE773" s="18"/>
      <c r="FF773" s="18"/>
      <c r="FG773" s="18"/>
      <c r="FH773" s="18"/>
      <c r="FI773" s="18"/>
      <c r="FJ773" s="18"/>
      <c r="FK773" s="18"/>
      <c r="FL773" s="18"/>
      <c r="FM773" s="18"/>
      <c r="FN773" s="18"/>
      <c r="FO773" s="18"/>
      <c r="FP773" s="18"/>
      <c r="FQ773" s="18"/>
      <c r="FR773" s="18"/>
      <c r="FS773" s="18"/>
      <c r="FT773" s="18"/>
      <c r="FU773" s="18"/>
      <c r="FV773" s="18"/>
    </row>
    <row r="774" spans="1:178" ht="12.75" x14ac:dyDescent="0.15">
      <c r="A774" s="90">
        <f t="shared" si="175"/>
        <v>43112</v>
      </c>
      <c r="B774" s="95">
        <f t="shared" ca="1" si="182"/>
        <v>103116.60499999</v>
      </c>
      <c r="C774" s="3">
        <f t="shared" si="176"/>
        <v>100000</v>
      </c>
      <c r="D774" s="4">
        <f ca="1">IF(A774&lt;$B$1,VLOOKUP(A774,[1]DI!$A$4:$B$15000,2),0)</f>
        <v>6.8900000000000003E-2</v>
      </c>
      <c r="E774" s="5">
        <f t="shared" ca="1" si="183"/>
        <v>2.6444000000000001E-4</v>
      </c>
      <c r="F774" s="20">
        <f t="shared" si="177"/>
        <v>1.3</v>
      </c>
      <c r="G774" s="6">
        <f t="shared" ca="1" si="171"/>
        <v>1.0003437719999999</v>
      </c>
      <c r="H774" s="5">
        <f ca="1">TRUNC(PRODUCT(G$10:G773),15)</f>
        <v>1.33224890931762</v>
      </c>
      <c r="I774" s="5">
        <f t="shared" ca="1" si="178"/>
        <v>1.2919829075245499</v>
      </c>
      <c r="J774" s="5">
        <f t="shared" ca="1" si="172"/>
        <v>1.0311660499999999</v>
      </c>
      <c r="K774" s="5">
        <f t="shared" ca="1" si="173"/>
        <v>3116.6049999900001</v>
      </c>
      <c r="L774" s="21">
        <f>IF(VLOOKUP(A774,$U$12:$AD$125,8)=VLOOKUP(A773,$U$12:$AD$125,8),0,VLOOKUP(A774,U$12:$AD$125,8))</f>
        <v>0</v>
      </c>
      <c r="M774" s="8">
        <f>IF(L774&gt;0,VLOOKUP(L774,T$12:$AC$125,7),0)</f>
        <v>0</v>
      </c>
      <c r="N774" s="3">
        <f t="shared" si="179"/>
        <v>0</v>
      </c>
      <c r="O774" s="3">
        <f t="shared" ca="1" si="174"/>
        <v>3116.6049999900001</v>
      </c>
      <c r="P774" s="22" t="str">
        <f t="shared" si="180"/>
        <v>INCORPJ=</v>
      </c>
      <c r="Q774" s="2">
        <f t="shared" si="181"/>
        <v>43171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  <c r="ES774" s="18"/>
      <c r="ET774" s="18"/>
      <c r="EU774" s="18"/>
      <c r="EV774" s="18"/>
      <c r="EW774" s="18"/>
      <c r="EX774" s="18"/>
      <c r="EY774" s="18"/>
      <c r="EZ774" s="18"/>
      <c r="FA774" s="18"/>
      <c r="FB774" s="18"/>
      <c r="FC774" s="18"/>
      <c r="FD774" s="18"/>
      <c r="FE774" s="18"/>
      <c r="FF774" s="18"/>
      <c r="FG774" s="18"/>
      <c r="FH774" s="18"/>
      <c r="FI774" s="18"/>
      <c r="FJ774" s="18"/>
      <c r="FK774" s="18"/>
      <c r="FL774" s="18"/>
      <c r="FM774" s="18"/>
      <c r="FN774" s="18"/>
      <c r="FO774" s="18"/>
      <c r="FP774" s="18"/>
      <c r="FQ774" s="18"/>
      <c r="FR774" s="18"/>
      <c r="FS774" s="18"/>
      <c r="FT774" s="18"/>
      <c r="FU774" s="18"/>
      <c r="FV774" s="18"/>
    </row>
    <row r="775" spans="1:178" ht="12.75" x14ac:dyDescent="0.15">
      <c r="A775" s="90">
        <f t="shared" si="175"/>
        <v>43113</v>
      </c>
      <c r="B775" s="95">
        <f t="shared" ca="1" si="182"/>
        <v>103152.053</v>
      </c>
      <c r="C775" s="3">
        <f t="shared" si="176"/>
        <v>100000</v>
      </c>
      <c r="D775" s="4">
        <f ca="1">IF(A775&lt;$B$1,VLOOKUP(A775,[1]DI!$A$4:$B$15000,2),0)</f>
        <v>0</v>
      </c>
      <c r="E775" s="5">
        <f t="shared" ca="1" si="183"/>
        <v>0</v>
      </c>
      <c r="F775" s="20">
        <f t="shared" si="177"/>
        <v>1.3</v>
      </c>
      <c r="G775" s="6">
        <f t="shared" ca="1" si="171"/>
        <v>1</v>
      </c>
      <c r="H775" s="5">
        <f ca="1">TRUNC(PRODUCT(G$10:G774),15)</f>
        <v>1.33270689918967</v>
      </c>
      <c r="I775" s="5">
        <f t="shared" ca="1" si="178"/>
        <v>1.2919829075245499</v>
      </c>
      <c r="J775" s="5">
        <f t="shared" ca="1" si="172"/>
        <v>1.0315205300000001</v>
      </c>
      <c r="K775" s="5">
        <f t="shared" ca="1" si="173"/>
        <v>3152.0529999999999</v>
      </c>
      <c r="L775" s="21">
        <f>IF(VLOOKUP(A775,$U$12:$AD$125,8)=VLOOKUP(A774,$U$12:$AD$125,8),0,VLOOKUP(A775,U$12:$AD$125,8))</f>
        <v>0</v>
      </c>
      <c r="M775" s="8">
        <f>IF(L775&gt;0,VLOOKUP(L775,T$12:$AC$125,7),0)</f>
        <v>0</v>
      </c>
      <c r="N775" s="3">
        <f t="shared" si="179"/>
        <v>0</v>
      </c>
      <c r="O775" s="3">
        <f t="shared" ca="1" si="174"/>
        <v>3152.0529999999999</v>
      </c>
      <c r="P775" s="22" t="str">
        <f t="shared" si="180"/>
        <v>INCORPJ=</v>
      </c>
      <c r="Q775" s="2">
        <f t="shared" si="181"/>
        <v>43171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  <c r="ES775" s="18"/>
      <c r="ET775" s="18"/>
      <c r="EU775" s="18"/>
      <c r="EV775" s="18"/>
      <c r="EW775" s="18"/>
      <c r="EX775" s="18"/>
      <c r="EY775" s="18"/>
      <c r="EZ775" s="18"/>
      <c r="FA775" s="18"/>
      <c r="FB775" s="18"/>
      <c r="FC775" s="18"/>
      <c r="FD775" s="18"/>
      <c r="FE775" s="18"/>
      <c r="FF775" s="18"/>
      <c r="FG775" s="18"/>
      <c r="FH775" s="18"/>
      <c r="FI775" s="18"/>
      <c r="FJ775" s="18"/>
      <c r="FK775" s="18"/>
      <c r="FL775" s="18"/>
      <c r="FM775" s="18"/>
      <c r="FN775" s="18"/>
      <c r="FO775" s="18"/>
      <c r="FP775" s="18"/>
      <c r="FQ775" s="18"/>
      <c r="FR775" s="18"/>
      <c r="FS775" s="18"/>
      <c r="FT775" s="18"/>
      <c r="FU775" s="18"/>
      <c r="FV775" s="18"/>
    </row>
    <row r="776" spans="1:178" ht="12.75" x14ac:dyDescent="0.15">
      <c r="A776" s="90">
        <f t="shared" si="175"/>
        <v>43114</v>
      </c>
      <c r="B776" s="95">
        <f t="shared" ca="1" si="182"/>
        <v>103152.053</v>
      </c>
      <c r="C776" s="3">
        <f t="shared" si="176"/>
        <v>100000</v>
      </c>
      <c r="D776" s="4">
        <f ca="1">IF(A776&lt;$B$1,VLOOKUP(A776,[1]DI!$A$4:$B$15000,2),0)</f>
        <v>0</v>
      </c>
      <c r="E776" s="5">
        <f t="shared" ca="1" si="183"/>
        <v>0</v>
      </c>
      <c r="F776" s="20">
        <f t="shared" si="177"/>
        <v>1.3</v>
      </c>
      <c r="G776" s="6">
        <f t="shared" ca="1" si="171"/>
        <v>1</v>
      </c>
      <c r="H776" s="5">
        <f ca="1">TRUNC(PRODUCT(G$10:G775),15)</f>
        <v>1.33270689918967</v>
      </c>
      <c r="I776" s="5">
        <f t="shared" ca="1" si="178"/>
        <v>1.2919829075245499</v>
      </c>
      <c r="J776" s="5">
        <f t="shared" ca="1" si="172"/>
        <v>1.0315205300000001</v>
      </c>
      <c r="K776" s="5">
        <f t="shared" ca="1" si="173"/>
        <v>3152.0529999999999</v>
      </c>
      <c r="L776" s="21">
        <f>IF(VLOOKUP(A776,$U$12:$AD$125,8)=VLOOKUP(A775,$U$12:$AD$125,8),0,VLOOKUP(A776,U$12:$AD$125,8))</f>
        <v>0</v>
      </c>
      <c r="M776" s="8">
        <f>IF(L776&gt;0,VLOOKUP(L776,T$12:$AC$125,7),0)</f>
        <v>0</v>
      </c>
      <c r="N776" s="3">
        <f t="shared" si="179"/>
        <v>0</v>
      </c>
      <c r="O776" s="3">
        <f t="shared" ca="1" si="174"/>
        <v>3152.0529999999999</v>
      </c>
      <c r="P776" s="22" t="str">
        <f t="shared" si="180"/>
        <v>INCORPJ=</v>
      </c>
      <c r="Q776" s="2">
        <f t="shared" si="181"/>
        <v>43171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  <c r="ES776" s="18"/>
      <c r="ET776" s="18"/>
      <c r="EU776" s="18"/>
      <c r="EV776" s="18"/>
      <c r="EW776" s="18"/>
      <c r="EX776" s="18"/>
      <c r="EY776" s="18"/>
      <c r="EZ776" s="18"/>
      <c r="FA776" s="18"/>
      <c r="FB776" s="18"/>
      <c r="FC776" s="18"/>
      <c r="FD776" s="18"/>
      <c r="FE776" s="18"/>
      <c r="FF776" s="18"/>
      <c r="FG776" s="18"/>
      <c r="FH776" s="18"/>
      <c r="FI776" s="18"/>
      <c r="FJ776" s="18"/>
      <c r="FK776" s="18"/>
      <c r="FL776" s="18"/>
      <c r="FM776" s="18"/>
      <c r="FN776" s="18"/>
      <c r="FO776" s="18"/>
      <c r="FP776" s="18"/>
      <c r="FQ776" s="18"/>
      <c r="FR776" s="18"/>
      <c r="FS776" s="18"/>
      <c r="FT776" s="18"/>
      <c r="FU776" s="18"/>
      <c r="FV776" s="18"/>
    </row>
    <row r="777" spans="1:178" ht="12.75" x14ac:dyDescent="0.15">
      <c r="A777" s="90">
        <f t="shared" si="175"/>
        <v>43115</v>
      </c>
      <c r="B777" s="95">
        <f t="shared" ca="1" si="182"/>
        <v>103152.053</v>
      </c>
      <c r="C777" s="3">
        <f t="shared" si="176"/>
        <v>100000</v>
      </c>
      <c r="D777" s="4">
        <f ca="1">IF(A777&lt;$B$1,VLOOKUP(A777,[1]DI!$A$4:$B$15000,2),0)</f>
        <v>6.8900000000000003E-2</v>
      </c>
      <c r="E777" s="5">
        <f t="shared" ca="1" si="183"/>
        <v>2.6444000000000001E-4</v>
      </c>
      <c r="F777" s="20">
        <f t="shared" si="177"/>
        <v>1.3</v>
      </c>
      <c r="G777" s="6">
        <f t="shared" ca="1" si="171"/>
        <v>1.0003437719999999</v>
      </c>
      <c r="H777" s="5">
        <f ca="1">TRUNC(PRODUCT(G$10:G776),15)</f>
        <v>1.33270689918967</v>
      </c>
      <c r="I777" s="5">
        <f t="shared" ca="1" si="178"/>
        <v>1.2919829075245499</v>
      </c>
      <c r="J777" s="5">
        <f t="shared" ca="1" si="172"/>
        <v>1.0315205300000001</v>
      </c>
      <c r="K777" s="5">
        <f t="shared" ca="1" si="173"/>
        <v>3152.0529999999999</v>
      </c>
      <c r="L777" s="21">
        <f>IF(VLOOKUP(A777,$U$12:$AD$125,8)=VLOOKUP(A776,$U$12:$AD$125,8),0,VLOOKUP(A777,U$12:$AD$125,8))</f>
        <v>0</v>
      </c>
      <c r="M777" s="8">
        <f>IF(L777&gt;0,VLOOKUP(L777,T$12:$AC$125,7),0)</f>
        <v>0</v>
      </c>
      <c r="N777" s="3">
        <f t="shared" si="179"/>
        <v>0</v>
      </c>
      <c r="O777" s="3">
        <f t="shared" ca="1" si="174"/>
        <v>3152.0529999999999</v>
      </c>
      <c r="P777" s="22" t="str">
        <f t="shared" si="180"/>
        <v>INCORPJ=</v>
      </c>
      <c r="Q777" s="2">
        <f t="shared" si="181"/>
        <v>43171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  <c r="ES777" s="18"/>
      <c r="ET777" s="18"/>
      <c r="EU777" s="18"/>
      <c r="EV777" s="18"/>
      <c r="EW777" s="18"/>
      <c r="EX777" s="18"/>
      <c r="EY777" s="18"/>
      <c r="EZ777" s="18"/>
      <c r="FA777" s="18"/>
      <c r="FB777" s="18"/>
      <c r="FC777" s="18"/>
      <c r="FD777" s="18"/>
      <c r="FE777" s="18"/>
      <c r="FF777" s="18"/>
      <c r="FG777" s="18"/>
      <c r="FH777" s="18"/>
      <c r="FI777" s="18"/>
      <c r="FJ777" s="18"/>
      <c r="FK777" s="18"/>
      <c r="FL777" s="18"/>
      <c r="FM777" s="18"/>
      <c r="FN777" s="18"/>
      <c r="FO777" s="18"/>
      <c r="FP777" s="18"/>
      <c r="FQ777" s="18"/>
      <c r="FR777" s="18"/>
      <c r="FS777" s="18"/>
      <c r="FT777" s="18"/>
      <c r="FU777" s="18"/>
      <c r="FV777" s="18"/>
    </row>
    <row r="778" spans="1:178" ht="12.75" x14ac:dyDescent="0.15">
      <c r="A778" s="90">
        <f t="shared" si="175"/>
        <v>43116</v>
      </c>
      <c r="B778" s="95">
        <f t="shared" ca="1" si="182"/>
        <v>103187.51399999</v>
      </c>
      <c r="C778" s="3">
        <f t="shared" si="176"/>
        <v>100000</v>
      </c>
      <c r="D778" s="4">
        <f ca="1">IF(A778&lt;$B$1,VLOOKUP(A778,[1]DI!$A$4:$B$15000,2),0)</f>
        <v>6.8900000000000003E-2</v>
      </c>
      <c r="E778" s="5">
        <f t="shared" ca="1" si="183"/>
        <v>2.6444000000000001E-4</v>
      </c>
      <c r="F778" s="20">
        <f t="shared" si="177"/>
        <v>1.3</v>
      </c>
      <c r="G778" s="6">
        <f t="shared" ref="G778:G841" ca="1" si="184">TRUNC((1+(E778*F778)),15)</f>
        <v>1.0003437719999999</v>
      </c>
      <c r="H778" s="5">
        <f ca="1">TRUNC(PRODUCT(G$10:G777),15)</f>
        <v>1.33316504650582</v>
      </c>
      <c r="I778" s="5">
        <f t="shared" ca="1" si="178"/>
        <v>1.2919829075245499</v>
      </c>
      <c r="J778" s="5">
        <f t="shared" ref="J778:J841" ca="1" si="185">ROUND(TRUNC(H778/I778,15),8)</f>
        <v>1.0318751399999999</v>
      </c>
      <c r="K778" s="5">
        <f t="shared" ref="K778:K841" ca="1" si="186">TRUNC((C778*(J778-1)),8)</f>
        <v>3187.5139999899998</v>
      </c>
      <c r="L778" s="21">
        <f>IF(VLOOKUP(A778,$U$12:$AD$125,8)=VLOOKUP(A777,$U$12:$AD$125,8),0,VLOOKUP(A778,U$12:$AD$125,8))</f>
        <v>0</v>
      </c>
      <c r="M778" s="8">
        <f>IF(L778&gt;0,VLOOKUP(L778,T$12:$AC$125,7),0)</f>
        <v>0</v>
      </c>
      <c r="N778" s="3">
        <f t="shared" si="179"/>
        <v>0</v>
      </c>
      <c r="O778" s="3">
        <f t="shared" ref="O778:O841" ca="1" si="187">(K778+N778)</f>
        <v>3187.5139999899998</v>
      </c>
      <c r="P778" s="22" t="str">
        <f t="shared" si="180"/>
        <v>INCORPJ=</v>
      </c>
      <c r="Q778" s="2">
        <f t="shared" si="181"/>
        <v>43171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  <c r="ES778" s="18"/>
      <c r="ET778" s="18"/>
      <c r="EU778" s="18"/>
      <c r="EV778" s="18"/>
      <c r="EW778" s="18"/>
      <c r="EX778" s="18"/>
      <c r="EY778" s="18"/>
      <c r="EZ778" s="18"/>
      <c r="FA778" s="18"/>
      <c r="FB778" s="18"/>
      <c r="FC778" s="18"/>
      <c r="FD778" s="18"/>
      <c r="FE778" s="18"/>
      <c r="FF778" s="18"/>
      <c r="FG778" s="18"/>
      <c r="FH778" s="18"/>
      <c r="FI778" s="18"/>
      <c r="FJ778" s="18"/>
      <c r="FK778" s="18"/>
      <c r="FL778" s="18"/>
      <c r="FM778" s="18"/>
      <c r="FN778" s="18"/>
      <c r="FO778" s="18"/>
      <c r="FP778" s="18"/>
      <c r="FQ778" s="18"/>
      <c r="FR778" s="18"/>
      <c r="FS778" s="18"/>
      <c r="FT778" s="18"/>
      <c r="FU778" s="18"/>
      <c r="FV778" s="18"/>
    </row>
    <row r="779" spans="1:178" ht="12.75" x14ac:dyDescent="0.15">
      <c r="A779" s="90">
        <f t="shared" ref="A779:A842" si="188">(A778+1)</f>
        <v>43117</v>
      </c>
      <c r="B779" s="95">
        <f t="shared" ca="1" si="182"/>
        <v>103222.98699999999</v>
      </c>
      <c r="C779" s="3">
        <f t="shared" ref="C779:C842" si="189">TRUNC(C778-N778,6)</f>
        <v>100000</v>
      </c>
      <c r="D779" s="4">
        <f ca="1">IF(A779&lt;$B$1,VLOOKUP(A779,[1]DI!$A$4:$B$15000,2),0)</f>
        <v>6.8900000000000003E-2</v>
      </c>
      <c r="E779" s="5">
        <f t="shared" ca="1" si="183"/>
        <v>2.6444000000000001E-4</v>
      </c>
      <c r="F779" s="20">
        <f t="shared" ref="F779:F842" si="190">F778</f>
        <v>1.3</v>
      </c>
      <c r="G779" s="6">
        <f t="shared" ca="1" si="184"/>
        <v>1.0003437719999999</v>
      </c>
      <c r="H779" s="5">
        <f ca="1">TRUNC(PRODUCT(G$10:G778),15)</f>
        <v>1.3336233513201901</v>
      </c>
      <c r="I779" s="5">
        <f t="shared" ref="I779:I842" ca="1" si="191">IF(OR(L778&gt;0,L778="E"),H778,I778)</f>
        <v>1.2919829075245499</v>
      </c>
      <c r="J779" s="5">
        <f t="shared" ca="1" si="185"/>
        <v>1.0322298700000001</v>
      </c>
      <c r="K779" s="5">
        <f t="shared" ca="1" si="186"/>
        <v>3222.9870000000001</v>
      </c>
      <c r="L779" s="21">
        <f>IF(VLOOKUP(A779,$U$12:$AD$125,8)=VLOOKUP(A778,$U$12:$AD$125,8),0,VLOOKUP(A779,U$12:$AD$125,8))</f>
        <v>0</v>
      </c>
      <c r="M779" s="8">
        <f>IF(L779&gt;0,VLOOKUP(L779,T$12:$AC$125,7),0)</f>
        <v>0</v>
      </c>
      <c r="N779" s="3">
        <f t="shared" ref="N779:N842" si="192">IF(M779&gt;0,(C$10*M779),0)</f>
        <v>0</v>
      </c>
      <c r="O779" s="3">
        <f t="shared" ca="1" si="187"/>
        <v>3222.9870000000001</v>
      </c>
      <c r="P779" s="22" t="str">
        <f t="shared" ref="P779:P842" si="193">IF(L778&gt;0,VLOOKUP(A778,$U$12:$AD$125,9),P778)</f>
        <v>INCORPJ=</v>
      </c>
      <c r="Q779" s="2">
        <f t="shared" ref="Q779:Q842" si="194">IF(L778&gt;0,VLOOKUP(A778,$U$12:$AD$125,10),Q778)</f>
        <v>43171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  <c r="ES779" s="18"/>
      <c r="ET779" s="18"/>
      <c r="EU779" s="18"/>
      <c r="EV779" s="18"/>
      <c r="EW779" s="18"/>
      <c r="EX779" s="18"/>
      <c r="EY779" s="18"/>
      <c r="EZ779" s="18"/>
      <c r="FA779" s="18"/>
      <c r="FB779" s="18"/>
      <c r="FC779" s="18"/>
      <c r="FD779" s="18"/>
      <c r="FE779" s="18"/>
      <c r="FF779" s="18"/>
      <c r="FG779" s="18"/>
      <c r="FH779" s="18"/>
      <c r="FI779" s="18"/>
      <c r="FJ779" s="18"/>
      <c r="FK779" s="18"/>
      <c r="FL779" s="18"/>
      <c r="FM779" s="18"/>
      <c r="FN779" s="18"/>
      <c r="FO779" s="18"/>
      <c r="FP779" s="18"/>
      <c r="FQ779" s="18"/>
      <c r="FR779" s="18"/>
      <c r="FS779" s="18"/>
      <c r="FT779" s="18"/>
      <c r="FU779" s="18"/>
      <c r="FV779" s="18"/>
    </row>
    <row r="780" spans="1:178" ht="12.75" x14ac:dyDescent="0.15">
      <c r="A780" s="90">
        <f t="shared" si="188"/>
        <v>43118</v>
      </c>
      <c r="B780" s="95">
        <f t="shared" ref="B780:B843" ca="1" si="195">IF(A780&lt;=TODAY(),C780+K780,IF(AND(A780&gt;TODAY(),A780&lt;=$B$1),IF(VLOOKUP(TODAY(),$A$10:$D$10000,4,FALSE)=0,"n.d",C780+K780),"n.d"))</f>
        <v>103258.47199999999</v>
      </c>
      <c r="C780" s="3">
        <f t="shared" si="189"/>
        <v>100000</v>
      </c>
      <c r="D780" s="4">
        <f ca="1">IF(A780&lt;$B$1,VLOOKUP(A780,[1]DI!$A$4:$B$15000,2),0)</f>
        <v>6.8900000000000003E-2</v>
      </c>
      <c r="E780" s="5">
        <f t="shared" ca="1" si="183"/>
        <v>2.6444000000000001E-4</v>
      </c>
      <c r="F780" s="20">
        <f t="shared" si="190"/>
        <v>1.3</v>
      </c>
      <c r="G780" s="6">
        <f t="shared" ca="1" si="184"/>
        <v>1.0003437719999999</v>
      </c>
      <c r="H780" s="5">
        <f ca="1">TRUNC(PRODUCT(G$10:G779),15)</f>
        <v>1.3340818136869199</v>
      </c>
      <c r="I780" s="5">
        <f t="shared" ca="1" si="191"/>
        <v>1.2919829075245499</v>
      </c>
      <c r="J780" s="5">
        <f t="shared" ca="1" si="185"/>
        <v>1.03258472</v>
      </c>
      <c r="K780" s="5">
        <f t="shared" ca="1" si="186"/>
        <v>3258.4720000000002</v>
      </c>
      <c r="L780" s="21">
        <f>IF(VLOOKUP(A780,$U$12:$AD$125,8)=VLOOKUP(A779,$U$12:$AD$125,8),0,VLOOKUP(A780,U$12:$AD$125,8))</f>
        <v>0</v>
      </c>
      <c r="M780" s="8">
        <f>IF(L780&gt;0,VLOOKUP(L780,T$12:$AC$125,7),0)</f>
        <v>0</v>
      </c>
      <c r="N780" s="3">
        <f t="shared" si="192"/>
        <v>0</v>
      </c>
      <c r="O780" s="3">
        <f t="shared" ca="1" si="187"/>
        <v>3258.4720000000002</v>
      </c>
      <c r="P780" s="22" t="str">
        <f t="shared" si="193"/>
        <v>INCORPJ=</v>
      </c>
      <c r="Q780" s="2">
        <f t="shared" si="194"/>
        <v>43171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  <c r="ES780" s="18"/>
      <c r="ET780" s="18"/>
      <c r="EU780" s="18"/>
      <c r="EV780" s="18"/>
      <c r="EW780" s="18"/>
      <c r="EX780" s="18"/>
      <c r="EY780" s="18"/>
      <c r="EZ780" s="18"/>
      <c r="FA780" s="18"/>
      <c r="FB780" s="18"/>
      <c r="FC780" s="18"/>
      <c r="FD780" s="18"/>
      <c r="FE780" s="18"/>
      <c r="FF780" s="18"/>
      <c r="FG780" s="18"/>
      <c r="FH780" s="18"/>
      <c r="FI780" s="18"/>
      <c r="FJ780" s="18"/>
      <c r="FK780" s="18"/>
      <c r="FL780" s="18"/>
      <c r="FM780" s="18"/>
      <c r="FN780" s="18"/>
      <c r="FO780" s="18"/>
      <c r="FP780" s="18"/>
      <c r="FQ780" s="18"/>
      <c r="FR780" s="18"/>
      <c r="FS780" s="18"/>
      <c r="FT780" s="18"/>
      <c r="FU780" s="18"/>
      <c r="FV780" s="18"/>
    </row>
    <row r="781" spans="1:178" ht="12.75" x14ac:dyDescent="0.15">
      <c r="A781" s="90">
        <f t="shared" si="188"/>
        <v>43119</v>
      </c>
      <c r="B781" s="95">
        <f t="shared" ca="1" si="195"/>
        <v>103293.97</v>
      </c>
      <c r="C781" s="3">
        <f t="shared" si="189"/>
        <v>100000</v>
      </c>
      <c r="D781" s="4">
        <f ca="1">IF(A781&lt;$B$1,VLOOKUP(A781,[1]DI!$A$4:$B$15000,2),0)</f>
        <v>6.8900000000000003E-2</v>
      </c>
      <c r="E781" s="5">
        <f t="shared" ca="1" si="183"/>
        <v>2.6444000000000001E-4</v>
      </c>
      <c r="F781" s="20">
        <f t="shared" si="190"/>
        <v>1.3</v>
      </c>
      <c r="G781" s="6">
        <f t="shared" ca="1" si="184"/>
        <v>1.0003437719999999</v>
      </c>
      <c r="H781" s="5">
        <f ca="1">TRUNC(PRODUCT(G$10:G780),15)</f>
        <v>1.3345404336601701</v>
      </c>
      <c r="I781" s="5">
        <f t="shared" ca="1" si="191"/>
        <v>1.2919829075245499</v>
      </c>
      <c r="J781" s="5">
        <f t="shared" ca="1" si="185"/>
        <v>1.0329397</v>
      </c>
      <c r="K781" s="5">
        <f t="shared" ca="1" si="186"/>
        <v>3293.97</v>
      </c>
      <c r="L781" s="21">
        <f>IF(VLOOKUP(A781,$U$12:$AD$125,8)=VLOOKUP(A780,$U$12:$AD$125,8),0,VLOOKUP(A781,U$12:$AD$125,8))</f>
        <v>0</v>
      </c>
      <c r="M781" s="8">
        <f>IF(L781&gt;0,VLOOKUP(L781,T$12:$AC$125,7),0)</f>
        <v>0</v>
      </c>
      <c r="N781" s="3">
        <f t="shared" si="192"/>
        <v>0</v>
      </c>
      <c r="O781" s="3">
        <f t="shared" ca="1" si="187"/>
        <v>3293.97</v>
      </c>
      <c r="P781" s="22" t="str">
        <f t="shared" si="193"/>
        <v>INCORPJ=</v>
      </c>
      <c r="Q781" s="2">
        <f t="shared" si="194"/>
        <v>43171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  <c r="ES781" s="18"/>
      <c r="ET781" s="18"/>
      <c r="EU781" s="18"/>
      <c r="EV781" s="18"/>
      <c r="EW781" s="18"/>
      <c r="EX781" s="18"/>
      <c r="EY781" s="18"/>
      <c r="EZ781" s="18"/>
      <c r="FA781" s="18"/>
      <c r="FB781" s="18"/>
      <c r="FC781" s="18"/>
      <c r="FD781" s="18"/>
      <c r="FE781" s="18"/>
      <c r="FF781" s="18"/>
      <c r="FG781" s="18"/>
      <c r="FH781" s="18"/>
      <c r="FI781" s="18"/>
      <c r="FJ781" s="18"/>
      <c r="FK781" s="18"/>
      <c r="FL781" s="18"/>
      <c r="FM781" s="18"/>
      <c r="FN781" s="18"/>
      <c r="FO781" s="18"/>
      <c r="FP781" s="18"/>
      <c r="FQ781" s="18"/>
      <c r="FR781" s="18"/>
      <c r="FS781" s="18"/>
      <c r="FT781" s="18"/>
      <c r="FU781" s="18"/>
      <c r="FV781" s="18"/>
    </row>
    <row r="782" spans="1:178" ht="12.75" x14ac:dyDescent="0.15">
      <c r="A782" s="90">
        <f t="shared" si="188"/>
        <v>43120</v>
      </c>
      <c r="B782" s="95">
        <f t="shared" ca="1" si="195"/>
        <v>103329.47900000001</v>
      </c>
      <c r="C782" s="3">
        <f t="shared" si="189"/>
        <v>100000</v>
      </c>
      <c r="D782" s="4">
        <f ca="1">IF(A782&lt;$B$1,VLOOKUP(A782,[1]DI!$A$4:$B$15000,2),0)</f>
        <v>0</v>
      </c>
      <c r="E782" s="5">
        <f t="shared" ca="1" si="183"/>
        <v>0</v>
      </c>
      <c r="F782" s="20">
        <f t="shared" si="190"/>
        <v>1.3</v>
      </c>
      <c r="G782" s="6">
        <f t="shared" ca="1" si="184"/>
        <v>1</v>
      </c>
      <c r="H782" s="5">
        <f ca="1">TRUNC(PRODUCT(G$10:G781),15)</f>
        <v>1.33499921129413</v>
      </c>
      <c r="I782" s="5">
        <f t="shared" ca="1" si="191"/>
        <v>1.2919829075245499</v>
      </c>
      <c r="J782" s="5">
        <f t="shared" ca="1" si="185"/>
        <v>1.03329479</v>
      </c>
      <c r="K782" s="5">
        <f t="shared" ca="1" si="186"/>
        <v>3329.4789999999998</v>
      </c>
      <c r="L782" s="21">
        <f>IF(VLOOKUP(A782,$U$12:$AD$125,8)=VLOOKUP(A781,$U$12:$AD$125,8),0,VLOOKUP(A782,U$12:$AD$125,8))</f>
        <v>0</v>
      </c>
      <c r="M782" s="8">
        <f>IF(L782&gt;0,VLOOKUP(L782,T$12:$AC$125,7),0)</f>
        <v>0</v>
      </c>
      <c r="N782" s="3">
        <f t="shared" si="192"/>
        <v>0</v>
      </c>
      <c r="O782" s="3">
        <f t="shared" ca="1" si="187"/>
        <v>3329.4789999999998</v>
      </c>
      <c r="P782" s="22" t="str">
        <f t="shared" si="193"/>
        <v>INCORPJ=</v>
      </c>
      <c r="Q782" s="2">
        <f t="shared" si="194"/>
        <v>43171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  <c r="ES782" s="18"/>
      <c r="ET782" s="18"/>
      <c r="EU782" s="18"/>
      <c r="EV782" s="18"/>
      <c r="EW782" s="18"/>
      <c r="EX782" s="18"/>
      <c r="EY782" s="18"/>
      <c r="EZ782" s="18"/>
      <c r="FA782" s="18"/>
      <c r="FB782" s="18"/>
      <c r="FC782" s="18"/>
      <c r="FD782" s="18"/>
      <c r="FE782" s="18"/>
      <c r="FF782" s="18"/>
      <c r="FG782" s="18"/>
      <c r="FH782" s="18"/>
      <c r="FI782" s="18"/>
      <c r="FJ782" s="18"/>
      <c r="FK782" s="18"/>
      <c r="FL782" s="18"/>
      <c r="FM782" s="18"/>
      <c r="FN782" s="18"/>
      <c r="FO782" s="18"/>
      <c r="FP782" s="18"/>
      <c r="FQ782" s="18"/>
      <c r="FR782" s="18"/>
      <c r="FS782" s="18"/>
      <c r="FT782" s="18"/>
      <c r="FU782" s="18"/>
      <c r="FV782" s="18"/>
    </row>
    <row r="783" spans="1:178" ht="12.75" x14ac:dyDescent="0.15">
      <c r="A783" s="90">
        <f t="shared" si="188"/>
        <v>43121</v>
      </c>
      <c r="B783" s="95">
        <f t="shared" ca="1" si="195"/>
        <v>103329.47900000001</v>
      </c>
      <c r="C783" s="3">
        <f t="shared" si="189"/>
        <v>100000</v>
      </c>
      <c r="D783" s="4">
        <f ca="1">IF(A783&lt;$B$1,VLOOKUP(A783,[1]DI!$A$4:$B$15000,2),0)</f>
        <v>0</v>
      </c>
      <c r="E783" s="5">
        <f t="shared" ca="1" si="183"/>
        <v>0</v>
      </c>
      <c r="F783" s="20">
        <f t="shared" si="190"/>
        <v>1.3</v>
      </c>
      <c r="G783" s="6">
        <f t="shared" ca="1" si="184"/>
        <v>1</v>
      </c>
      <c r="H783" s="5">
        <f ca="1">TRUNC(PRODUCT(G$10:G782),15)</f>
        <v>1.33499921129413</v>
      </c>
      <c r="I783" s="5">
        <f t="shared" ca="1" si="191"/>
        <v>1.2919829075245499</v>
      </c>
      <c r="J783" s="5">
        <f t="shared" ca="1" si="185"/>
        <v>1.03329479</v>
      </c>
      <c r="K783" s="5">
        <f t="shared" ca="1" si="186"/>
        <v>3329.4789999999998</v>
      </c>
      <c r="L783" s="21">
        <f>IF(VLOOKUP(A783,$U$12:$AD$125,8)=VLOOKUP(A782,$U$12:$AD$125,8),0,VLOOKUP(A783,U$12:$AD$125,8))</f>
        <v>0</v>
      </c>
      <c r="M783" s="8">
        <f>IF(L783&gt;0,VLOOKUP(L783,T$12:$AC$125,7),0)</f>
        <v>0</v>
      </c>
      <c r="N783" s="3">
        <f t="shared" si="192"/>
        <v>0</v>
      </c>
      <c r="O783" s="3">
        <f t="shared" ca="1" si="187"/>
        <v>3329.4789999999998</v>
      </c>
      <c r="P783" s="22" t="str">
        <f t="shared" si="193"/>
        <v>INCORPJ=</v>
      </c>
      <c r="Q783" s="2">
        <f t="shared" si="194"/>
        <v>43171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  <c r="ES783" s="18"/>
      <c r="ET783" s="18"/>
      <c r="EU783" s="18"/>
      <c r="EV783" s="18"/>
      <c r="EW783" s="18"/>
      <c r="EX783" s="18"/>
      <c r="EY783" s="18"/>
      <c r="EZ783" s="18"/>
      <c r="FA783" s="18"/>
      <c r="FB783" s="18"/>
      <c r="FC783" s="18"/>
      <c r="FD783" s="18"/>
      <c r="FE783" s="18"/>
      <c r="FF783" s="18"/>
      <c r="FG783" s="18"/>
      <c r="FH783" s="18"/>
      <c r="FI783" s="18"/>
      <c r="FJ783" s="18"/>
      <c r="FK783" s="18"/>
      <c r="FL783" s="18"/>
      <c r="FM783" s="18"/>
      <c r="FN783" s="18"/>
      <c r="FO783" s="18"/>
      <c r="FP783" s="18"/>
      <c r="FQ783" s="18"/>
      <c r="FR783" s="18"/>
      <c r="FS783" s="18"/>
      <c r="FT783" s="18"/>
      <c r="FU783" s="18"/>
      <c r="FV783" s="18"/>
    </row>
    <row r="784" spans="1:178" ht="12.75" x14ac:dyDescent="0.15">
      <c r="A784" s="90">
        <f t="shared" si="188"/>
        <v>43122</v>
      </c>
      <c r="B784" s="95">
        <f t="shared" ca="1" si="195"/>
        <v>103329.47900000001</v>
      </c>
      <c r="C784" s="3">
        <f t="shared" si="189"/>
        <v>100000</v>
      </c>
      <c r="D784" s="4">
        <f ca="1">IF(A784&lt;$B$1,VLOOKUP(A784,[1]DI!$A$4:$B$15000,2),0)</f>
        <v>6.8900000000000003E-2</v>
      </c>
      <c r="E784" s="5">
        <f t="shared" ca="1" si="183"/>
        <v>2.6444000000000001E-4</v>
      </c>
      <c r="F784" s="20">
        <f t="shared" si="190"/>
        <v>1.3</v>
      </c>
      <c r="G784" s="6">
        <f t="shared" ca="1" si="184"/>
        <v>1.0003437719999999</v>
      </c>
      <c r="H784" s="5">
        <f ca="1">TRUNC(PRODUCT(G$10:G783),15)</f>
        <v>1.33499921129413</v>
      </c>
      <c r="I784" s="5">
        <f t="shared" ca="1" si="191"/>
        <v>1.2919829075245499</v>
      </c>
      <c r="J784" s="5">
        <f t="shared" ca="1" si="185"/>
        <v>1.03329479</v>
      </c>
      <c r="K784" s="5">
        <f t="shared" ca="1" si="186"/>
        <v>3329.4789999999998</v>
      </c>
      <c r="L784" s="21">
        <f>IF(VLOOKUP(A784,$U$12:$AD$125,8)=VLOOKUP(A783,$U$12:$AD$125,8),0,VLOOKUP(A784,U$12:$AD$125,8))</f>
        <v>0</v>
      </c>
      <c r="M784" s="8">
        <f>IF(L784&gt;0,VLOOKUP(L784,T$12:$AC$125,7),0)</f>
        <v>0</v>
      </c>
      <c r="N784" s="3">
        <f t="shared" si="192"/>
        <v>0</v>
      </c>
      <c r="O784" s="3">
        <f t="shared" ca="1" si="187"/>
        <v>3329.4789999999998</v>
      </c>
      <c r="P784" s="22" t="str">
        <f t="shared" si="193"/>
        <v>INCORPJ=</v>
      </c>
      <c r="Q784" s="2">
        <f t="shared" si="194"/>
        <v>43171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  <c r="EW784" s="18"/>
      <c r="EX784" s="18"/>
      <c r="EY784" s="18"/>
      <c r="EZ784" s="18"/>
      <c r="FA784" s="18"/>
      <c r="FB784" s="18"/>
      <c r="FC784" s="18"/>
      <c r="FD784" s="18"/>
      <c r="FE784" s="18"/>
      <c r="FF784" s="18"/>
      <c r="FG784" s="18"/>
      <c r="FH784" s="18"/>
      <c r="FI784" s="18"/>
      <c r="FJ784" s="18"/>
      <c r="FK784" s="18"/>
      <c r="FL784" s="18"/>
      <c r="FM784" s="18"/>
      <c r="FN784" s="18"/>
      <c r="FO784" s="18"/>
      <c r="FP784" s="18"/>
      <c r="FQ784" s="18"/>
      <c r="FR784" s="18"/>
      <c r="FS784" s="18"/>
      <c r="FT784" s="18"/>
      <c r="FU784" s="18"/>
      <c r="FV784" s="18"/>
    </row>
    <row r="785" spans="1:181" ht="12.75" x14ac:dyDescent="0.15">
      <c r="A785" s="90">
        <f t="shared" si="188"/>
        <v>43123</v>
      </c>
      <c r="B785" s="95">
        <f t="shared" ca="1" si="195"/>
        <v>103365.00099999001</v>
      </c>
      <c r="C785" s="3">
        <f t="shared" si="189"/>
        <v>100000</v>
      </c>
      <c r="D785" s="4">
        <f ca="1">IF(A785&lt;$B$1,VLOOKUP(A785,[1]DI!$A$4:$B$15000,2),0)</f>
        <v>6.8900000000000003E-2</v>
      </c>
      <c r="E785" s="5">
        <f t="shared" ca="1" si="183"/>
        <v>2.6444000000000001E-4</v>
      </c>
      <c r="F785" s="20">
        <f t="shared" si="190"/>
        <v>1.3</v>
      </c>
      <c r="G785" s="6">
        <f t="shared" ca="1" si="184"/>
        <v>1.0003437719999999</v>
      </c>
      <c r="H785" s="5">
        <f ca="1">TRUNC(PRODUCT(G$10:G784),15)</f>
        <v>1.335458146643</v>
      </c>
      <c r="I785" s="5">
        <f t="shared" ca="1" si="191"/>
        <v>1.2919829075245499</v>
      </c>
      <c r="J785" s="5">
        <f t="shared" ca="1" si="185"/>
        <v>1.0336500099999999</v>
      </c>
      <c r="K785" s="5">
        <f t="shared" ca="1" si="186"/>
        <v>3365.0009999899999</v>
      </c>
      <c r="L785" s="21">
        <f>IF(VLOOKUP(A785,$U$12:$AD$125,8)=VLOOKUP(A784,$U$12:$AD$125,8),0,VLOOKUP(A785,U$12:$AD$125,8))</f>
        <v>0</v>
      </c>
      <c r="M785" s="8">
        <f>IF(L785&gt;0,VLOOKUP(L785,T$12:$AC$125,7),0)</f>
        <v>0</v>
      </c>
      <c r="N785" s="3">
        <f t="shared" si="192"/>
        <v>0</v>
      </c>
      <c r="O785" s="3">
        <f t="shared" ca="1" si="187"/>
        <v>3365.0009999899999</v>
      </c>
      <c r="P785" s="22" t="str">
        <f t="shared" si="193"/>
        <v>INCORPJ=</v>
      </c>
      <c r="Q785" s="2">
        <f t="shared" si="194"/>
        <v>43171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  <c r="EW785" s="18"/>
      <c r="EX785" s="18"/>
      <c r="EY785" s="18"/>
      <c r="EZ785" s="18"/>
      <c r="FA785" s="18"/>
      <c r="FB785" s="18"/>
      <c r="FC785" s="18"/>
      <c r="FD785" s="18"/>
      <c r="FE785" s="18"/>
      <c r="FF785" s="18"/>
      <c r="FG785" s="18"/>
      <c r="FH785" s="18"/>
      <c r="FI785" s="18"/>
      <c r="FJ785" s="18"/>
      <c r="FK785" s="18"/>
      <c r="FL785" s="18"/>
      <c r="FM785" s="18"/>
      <c r="FN785" s="18"/>
      <c r="FO785" s="18"/>
      <c r="FP785" s="18"/>
      <c r="FQ785" s="18"/>
      <c r="FR785" s="18"/>
      <c r="FS785" s="18"/>
      <c r="FT785" s="18"/>
      <c r="FU785" s="18"/>
      <c r="FV785" s="18"/>
    </row>
    <row r="786" spans="1:181" ht="12.75" x14ac:dyDescent="0.15">
      <c r="A786" s="90">
        <f t="shared" si="188"/>
        <v>43124</v>
      </c>
      <c r="B786" s="95">
        <f t="shared" ca="1" si="195"/>
        <v>103400.53499999001</v>
      </c>
      <c r="C786" s="3">
        <f t="shared" si="189"/>
        <v>100000</v>
      </c>
      <c r="D786" s="4">
        <f ca="1">IF(A786&lt;$B$1,VLOOKUP(A786,[1]DI!$A$4:$B$15000,2),0)</f>
        <v>6.8900000000000003E-2</v>
      </c>
      <c r="E786" s="5">
        <f t="shared" ref="E786:E849" ca="1" si="196">ROUND((((1+D786)^(1/252)-1)),8)</f>
        <v>2.6444000000000001E-4</v>
      </c>
      <c r="F786" s="20">
        <f t="shared" si="190"/>
        <v>1.3</v>
      </c>
      <c r="G786" s="6">
        <f t="shared" ca="1" si="184"/>
        <v>1.0003437719999999</v>
      </c>
      <c r="H786" s="5">
        <f ca="1">TRUNC(PRODUCT(G$10:G785),15)</f>
        <v>1.33591723976099</v>
      </c>
      <c r="I786" s="5">
        <f t="shared" ca="1" si="191"/>
        <v>1.2919829075245499</v>
      </c>
      <c r="J786" s="5">
        <f t="shared" ca="1" si="185"/>
        <v>1.0340053499999999</v>
      </c>
      <c r="K786" s="5">
        <f t="shared" ca="1" si="186"/>
        <v>3400.53499999</v>
      </c>
      <c r="L786" s="21">
        <f>IF(VLOOKUP(A786,$U$12:$AD$125,8)=VLOOKUP(A785,$U$12:$AD$125,8),0,VLOOKUP(A786,U$12:$AD$125,8))</f>
        <v>0</v>
      </c>
      <c r="M786" s="8">
        <f>IF(L786&gt;0,VLOOKUP(L786,T$12:$AC$125,7),0)</f>
        <v>0</v>
      </c>
      <c r="N786" s="3">
        <f t="shared" si="192"/>
        <v>0</v>
      </c>
      <c r="O786" s="3">
        <f t="shared" ca="1" si="187"/>
        <v>3400.53499999</v>
      </c>
      <c r="P786" s="22" t="str">
        <f t="shared" si="193"/>
        <v>INCORPJ=</v>
      </c>
      <c r="Q786" s="2">
        <f t="shared" si="194"/>
        <v>43171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  <c r="ES786" s="18"/>
      <c r="ET786" s="18"/>
      <c r="EU786" s="18"/>
      <c r="EV786" s="18"/>
      <c r="EW786" s="18"/>
      <c r="EX786" s="18"/>
      <c r="EY786" s="18"/>
      <c r="EZ786" s="18"/>
      <c r="FA786" s="18"/>
      <c r="FB786" s="18"/>
      <c r="FC786" s="18"/>
      <c r="FD786" s="18"/>
      <c r="FE786" s="18"/>
      <c r="FF786" s="18"/>
      <c r="FG786" s="18"/>
      <c r="FH786" s="18"/>
      <c r="FI786" s="18"/>
      <c r="FJ786" s="18"/>
      <c r="FK786" s="18"/>
      <c r="FL786" s="18"/>
      <c r="FM786" s="18"/>
      <c r="FN786" s="18"/>
      <c r="FO786" s="18"/>
      <c r="FP786" s="18"/>
      <c r="FQ786" s="18"/>
      <c r="FR786" s="18"/>
      <c r="FS786" s="18"/>
      <c r="FT786" s="18"/>
      <c r="FU786" s="18"/>
      <c r="FV786" s="18"/>
    </row>
    <row r="787" spans="1:181" ht="12.75" x14ac:dyDescent="0.15">
      <c r="A787" s="90">
        <f t="shared" si="188"/>
        <v>43125</v>
      </c>
      <c r="B787" s="95">
        <f t="shared" ca="1" si="195"/>
        <v>103436.08099998999</v>
      </c>
      <c r="C787" s="3">
        <f t="shared" si="189"/>
        <v>100000</v>
      </c>
      <c r="D787" s="4">
        <f ca="1">IF(A787&lt;$B$1,VLOOKUP(A787,[1]DI!$A$4:$B$15000,2),0)</f>
        <v>6.8900000000000003E-2</v>
      </c>
      <c r="E787" s="5">
        <f t="shared" ca="1" si="196"/>
        <v>2.6444000000000001E-4</v>
      </c>
      <c r="F787" s="20">
        <f t="shared" si="190"/>
        <v>1.3</v>
      </c>
      <c r="G787" s="6">
        <f t="shared" ca="1" si="184"/>
        <v>1.0003437719999999</v>
      </c>
      <c r="H787" s="5">
        <f ca="1">TRUNC(PRODUCT(G$10:G786),15)</f>
        <v>1.3363764907023299</v>
      </c>
      <c r="I787" s="5">
        <f t="shared" ca="1" si="191"/>
        <v>1.2919829075245499</v>
      </c>
      <c r="J787" s="5">
        <f t="shared" ca="1" si="185"/>
        <v>1.0343608099999999</v>
      </c>
      <c r="K787" s="5">
        <f t="shared" ca="1" si="186"/>
        <v>3436.0809999899998</v>
      </c>
      <c r="L787" s="21">
        <f>IF(VLOOKUP(A787,$U$12:$AD$125,8)=VLOOKUP(A786,$U$12:$AD$125,8),0,VLOOKUP(A787,U$12:$AD$125,8))</f>
        <v>0</v>
      </c>
      <c r="M787" s="8">
        <f>IF(L787&gt;0,VLOOKUP(L787,T$12:$AC$125,7),0)</f>
        <v>0</v>
      </c>
      <c r="N787" s="3">
        <f t="shared" si="192"/>
        <v>0</v>
      </c>
      <c r="O787" s="3">
        <f t="shared" ca="1" si="187"/>
        <v>3436.0809999899998</v>
      </c>
      <c r="P787" s="22" t="str">
        <f t="shared" si="193"/>
        <v>INCORPJ=</v>
      </c>
      <c r="Q787" s="2">
        <f t="shared" si="194"/>
        <v>43171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  <c r="ES787" s="18"/>
      <c r="ET787" s="18"/>
      <c r="EU787" s="18"/>
      <c r="EV787" s="18"/>
      <c r="EW787" s="18"/>
      <c r="EX787" s="18"/>
      <c r="EY787" s="18"/>
      <c r="EZ787" s="18"/>
      <c r="FA787" s="18"/>
      <c r="FB787" s="18"/>
      <c r="FC787" s="18"/>
      <c r="FD787" s="18"/>
      <c r="FE787" s="18"/>
      <c r="FF787" s="18"/>
      <c r="FG787" s="18"/>
      <c r="FH787" s="18"/>
      <c r="FI787" s="18"/>
      <c r="FJ787" s="18"/>
      <c r="FK787" s="18"/>
      <c r="FL787" s="18"/>
      <c r="FM787" s="18"/>
      <c r="FN787" s="18"/>
      <c r="FO787" s="18"/>
      <c r="FP787" s="18"/>
      <c r="FQ787" s="18"/>
      <c r="FR787" s="18"/>
      <c r="FS787" s="18"/>
      <c r="FT787" s="18"/>
      <c r="FU787" s="18"/>
      <c r="FV787" s="18"/>
    </row>
    <row r="788" spans="1:181" ht="12.75" x14ac:dyDescent="0.15">
      <c r="A788" s="90">
        <f t="shared" si="188"/>
        <v>43126</v>
      </c>
      <c r="B788" s="95">
        <f t="shared" ca="1" si="195"/>
        <v>103471.64</v>
      </c>
      <c r="C788" s="3">
        <f t="shared" si="189"/>
        <v>100000</v>
      </c>
      <c r="D788" s="4">
        <f ca="1">IF(A788&lt;$B$1,VLOOKUP(A788,[1]DI!$A$4:$B$15000,2),0)</f>
        <v>6.8900000000000003E-2</v>
      </c>
      <c r="E788" s="5">
        <f t="shared" ca="1" si="196"/>
        <v>2.6444000000000001E-4</v>
      </c>
      <c r="F788" s="20">
        <f t="shared" si="190"/>
        <v>1.3</v>
      </c>
      <c r="G788" s="6">
        <f t="shared" ca="1" si="184"/>
        <v>1.0003437719999999</v>
      </c>
      <c r="H788" s="5">
        <f ca="1">TRUNC(PRODUCT(G$10:G787),15)</f>
        <v>1.3368358995212899</v>
      </c>
      <c r="I788" s="5">
        <f t="shared" ca="1" si="191"/>
        <v>1.2919829075245499</v>
      </c>
      <c r="J788" s="5">
        <f t="shared" ca="1" si="185"/>
        <v>1.0347164</v>
      </c>
      <c r="K788" s="5">
        <f t="shared" ca="1" si="186"/>
        <v>3471.64</v>
      </c>
      <c r="L788" s="21">
        <f>IF(VLOOKUP(A788,$U$12:$AD$125,8)=VLOOKUP(A787,$U$12:$AD$125,8),0,VLOOKUP(A788,U$12:$AD$125,8))</f>
        <v>0</v>
      </c>
      <c r="M788" s="8">
        <f>IF(L788&gt;0,VLOOKUP(L788,T$12:$AC$125,7),0)</f>
        <v>0</v>
      </c>
      <c r="N788" s="3">
        <f t="shared" si="192"/>
        <v>0</v>
      </c>
      <c r="O788" s="3">
        <f t="shared" ca="1" si="187"/>
        <v>3471.64</v>
      </c>
      <c r="P788" s="22" t="str">
        <f t="shared" si="193"/>
        <v>INCORPJ=</v>
      </c>
      <c r="Q788" s="2">
        <f t="shared" si="194"/>
        <v>43171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  <c r="ES788" s="18"/>
      <c r="ET788" s="18"/>
      <c r="EU788" s="18"/>
      <c r="EV788" s="18"/>
      <c r="EW788" s="18"/>
      <c r="EX788" s="18"/>
      <c r="EY788" s="18"/>
      <c r="EZ788" s="18"/>
      <c r="FA788" s="18"/>
      <c r="FB788" s="18"/>
      <c r="FC788" s="18"/>
      <c r="FD788" s="18"/>
      <c r="FE788" s="18"/>
      <c r="FF788" s="18"/>
      <c r="FG788" s="18"/>
      <c r="FH788" s="18"/>
      <c r="FI788" s="18"/>
      <c r="FJ788" s="18"/>
      <c r="FK788" s="18"/>
      <c r="FL788" s="18"/>
      <c r="FM788" s="18"/>
      <c r="FN788" s="18"/>
      <c r="FO788" s="18"/>
      <c r="FP788" s="18"/>
      <c r="FQ788" s="18"/>
      <c r="FR788" s="18"/>
      <c r="FS788" s="18"/>
      <c r="FT788" s="18"/>
      <c r="FU788" s="18"/>
      <c r="FV788" s="18"/>
    </row>
    <row r="789" spans="1:181" ht="12.75" x14ac:dyDescent="0.15">
      <c r="A789" s="90">
        <f t="shared" si="188"/>
        <v>43127</v>
      </c>
      <c r="B789" s="95">
        <f t="shared" ca="1" si="195"/>
        <v>103507.21</v>
      </c>
      <c r="C789" s="3">
        <f t="shared" si="189"/>
        <v>100000</v>
      </c>
      <c r="D789" s="4">
        <f ca="1">IF(A789&lt;$B$1,VLOOKUP(A789,[1]DI!$A$4:$B$15000,2),0)</f>
        <v>0</v>
      </c>
      <c r="E789" s="5">
        <f t="shared" ca="1" si="196"/>
        <v>0</v>
      </c>
      <c r="F789" s="20">
        <f t="shared" si="190"/>
        <v>1.3</v>
      </c>
      <c r="G789" s="6">
        <f t="shared" ca="1" si="184"/>
        <v>1</v>
      </c>
      <c r="H789" s="5">
        <f ca="1">TRUNC(PRODUCT(G$10:G788),15)</f>
        <v>1.3372954662721399</v>
      </c>
      <c r="I789" s="5">
        <f t="shared" ca="1" si="191"/>
        <v>1.2919829075245499</v>
      </c>
      <c r="J789" s="5">
        <f t="shared" ca="1" si="185"/>
        <v>1.0350721000000001</v>
      </c>
      <c r="K789" s="5">
        <f t="shared" ca="1" si="186"/>
        <v>3507.21</v>
      </c>
      <c r="L789" s="21">
        <f>IF(VLOOKUP(A789,$U$12:$AD$125,8)=VLOOKUP(A788,$U$12:$AD$125,8),0,VLOOKUP(A789,U$12:$AD$125,8))</f>
        <v>0</v>
      </c>
      <c r="M789" s="8">
        <f>IF(L789&gt;0,VLOOKUP(L789,T$12:$AC$125,7),0)</f>
        <v>0</v>
      </c>
      <c r="N789" s="3">
        <f t="shared" si="192"/>
        <v>0</v>
      </c>
      <c r="O789" s="3">
        <f t="shared" ca="1" si="187"/>
        <v>3507.21</v>
      </c>
      <c r="P789" s="22" t="str">
        <f t="shared" si="193"/>
        <v>INCORPJ=</v>
      </c>
      <c r="Q789" s="2">
        <f t="shared" si="194"/>
        <v>43171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  <c r="ES789" s="18"/>
      <c r="ET789" s="18"/>
      <c r="EU789" s="18"/>
      <c r="EV789" s="18"/>
      <c r="EW789" s="18"/>
      <c r="EX789" s="18"/>
      <c r="EY789" s="18"/>
      <c r="EZ789" s="18"/>
      <c r="FA789" s="18"/>
      <c r="FB789" s="18"/>
      <c r="FC789" s="18"/>
      <c r="FD789" s="18"/>
      <c r="FE789" s="18"/>
      <c r="FF789" s="18"/>
      <c r="FG789" s="18"/>
      <c r="FH789" s="18"/>
      <c r="FI789" s="18"/>
      <c r="FJ789" s="18"/>
      <c r="FK789" s="18"/>
      <c r="FL789" s="18"/>
      <c r="FM789" s="18"/>
      <c r="FN789" s="18"/>
      <c r="FO789" s="18"/>
      <c r="FP789" s="18"/>
      <c r="FQ789" s="18"/>
      <c r="FR789" s="18"/>
      <c r="FS789" s="18"/>
      <c r="FT789" s="18"/>
      <c r="FU789" s="18"/>
      <c r="FV789" s="18"/>
    </row>
    <row r="790" spans="1:181" ht="12.75" x14ac:dyDescent="0.15">
      <c r="A790" s="90">
        <f t="shared" si="188"/>
        <v>43128</v>
      </c>
      <c r="B790" s="95">
        <f t="shared" ca="1" si="195"/>
        <v>103507.21</v>
      </c>
      <c r="C790" s="3">
        <f t="shared" si="189"/>
        <v>100000</v>
      </c>
      <c r="D790" s="4">
        <f ca="1">IF(A790&lt;$B$1,VLOOKUP(A790,[1]DI!$A$4:$B$15000,2),0)</f>
        <v>0</v>
      </c>
      <c r="E790" s="5">
        <f t="shared" ca="1" si="196"/>
        <v>0</v>
      </c>
      <c r="F790" s="20">
        <f t="shared" si="190"/>
        <v>1.3</v>
      </c>
      <c r="G790" s="6">
        <f t="shared" ca="1" si="184"/>
        <v>1</v>
      </c>
      <c r="H790" s="5">
        <f ca="1">TRUNC(PRODUCT(G$10:G789),15)</f>
        <v>1.3372954662721399</v>
      </c>
      <c r="I790" s="5">
        <f t="shared" ca="1" si="191"/>
        <v>1.2919829075245499</v>
      </c>
      <c r="J790" s="5">
        <f t="shared" ca="1" si="185"/>
        <v>1.0350721000000001</v>
      </c>
      <c r="K790" s="5">
        <f t="shared" ca="1" si="186"/>
        <v>3507.21</v>
      </c>
      <c r="L790" s="21">
        <f>IF(VLOOKUP(A790,$U$12:$AD$125,8)=VLOOKUP(A789,$U$12:$AD$125,8),0,VLOOKUP(A790,U$12:$AD$125,8))</f>
        <v>0</v>
      </c>
      <c r="M790" s="8">
        <f>IF(L790&gt;0,VLOOKUP(L790,T$12:$AC$125,7),0)</f>
        <v>0</v>
      </c>
      <c r="N790" s="3">
        <f t="shared" si="192"/>
        <v>0</v>
      </c>
      <c r="O790" s="3">
        <f t="shared" ca="1" si="187"/>
        <v>3507.21</v>
      </c>
      <c r="P790" s="22" t="str">
        <f t="shared" si="193"/>
        <v>INCORPJ=</v>
      </c>
      <c r="Q790" s="2">
        <f t="shared" si="194"/>
        <v>43171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  <c r="ES790" s="18"/>
      <c r="ET790" s="18"/>
      <c r="EU790" s="18"/>
      <c r="EV790" s="18"/>
      <c r="EW790" s="18"/>
      <c r="EX790" s="18"/>
      <c r="EY790" s="18"/>
      <c r="EZ790" s="18"/>
      <c r="FA790" s="18"/>
      <c r="FB790" s="18"/>
      <c r="FC790" s="18"/>
      <c r="FD790" s="18"/>
      <c r="FE790" s="18"/>
      <c r="FF790" s="18"/>
      <c r="FG790" s="18"/>
      <c r="FH790" s="18"/>
      <c r="FI790" s="18"/>
      <c r="FJ790" s="18"/>
      <c r="FK790" s="18"/>
      <c r="FL790" s="18"/>
      <c r="FM790" s="18"/>
      <c r="FN790" s="18"/>
      <c r="FO790" s="18"/>
      <c r="FP790" s="18"/>
      <c r="FQ790" s="18"/>
      <c r="FR790" s="18"/>
      <c r="FS790" s="18"/>
      <c r="FT790" s="18"/>
      <c r="FU790" s="18"/>
      <c r="FV790" s="18"/>
    </row>
    <row r="791" spans="1:181" ht="12.75" x14ac:dyDescent="0.15">
      <c r="A791" s="90">
        <f t="shared" si="188"/>
        <v>43129</v>
      </c>
      <c r="B791" s="95">
        <f t="shared" ca="1" si="195"/>
        <v>103507.21</v>
      </c>
      <c r="C791" s="3">
        <f t="shared" si="189"/>
        <v>100000</v>
      </c>
      <c r="D791" s="4">
        <f ca="1">IF(A791&lt;$B$1,VLOOKUP(A791,[1]DI!$A$4:$B$15000,2),0)</f>
        <v>6.8900000000000003E-2</v>
      </c>
      <c r="E791" s="5">
        <f t="shared" ca="1" si="196"/>
        <v>2.6444000000000001E-4</v>
      </c>
      <c r="F791" s="20">
        <f t="shared" si="190"/>
        <v>1.3</v>
      </c>
      <c r="G791" s="6">
        <f t="shared" ca="1" si="184"/>
        <v>1.0003437719999999</v>
      </c>
      <c r="H791" s="5">
        <f ca="1">TRUNC(PRODUCT(G$10:G790),15)</f>
        <v>1.3372954662721399</v>
      </c>
      <c r="I791" s="5">
        <f t="shared" ca="1" si="191"/>
        <v>1.2919829075245499</v>
      </c>
      <c r="J791" s="5">
        <f t="shared" ca="1" si="185"/>
        <v>1.0350721000000001</v>
      </c>
      <c r="K791" s="5">
        <f t="shared" ca="1" si="186"/>
        <v>3507.21</v>
      </c>
      <c r="L791" s="21">
        <f>IF(VLOOKUP(A791,$U$12:$AD$125,8)=VLOOKUP(A790,$U$12:$AD$125,8),0,VLOOKUP(A791,U$12:$AD$125,8))</f>
        <v>0</v>
      </c>
      <c r="M791" s="8">
        <f>IF(L791&gt;0,VLOOKUP(L791,T$12:$AC$125,7),0)</f>
        <v>0</v>
      </c>
      <c r="N791" s="3">
        <f t="shared" si="192"/>
        <v>0</v>
      </c>
      <c r="O791" s="3">
        <f t="shared" ca="1" si="187"/>
        <v>3507.21</v>
      </c>
      <c r="P791" s="22" t="str">
        <f t="shared" si="193"/>
        <v>INCORPJ=</v>
      </c>
      <c r="Q791" s="2">
        <f t="shared" si="194"/>
        <v>43171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  <c r="EW791" s="18"/>
      <c r="EX791" s="18"/>
      <c r="EY791" s="18"/>
      <c r="EZ791" s="18"/>
      <c r="FA791" s="18"/>
      <c r="FB791" s="18"/>
      <c r="FC791" s="18"/>
      <c r="FD791" s="18"/>
      <c r="FE791" s="18"/>
      <c r="FF791" s="18"/>
      <c r="FG791" s="18"/>
      <c r="FH791" s="18"/>
      <c r="FI791" s="18"/>
      <c r="FJ791" s="18"/>
      <c r="FK791" s="18"/>
      <c r="FL791" s="18"/>
      <c r="FM791" s="18"/>
      <c r="FN791" s="18"/>
      <c r="FO791" s="18"/>
      <c r="FP791" s="18"/>
      <c r="FQ791" s="18"/>
      <c r="FR791" s="18"/>
      <c r="FS791" s="18"/>
      <c r="FT791" s="18"/>
      <c r="FU791" s="18"/>
      <c r="FV791" s="18"/>
    </row>
    <row r="792" spans="1:181" ht="12.75" x14ac:dyDescent="0.15">
      <c r="A792" s="90">
        <f t="shared" si="188"/>
        <v>43130</v>
      </c>
      <c r="B792" s="95">
        <f t="shared" ca="1" si="195"/>
        <v>103542.79300000001</v>
      </c>
      <c r="C792" s="3">
        <f t="shared" si="189"/>
        <v>100000</v>
      </c>
      <c r="D792" s="4">
        <f ca="1">IF(A792&lt;$B$1,VLOOKUP(A792,[1]DI!$A$4:$B$15000,2),0)</f>
        <v>6.8900000000000003E-2</v>
      </c>
      <c r="E792" s="5">
        <f t="shared" ca="1" si="196"/>
        <v>2.6444000000000001E-4</v>
      </c>
      <c r="F792" s="20">
        <f t="shared" si="190"/>
        <v>1.3</v>
      </c>
      <c r="G792" s="6">
        <f t="shared" ca="1" si="184"/>
        <v>1.0003437719999999</v>
      </c>
      <c r="H792" s="5">
        <f ca="1">TRUNC(PRODUCT(G$10:G791),15)</f>
        <v>1.3377551910091801</v>
      </c>
      <c r="I792" s="5">
        <f t="shared" ca="1" si="191"/>
        <v>1.2919829075245499</v>
      </c>
      <c r="J792" s="5">
        <f t="shared" ca="1" si="185"/>
        <v>1.03542793</v>
      </c>
      <c r="K792" s="5">
        <f t="shared" ca="1" si="186"/>
        <v>3542.7930000000001</v>
      </c>
      <c r="L792" s="21">
        <f>IF(VLOOKUP(A792,$U$12:$AD$125,8)=VLOOKUP(A791,$U$12:$AD$125,8),0,VLOOKUP(A792,U$12:$AD$125,8))</f>
        <v>0</v>
      </c>
      <c r="M792" s="8">
        <f>IF(L792&gt;0,VLOOKUP(L792,T$12:$AC$125,7),0)</f>
        <v>0</v>
      </c>
      <c r="N792" s="3">
        <f t="shared" si="192"/>
        <v>0</v>
      </c>
      <c r="O792" s="3">
        <f t="shared" ca="1" si="187"/>
        <v>3542.7930000000001</v>
      </c>
      <c r="P792" s="22" t="str">
        <f t="shared" si="193"/>
        <v>INCORPJ=</v>
      </c>
      <c r="Q792" s="2">
        <f t="shared" si="194"/>
        <v>43171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  <c r="EW792" s="18"/>
      <c r="EX792" s="18"/>
      <c r="EY792" s="18"/>
      <c r="EZ792" s="18"/>
      <c r="FA792" s="18"/>
      <c r="FB792" s="18"/>
      <c r="FC792" s="18"/>
      <c r="FD792" s="18"/>
      <c r="FE792" s="18"/>
      <c r="FF792" s="18"/>
      <c r="FG792" s="18"/>
      <c r="FH792" s="18"/>
      <c r="FI792" s="18"/>
      <c r="FJ792" s="18"/>
      <c r="FK792" s="18"/>
      <c r="FL792" s="18"/>
      <c r="FM792" s="18"/>
      <c r="FN792" s="18"/>
      <c r="FO792" s="18"/>
      <c r="FP792" s="18"/>
      <c r="FQ792" s="18"/>
      <c r="FR792" s="18"/>
      <c r="FS792" s="18"/>
      <c r="FT792" s="18"/>
      <c r="FU792" s="18"/>
      <c r="FV792" s="18"/>
    </row>
    <row r="793" spans="1:181" ht="12.75" x14ac:dyDescent="0.15">
      <c r="A793" s="90">
        <f t="shared" si="188"/>
        <v>43131</v>
      </c>
      <c r="B793" s="95">
        <f t="shared" ca="1" si="195"/>
        <v>103578.38800000001</v>
      </c>
      <c r="C793" s="3">
        <f t="shared" si="189"/>
        <v>100000</v>
      </c>
      <c r="D793" s="4">
        <f ca="1">IF(A793&lt;$B$1,VLOOKUP(A793,[1]DI!$A$4:$B$15000,2),0)</f>
        <v>6.8900000000000003E-2</v>
      </c>
      <c r="E793" s="5">
        <f t="shared" ca="1" si="196"/>
        <v>2.6444000000000001E-4</v>
      </c>
      <c r="F793" s="20">
        <f t="shared" si="190"/>
        <v>1.3</v>
      </c>
      <c r="G793" s="6">
        <f t="shared" ca="1" si="184"/>
        <v>1.0003437719999999</v>
      </c>
      <c r="H793" s="5">
        <f ca="1">TRUNC(PRODUCT(G$10:G792),15)</f>
        <v>1.3382150737867</v>
      </c>
      <c r="I793" s="5">
        <f t="shared" ca="1" si="191"/>
        <v>1.2919829075245499</v>
      </c>
      <c r="J793" s="5">
        <f t="shared" ca="1" si="185"/>
        <v>1.0357838800000001</v>
      </c>
      <c r="K793" s="5">
        <f t="shared" ca="1" si="186"/>
        <v>3578.3879999999999</v>
      </c>
      <c r="L793" s="21">
        <f>IF(VLOOKUP(A793,$U$12:$AD$125,8)=VLOOKUP(A792,$U$12:$AD$125,8),0,VLOOKUP(A793,U$12:$AD$125,8))</f>
        <v>0</v>
      </c>
      <c r="M793" s="8">
        <f>IF(L793&gt;0,VLOOKUP(L793,T$12:$AC$125,7),0)</f>
        <v>0</v>
      </c>
      <c r="N793" s="3">
        <f t="shared" si="192"/>
        <v>0</v>
      </c>
      <c r="O793" s="3">
        <f t="shared" ca="1" si="187"/>
        <v>3578.3879999999999</v>
      </c>
      <c r="P793" s="22" t="str">
        <f t="shared" si="193"/>
        <v>INCORPJ=</v>
      </c>
      <c r="Q793" s="2">
        <f t="shared" si="194"/>
        <v>43171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  <c r="ES793" s="18"/>
      <c r="ET793" s="18"/>
      <c r="EU793" s="18"/>
      <c r="EV793" s="18"/>
      <c r="EW793" s="18"/>
      <c r="EX793" s="18"/>
      <c r="EY793" s="18"/>
      <c r="EZ793" s="18"/>
      <c r="FA793" s="18"/>
      <c r="FB793" s="18"/>
      <c r="FC793" s="18"/>
      <c r="FD793" s="18"/>
      <c r="FE793" s="18"/>
      <c r="FF793" s="18"/>
      <c r="FG793" s="18"/>
      <c r="FH793" s="18"/>
      <c r="FI793" s="18"/>
      <c r="FJ793" s="18"/>
      <c r="FK793" s="18"/>
      <c r="FL793" s="18"/>
      <c r="FM793" s="18"/>
      <c r="FN793" s="18"/>
      <c r="FO793" s="18"/>
      <c r="FP793" s="18"/>
      <c r="FQ793" s="18"/>
      <c r="FR793" s="18"/>
      <c r="FS793" s="18"/>
      <c r="FT793" s="18"/>
      <c r="FU793" s="18"/>
      <c r="FV793" s="18"/>
    </row>
    <row r="794" spans="1:181" ht="12.75" x14ac:dyDescent="0.15">
      <c r="A794" s="90">
        <f t="shared" si="188"/>
        <v>43132</v>
      </c>
      <c r="B794" s="95">
        <f t="shared" ca="1" si="195"/>
        <v>103613.996</v>
      </c>
      <c r="C794" s="3">
        <f t="shared" si="189"/>
        <v>100000</v>
      </c>
      <c r="D794" s="4">
        <f ca="1">IF(A794&lt;$B$1,VLOOKUP(A794,[1]DI!$A$4:$B$15000,2),0)</f>
        <v>6.8900000000000003E-2</v>
      </c>
      <c r="E794" s="5">
        <f t="shared" ca="1" si="196"/>
        <v>2.6444000000000001E-4</v>
      </c>
      <c r="F794" s="20">
        <f t="shared" si="190"/>
        <v>1.3</v>
      </c>
      <c r="G794" s="6">
        <f t="shared" ca="1" si="184"/>
        <v>1.0003437719999999</v>
      </c>
      <c r="H794" s="5">
        <f ca="1">TRUNC(PRODUCT(G$10:G793),15)</f>
        <v>1.3386751146590501</v>
      </c>
      <c r="I794" s="5">
        <f t="shared" ca="1" si="191"/>
        <v>1.2919829075245499</v>
      </c>
      <c r="J794" s="5">
        <f t="shared" ca="1" si="185"/>
        <v>1.0361399600000001</v>
      </c>
      <c r="K794" s="5">
        <f t="shared" ca="1" si="186"/>
        <v>3613.9960000000001</v>
      </c>
      <c r="L794" s="21">
        <f>IF(VLOOKUP(A794,$U$12:$AD$125,8)=VLOOKUP(A793,$U$12:$AD$125,8),0,VLOOKUP(A794,U$12:$AD$125,8))</f>
        <v>0</v>
      </c>
      <c r="M794" s="8">
        <f>IF(L794&gt;0,VLOOKUP(L794,T$12:$AC$125,7),0)</f>
        <v>0</v>
      </c>
      <c r="N794" s="3">
        <f t="shared" si="192"/>
        <v>0</v>
      </c>
      <c r="O794" s="3">
        <f t="shared" ca="1" si="187"/>
        <v>3613.9960000000001</v>
      </c>
      <c r="P794" s="22" t="str">
        <f t="shared" si="193"/>
        <v>INCORPJ=</v>
      </c>
      <c r="Q794" s="2">
        <f t="shared" si="194"/>
        <v>43171</v>
      </c>
      <c r="R794" s="10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  <c r="BG794" s="33"/>
      <c r="BH794" s="33"/>
      <c r="BI794" s="33"/>
      <c r="BJ794" s="33"/>
      <c r="BK794" s="33"/>
      <c r="BL794" s="33"/>
      <c r="BM794" s="33"/>
      <c r="BN794" s="33"/>
      <c r="BO794" s="33"/>
      <c r="BP794" s="33"/>
      <c r="BQ794" s="33"/>
      <c r="BR794" s="33"/>
      <c r="BS794" s="33"/>
      <c r="BT794" s="33"/>
      <c r="BU794" s="33"/>
      <c r="BV794" s="33"/>
      <c r="BW794" s="33"/>
      <c r="BX794" s="33"/>
      <c r="BY794" s="33"/>
      <c r="BZ794" s="33"/>
      <c r="CA794" s="33"/>
      <c r="CB794" s="33"/>
      <c r="CC794" s="33"/>
      <c r="CD794" s="33"/>
      <c r="CE794" s="33"/>
      <c r="CF794" s="33"/>
      <c r="CG794" s="33"/>
      <c r="CH794" s="33"/>
      <c r="CI794" s="33"/>
      <c r="CJ794" s="33"/>
      <c r="CK794" s="33"/>
      <c r="CL794" s="33"/>
      <c r="CM794" s="33"/>
      <c r="CN794" s="33"/>
      <c r="CO794" s="33"/>
      <c r="CP794" s="33"/>
      <c r="CQ794" s="33"/>
      <c r="CR794" s="33"/>
      <c r="CS794" s="33"/>
      <c r="CT794" s="33"/>
      <c r="CU794" s="33"/>
      <c r="CV794" s="33"/>
      <c r="CW794" s="33"/>
      <c r="CX794" s="33"/>
      <c r="CY794" s="33"/>
      <c r="CZ794" s="33"/>
      <c r="DA794" s="33"/>
      <c r="DB794" s="33"/>
      <c r="DC794" s="33"/>
      <c r="DD794" s="33"/>
      <c r="DE794" s="33"/>
      <c r="DF794" s="33"/>
      <c r="DG794" s="33"/>
      <c r="DH794" s="33"/>
      <c r="DI794" s="33"/>
      <c r="DJ794" s="33"/>
      <c r="DK794" s="33"/>
      <c r="DL794" s="33"/>
      <c r="DM794" s="33"/>
      <c r="DN794" s="33"/>
      <c r="DO794" s="33"/>
      <c r="DP794" s="33"/>
      <c r="DQ794" s="33"/>
      <c r="DR794" s="33"/>
      <c r="DS794" s="33"/>
      <c r="DT794" s="33"/>
      <c r="DU794" s="33"/>
      <c r="DV794" s="33"/>
      <c r="DW794" s="33"/>
      <c r="DX794" s="33"/>
      <c r="DY794" s="33"/>
      <c r="DZ794" s="33"/>
      <c r="EA794" s="33"/>
      <c r="EB794" s="33"/>
      <c r="EC794" s="33"/>
      <c r="ED794" s="33"/>
      <c r="EE794" s="33"/>
      <c r="EF794" s="33"/>
      <c r="EG794" s="33"/>
      <c r="EH794" s="33"/>
      <c r="EI794" s="33"/>
      <c r="EJ794" s="33"/>
      <c r="EK794" s="33"/>
      <c r="EL794" s="33"/>
      <c r="EM794" s="33"/>
      <c r="EN794" s="33"/>
      <c r="EO794" s="33"/>
      <c r="EP794" s="33"/>
      <c r="EQ794" s="33"/>
      <c r="ER794" s="33"/>
      <c r="ES794" s="33"/>
      <c r="ET794" s="33"/>
      <c r="EU794" s="33"/>
      <c r="EV794" s="33"/>
      <c r="EW794" s="33"/>
      <c r="EX794" s="33"/>
      <c r="EY794" s="33"/>
      <c r="EZ794" s="33"/>
      <c r="FA794" s="33"/>
      <c r="FB794" s="33"/>
      <c r="FC794" s="33"/>
      <c r="FD794" s="33"/>
      <c r="FE794" s="33"/>
      <c r="FF794" s="33"/>
      <c r="FG794" s="33"/>
      <c r="FH794" s="33"/>
      <c r="FI794" s="33"/>
      <c r="FJ794" s="33"/>
      <c r="FK794" s="33"/>
      <c r="FL794" s="33"/>
      <c r="FM794" s="33"/>
      <c r="FN794" s="33"/>
      <c r="FO794" s="33"/>
      <c r="FP794" s="33"/>
      <c r="FQ794" s="33"/>
      <c r="FR794" s="33"/>
      <c r="FS794" s="33"/>
      <c r="FT794" s="33"/>
      <c r="FU794" s="33"/>
      <c r="FV794" s="33"/>
      <c r="FW794" s="33"/>
      <c r="FX794" s="33"/>
      <c r="FY794" s="33"/>
    </row>
    <row r="795" spans="1:181" ht="12.75" x14ac:dyDescent="0.15">
      <c r="A795" s="90">
        <f t="shared" si="188"/>
        <v>43133</v>
      </c>
      <c r="B795" s="95">
        <f t="shared" ca="1" si="195"/>
        <v>103649.61500000001</v>
      </c>
      <c r="C795" s="3">
        <f t="shared" si="189"/>
        <v>100000</v>
      </c>
      <c r="D795" s="4">
        <f ca="1">IF(A795&lt;$B$1,VLOOKUP(A795,[1]DI!$A$4:$B$15000,2),0)</f>
        <v>6.8900000000000003E-2</v>
      </c>
      <c r="E795" s="5">
        <f t="shared" ca="1" si="196"/>
        <v>2.6444000000000001E-4</v>
      </c>
      <c r="F795" s="20">
        <f t="shared" si="190"/>
        <v>1.3</v>
      </c>
      <c r="G795" s="6">
        <f t="shared" ca="1" si="184"/>
        <v>1.0003437719999999</v>
      </c>
      <c r="H795" s="5">
        <f ca="1">TRUNC(PRODUCT(G$10:G794),15)</f>
        <v>1.3391353136805599</v>
      </c>
      <c r="I795" s="5">
        <f t="shared" ca="1" si="191"/>
        <v>1.2919829075245499</v>
      </c>
      <c r="J795" s="5">
        <f t="shared" ca="1" si="185"/>
        <v>1.0364961500000001</v>
      </c>
      <c r="K795" s="5">
        <f t="shared" ca="1" si="186"/>
        <v>3649.6149999999998</v>
      </c>
      <c r="L795" s="21">
        <f>IF(VLOOKUP(A795,$U$12:$AD$125,8)=VLOOKUP(A794,$U$12:$AD$125,8),0,VLOOKUP(A795,U$12:$AD$125,8))</f>
        <v>0</v>
      </c>
      <c r="M795" s="8">
        <f>IF(L795&gt;0,VLOOKUP(L795,T$12:$AC$125,7),0)</f>
        <v>0</v>
      </c>
      <c r="N795" s="3">
        <f t="shared" si="192"/>
        <v>0</v>
      </c>
      <c r="O795" s="3">
        <f t="shared" ca="1" si="187"/>
        <v>3649.6149999999998</v>
      </c>
      <c r="P795" s="22" t="str">
        <f t="shared" si="193"/>
        <v>INCORPJ=</v>
      </c>
      <c r="Q795" s="2">
        <f t="shared" si="194"/>
        <v>43171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  <c r="ES795" s="18"/>
      <c r="ET795" s="18"/>
      <c r="EU795" s="18"/>
      <c r="EV795" s="18"/>
      <c r="EW795" s="18"/>
      <c r="EX795" s="18"/>
      <c r="EY795" s="18"/>
      <c r="EZ795" s="18"/>
      <c r="FA795" s="18"/>
      <c r="FB795" s="18"/>
      <c r="FC795" s="18"/>
      <c r="FD795" s="18"/>
      <c r="FE795" s="18"/>
      <c r="FF795" s="18"/>
      <c r="FG795" s="18"/>
      <c r="FH795" s="18"/>
      <c r="FI795" s="18"/>
      <c r="FJ795" s="18"/>
      <c r="FK795" s="18"/>
      <c r="FL795" s="18"/>
      <c r="FM795" s="18"/>
      <c r="FN795" s="18"/>
      <c r="FO795" s="18"/>
      <c r="FP795" s="18"/>
      <c r="FQ795" s="18"/>
      <c r="FR795" s="18"/>
      <c r="FS795" s="18"/>
      <c r="FT795" s="18"/>
      <c r="FU795" s="18"/>
      <c r="FV795" s="18"/>
    </row>
    <row r="796" spans="1:181" ht="12.75" x14ac:dyDescent="0.15">
      <c r="A796" s="90">
        <f t="shared" si="188"/>
        <v>43134</v>
      </c>
      <c r="B796" s="95">
        <f t="shared" ca="1" si="195"/>
        <v>103685.24699999001</v>
      </c>
      <c r="C796" s="3">
        <f t="shared" si="189"/>
        <v>100000</v>
      </c>
      <c r="D796" s="4">
        <f ca="1">IF(A796&lt;$B$1,VLOOKUP(A796,[1]DI!$A$4:$B$15000,2),0)</f>
        <v>0</v>
      </c>
      <c r="E796" s="5">
        <f t="shared" ca="1" si="196"/>
        <v>0</v>
      </c>
      <c r="F796" s="20">
        <f t="shared" si="190"/>
        <v>1.3</v>
      </c>
      <c r="G796" s="6">
        <f t="shared" ca="1" si="184"/>
        <v>1</v>
      </c>
      <c r="H796" s="5">
        <f ca="1">TRUNC(PRODUCT(G$10:G795),15)</f>
        <v>1.33959567090562</v>
      </c>
      <c r="I796" s="5">
        <f t="shared" ca="1" si="191"/>
        <v>1.2919829075245499</v>
      </c>
      <c r="J796" s="5">
        <f t="shared" ca="1" si="185"/>
        <v>1.0368524699999999</v>
      </c>
      <c r="K796" s="5">
        <f t="shared" ca="1" si="186"/>
        <v>3685.2469999899999</v>
      </c>
      <c r="L796" s="21">
        <f>IF(VLOOKUP(A796,$U$12:$AD$125,8)=VLOOKUP(A795,$U$12:$AD$125,8),0,VLOOKUP(A796,U$12:$AD$125,8))</f>
        <v>0</v>
      </c>
      <c r="M796" s="8">
        <f>IF(L796&gt;0,VLOOKUP(L796,T$12:$AC$125,7),0)</f>
        <v>0</v>
      </c>
      <c r="N796" s="3">
        <f t="shared" si="192"/>
        <v>0</v>
      </c>
      <c r="O796" s="3">
        <f t="shared" ca="1" si="187"/>
        <v>3685.2469999899999</v>
      </c>
      <c r="P796" s="22" t="str">
        <f t="shared" si="193"/>
        <v>INCORPJ=</v>
      </c>
      <c r="Q796" s="2">
        <f t="shared" si="194"/>
        <v>43171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  <c r="ES796" s="18"/>
      <c r="ET796" s="18"/>
      <c r="EU796" s="18"/>
      <c r="EV796" s="18"/>
      <c r="EW796" s="18"/>
      <c r="EX796" s="18"/>
      <c r="EY796" s="18"/>
      <c r="EZ796" s="18"/>
      <c r="FA796" s="18"/>
      <c r="FB796" s="18"/>
      <c r="FC796" s="18"/>
      <c r="FD796" s="18"/>
      <c r="FE796" s="18"/>
      <c r="FF796" s="18"/>
      <c r="FG796" s="18"/>
      <c r="FH796" s="18"/>
      <c r="FI796" s="18"/>
      <c r="FJ796" s="18"/>
      <c r="FK796" s="18"/>
      <c r="FL796" s="18"/>
      <c r="FM796" s="18"/>
      <c r="FN796" s="18"/>
      <c r="FO796" s="18"/>
      <c r="FP796" s="18"/>
      <c r="FQ796" s="18"/>
      <c r="FR796" s="18"/>
      <c r="FS796" s="18"/>
      <c r="FT796" s="18"/>
      <c r="FU796" s="18"/>
      <c r="FV796" s="18"/>
    </row>
    <row r="797" spans="1:181" ht="12.75" x14ac:dyDescent="0.15">
      <c r="A797" s="90">
        <f t="shared" si="188"/>
        <v>43135</v>
      </c>
      <c r="B797" s="95">
        <f t="shared" ca="1" si="195"/>
        <v>103685.24699999001</v>
      </c>
      <c r="C797" s="3">
        <f t="shared" si="189"/>
        <v>100000</v>
      </c>
      <c r="D797" s="4">
        <f ca="1">IF(A797&lt;$B$1,VLOOKUP(A797,[1]DI!$A$4:$B$15000,2),0)</f>
        <v>0</v>
      </c>
      <c r="E797" s="5">
        <f t="shared" ca="1" si="196"/>
        <v>0</v>
      </c>
      <c r="F797" s="20">
        <f t="shared" si="190"/>
        <v>1.3</v>
      </c>
      <c r="G797" s="6">
        <f t="shared" ca="1" si="184"/>
        <v>1</v>
      </c>
      <c r="H797" s="5">
        <f ca="1">TRUNC(PRODUCT(G$10:G796),15)</f>
        <v>1.33959567090562</v>
      </c>
      <c r="I797" s="5">
        <f t="shared" ca="1" si="191"/>
        <v>1.2919829075245499</v>
      </c>
      <c r="J797" s="5">
        <f t="shared" ca="1" si="185"/>
        <v>1.0368524699999999</v>
      </c>
      <c r="K797" s="5">
        <f t="shared" ca="1" si="186"/>
        <v>3685.2469999899999</v>
      </c>
      <c r="L797" s="21">
        <f>IF(VLOOKUP(A797,$U$12:$AD$125,8)=VLOOKUP(A796,$U$12:$AD$125,8),0,VLOOKUP(A797,U$12:$AD$125,8))</f>
        <v>0</v>
      </c>
      <c r="M797" s="8">
        <f>IF(L797&gt;0,VLOOKUP(L797,T$12:$AC$125,7),0)</f>
        <v>0</v>
      </c>
      <c r="N797" s="3">
        <f t="shared" si="192"/>
        <v>0</v>
      </c>
      <c r="O797" s="3">
        <f t="shared" ca="1" si="187"/>
        <v>3685.2469999899999</v>
      </c>
      <c r="P797" s="22" t="str">
        <f t="shared" si="193"/>
        <v>INCORPJ=</v>
      </c>
      <c r="Q797" s="2">
        <f t="shared" si="194"/>
        <v>43171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  <c r="ES797" s="18"/>
      <c r="ET797" s="18"/>
      <c r="EU797" s="18"/>
      <c r="EV797" s="18"/>
      <c r="EW797" s="18"/>
      <c r="EX797" s="18"/>
      <c r="EY797" s="18"/>
      <c r="EZ797" s="18"/>
      <c r="FA797" s="18"/>
      <c r="FB797" s="18"/>
      <c r="FC797" s="18"/>
      <c r="FD797" s="18"/>
      <c r="FE797" s="18"/>
      <c r="FF797" s="18"/>
      <c r="FG797" s="18"/>
      <c r="FH797" s="18"/>
      <c r="FI797" s="18"/>
      <c r="FJ797" s="18"/>
      <c r="FK797" s="18"/>
      <c r="FL797" s="18"/>
      <c r="FM797" s="18"/>
      <c r="FN797" s="18"/>
      <c r="FO797" s="18"/>
      <c r="FP797" s="18"/>
      <c r="FQ797" s="18"/>
      <c r="FR797" s="18"/>
      <c r="FS797" s="18"/>
      <c r="FT797" s="18"/>
      <c r="FU797" s="18"/>
      <c r="FV797" s="18"/>
    </row>
    <row r="798" spans="1:181" ht="12.75" x14ac:dyDescent="0.15">
      <c r="A798" s="90">
        <f t="shared" si="188"/>
        <v>43136</v>
      </c>
      <c r="B798" s="95">
        <f t="shared" ca="1" si="195"/>
        <v>103685.24699999001</v>
      </c>
      <c r="C798" s="3">
        <f t="shared" si="189"/>
        <v>100000</v>
      </c>
      <c r="D798" s="4">
        <f ca="1">IF(A798&lt;$B$1,VLOOKUP(A798,[1]DI!$A$4:$B$15000,2),0)</f>
        <v>6.8900000000000003E-2</v>
      </c>
      <c r="E798" s="5">
        <f t="shared" ca="1" si="196"/>
        <v>2.6444000000000001E-4</v>
      </c>
      <c r="F798" s="20">
        <f t="shared" si="190"/>
        <v>1.3</v>
      </c>
      <c r="G798" s="6">
        <f t="shared" ca="1" si="184"/>
        <v>1.0003437719999999</v>
      </c>
      <c r="H798" s="5">
        <f ca="1">TRUNC(PRODUCT(G$10:G797),15)</f>
        <v>1.33959567090562</v>
      </c>
      <c r="I798" s="5">
        <f t="shared" ca="1" si="191"/>
        <v>1.2919829075245499</v>
      </c>
      <c r="J798" s="5">
        <f t="shared" ca="1" si="185"/>
        <v>1.0368524699999999</v>
      </c>
      <c r="K798" s="5">
        <f t="shared" ca="1" si="186"/>
        <v>3685.2469999899999</v>
      </c>
      <c r="L798" s="21">
        <f>IF(VLOOKUP(A798,$U$12:$AD$125,8)=VLOOKUP(A797,$U$12:$AD$125,8),0,VLOOKUP(A798,U$12:$AD$125,8))</f>
        <v>0</v>
      </c>
      <c r="M798" s="8">
        <f>IF(L798&gt;0,VLOOKUP(L798,T$12:$AC$125,7),0)</f>
        <v>0</v>
      </c>
      <c r="N798" s="3">
        <f t="shared" si="192"/>
        <v>0</v>
      </c>
      <c r="O798" s="3">
        <f t="shared" ca="1" si="187"/>
        <v>3685.2469999899999</v>
      </c>
      <c r="P798" s="22" t="str">
        <f t="shared" si="193"/>
        <v>INCORPJ=</v>
      </c>
      <c r="Q798" s="2">
        <f t="shared" si="194"/>
        <v>43171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  <c r="ES798" s="18"/>
      <c r="ET798" s="18"/>
      <c r="EU798" s="18"/>
      <c r="EV798" s="18"/>
      <c r="EW798" s="18"/>
      <c r="EX798" s="18"/>
      <c r="EY798" s="18"/>
      <c r="EZ798" s="18"/>
      <c r="FA798" s="18"/>
      <c r="FB798" s="18"/>
      <c r="FC798" s="18"/>
      <c r="FD798" s="18"/>
      <c r="FE798" s="18"/>
      <c r="FF798" s="18"/>
      <c r="FG798" s="18"/>
      <c r="FH798" s="18"/>
      <c r="FI798" s="18"/>
      <c r="FJ798" s="18"/>
      <c r="FK798" s="18"/>
      <c r="FL798" s="18"/>
      <c r="FM798" s="18"/>
      <c r="FN798" s="18"/>
      <c r="FO798" s="18"/>
      <c r="FP798" s="18"/>
      <c r="FQ798" s="18"/>
      <c r="FR798" s="18"/>
      <c r="FS798" s="18"/>
      <c r="FT798" s="18"/>
      <c r="FU798" s="18"/>
      <c r="FV798" s="18"/>
    </row>
    <row r="799" spans="1:181" ht="12.75" x14ac:dyDescent="0.15">
      <c r="A799" s="90">
        <f t="shared" si="188"/>
        <v>43137</v>
      </c>
      <c r="B799" s="95">
        <f t="shared" ca="1" si="195"/>
        <v>103720.89099999001</v>
      </c>
      <c r="C799" s="3">
        <f t="shared" si="189"/>
        <v>100000</v>
      </c>
      <c r="D799" s="4">
        <f ca="1">IF(A799&lt;$B$1,VLOOKUP(A799,[1]DI!$A$4:$B$15000,2),0)</f>
        <v>6.8900000000000003E-2</v>
      </c>
      <c r="E799" s="5">
        <f t="shared" ca="1" si="196"/>
        <v>2.6444000000000001E-4</v>
      </c>
      <c r="F799" s="20">
        <f t="shared" si="190"/>
        <v>1.3</v>
      </c>
      <c r="G799" s="6">
        <f t="shared" ca="1" si="184"/>
        <v>1.0003437719999999</v>
      </c>
      <c r="H799" s="5">
        <f ca="1">TRUNC(PRODUCT(G$10:G798),15)</f>
        <v>1.34005618638859</v>
      </c>
      <c r="I799" s="5">
        <f t="shared" ca="1" si="191"/>
        <v>1.2919829075245499</v>
      </c>
      <c r="J799" s="5">
        <f t="shared" ca="1" si="185"/>
        <v>1.0372089099999999</v>
      </c>
      <c r="K799" s="5">
        <f t="shared" ca="1" si="186"/>
        <v>3720.8909999900002</v>
      </c>
      <c r="L799" s="21">
        <f>IF(VLOOKUP(A799,$U$12:$AD$125,8)=VLOOKUP(A798,$U$12:$AD$125,8),0,VLOOKUP(A799,U$12:$AD$125,8))</f>
        <v>0</v>
      </c>
      <c r="M799" s="8">
        <f>IF(L799&gt;0,VLOOKUP(L799,T$12:$AC$125,7),0)</f>
        <v>0</v>
      </c>
      <c r="N799" s="3">
        <f t="shared" si="192"/>
        <v>0</v>
      </c>
      <c r="O799" s="3">
        <f t="shared" ca="1" si="187"/>
        <v>3720.8909999900002</v>
      </c>
      <c r="P799" s="22" t="str">
        <f t="shared" si="193"/>
        <v>INCORPJ=</v>
      </c>
      <c r="Q799" s="2">
        <f t="shared" si="194"/>
        <v>43171</v>
      </c>
      <c r="R799" s="48"/>
      <c r="S799" s="32" t="s">
        <v>85</v>
      </c>
      <c r="T799" s="32" t="s">
        <v>11</v>
      </c>
      <c r="U799" s="32" t="s">
        <v>11</v>
      </c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  <c r="ES799" s="18"/>
      <c r="ET799" s="18"/>
      <c r="EU799" s="18"/>
      <c r="EV799" s="18"/>
      <c r="EW799" s="18"/>
      <c r="EX799" s="18"/>
      <c r="EY799" s="18"/>
      <c r="EZ799" s="18"/>
      <c r="FA799" s="18"/>
      <c r="FB799" s="18"/>
      <c r="FC799" s="18"/>
      <c r="FD799" s="18"/>
      <c r="FE799" s="18"/>
      <c r="FF799" s="18"/>
      <c r="FG799" s="18"/>
      <c r="FH799" s="18"/>
      <c r="FI799" s="18"/>
      <c r="FJ799" s="18"/>
      <c r="FK799" s="18"/>
      <c r="FL799" s="18"/>
      <c r="FM799" s="18"/>
      <c r="FN799" s="18"/>
      <c r="FO799" s="18"/>
      <c r="FP799" s="18"/>
      <c r="FQ799" s="18"/>
      <c r="FR799" s="18"/>
      <c r="FS799" s="18"/>
      <c r="FT799" s="18"/>
      <c r="FU799" s="18"/>
      <c r="FV799" s="18"/>
    </row>
    <row r="800" spans="1:181" ht="12.75" x14ac:dyDescent="0.15">
      <c r="A800" s="90">
        <f t="shared" si="188"/>
        <v>43138</v>
      </c>
      <c r="B800" s="95">
        <f t="shared" ca="1" si="195"/>
        <v>103756.548</v>
      </c>
      <c r="C800" s="3">
        <f t="shared" si="189"/>
        <v>100000</v>
      </c>
      <c r="D800" s="4">
        <f ca="1">IF(A800&lt;$B$1,VLOOKUP(A800,[1]DI!$A$4:$B$15000,2),0)</f>
        <v>6.8900000000000003E-2</v>
      </c>
      <c r="E800" s="5">
        <f t="shared" ca="1" si="196"/>
        <v>2.6444000000000001E-4</v>
      </c>
      <c r="F800" s="20">
        <f t="shared" si="190"/>
        <v>1.3</v>
      </c>
      <c r="G800" s="6">
        <f t="shared" ca="1" si="184"/>
        <v>1.0003437719999999</v>
      </c>
      <c r="H800" s="5">
        <f ca="1">TRUNC(PRODUCT(G$10:G799),15)</f>
        <v>1.3405168601838999</v>
      </c>
      <c r="I800" s="5">
        <f t="shared" ca="1" si="191"/>
        <v>1.2919829075245499</v>
      </c>
      <c r="J800" s="5">
        <f t="shared" ca="1" si="185"/>
        <v>1.03756548</v>
      </c>
      <c r="K800" s="5">
        <f t="shared" ca="1" si="186"/>
        <v>3756.5479999999998</v>
      </c>
      <c r="L800" s="21">
        <f>IF(VLOOKUP(A800,$U$12:$AD$125,8)=VLOOKUP(A799,$U$12:$AD$125,8),0,VLOOKUP(A800,U$12:$AD$125,8))</f>
        <v>0</v>
      </c>
      <c r="M800" s="8">
        <f>IF(L800&gt;0,VLOOKUP(L800,T$12:$AC$125,7),0)</f>
        <v>0</v>
      </c>
      <c r="N800" s="3">
        <f t="shared" si="192"/>
        <v>0</v>
      </c>
      <c r="O800" s="3">
        <f t="shared" ca="1" si="187"/>
        <v>3756.5479999999998</v>
      </c>
      <c r="P800" s="22" t="str">
        <f t="shared" si="193"/>
        <v>INCORPJ=</v>
      </c>
      <c r="Q800" s="2">
        <f t="shared" si="194"/>
        <v>43171</v>
      </c>
      <c r="R800" s="38"/>
      <c r="S800" s="49">
        <v>37721000</v>
      </c>
      <c r="T800" s="49">
        <f>(S800-R800)</f>
        <v>37721000</v>
      </c>
      <c r="U800" s="46">
        <f>TRUNC(T800/181900,6)</f>
        <v>207.37218200000001</v>
      </c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  <c r="ES800" s="18"/>
      <c r="ET800" s="18"/>
      <c r="EU800" s="18"/>
      <c r="EV800" s="18"/>
      <c r="EW800" s="18"/>
      <c r="EX800" s="18"/>
      <c r="EY800" s="18"/>
      <c r="EZ800" s="18"/>
      <c r="FA800" s="18"/>
      <c r="FB800" s="18"/>
      <c r="FC800" s="18"/>
      <c r="FD800" s="18"/>
      <c r="FE800" s="18"/>
      <c r="FF800" s="18"/>
      <c r="FG800" s="18"/>
      <c r="FH800" s="18"/>
      <c r="FI800" s="18"/>
      <c r="FJ800" s="18"/>
      <c r="FK800" s="18"/>
      <c r="FL800" s="18"/>
      <c r="FM800" s="18"/>
      <c r="FN800" s="18"/>
      <c r="FO800" s="18"/>
      <c r="FP800" s="18"/>
      <c r="FQ800" s="18"/>
      <c r="FR800" s="18"/>
      <c r="FS800" s="18"/>
      <c r="FT800" s="18"/>
      <c r="FU800" s="18"/>
      <c r="FV800" s="18"/>
    </row>
    <row r="801" spans="1:178" ht="12.75" x14ac:dyDescent="0.15">
      <c r="A801" s="90">
        <f t="shared" si="188"/>
        <v>43139</v>
      </c>
      <c r="B801" s="95">
        <f t="shared" ca="1" si="195"/>
        <v>103792.21599999</v>
      </c>
      <c r="C801" s="3">
        <f t="shared" si="189"/>
        <v>100000</v>
      </c>
      <c r="D801" s="4">
        <f ca="1">IF(A801&lt;$B$1,VLOOKUP(A801,[1]DI!$A$4:$B$15000,2),0)</f>
        <v>6.6400000000000001E-2</v>
      </c>
      <c r="E801" s="5">
        <f t="shared" ca="1" si="196"/>
        <v>2.5514999999999999E-4</v>
      </c>
      <c r="F801" s="20">
        <f t="shared" si="190"/>
        <v>1.3</v>
      </c>
      <c r="G801" s="6">
        <f t="shared" ca="1" si="184"/>
        <v>1.0003316950000001</v>
      </c>
      <c r="H801" s="5">
        <f ca="1">TRUNC(PRODUCT(G$10:G800),15)</f>
        <v>1.34097769234596</v>
      </c>
      <c r="I801" s="5">
        <f t="shared" ca="1" si="191"/>
        <v>1.2919829075245499</v>
      </c>
      <c r="J801" s="5">
        <f t="shared" ca="1" si="185"/>
        <v>1.0379221599999999</v>
      </c>
      <c r="K801" s="5">
        <f t="shared" ca="1" si="186"/>
        <v>3792.21599999</v>
      </c>
      <c r="L801" s="21">
        <f>IF(VLOOKUP(A801,$U$12:$AD$125,8)=VLOOKUP(A800,$U$12:$AD$125,8),0,VLOOKUP(A801,U$12:$AD$125,8))</f>
        <v>0</v>
      </c>
      <c r="M801" s="8">
        <f>IF(L801&gt;0,VLOOKUP(L801,T$12:$AC$125,7),0)</f>
        <v>0</v>
      </c>
      <c r="N801" s="3">
        <f t="shared" si="192"/>
        <v>0</v>
      </c>
      <c r="O801" s="3">
        <f t="shared" ca="1" si="187"/>
        <v>3792.21599999</v>
      </c>
      <c r="P801" s="22" t="str">
        <f t="shared" si="193"/>
        <v>INCORPJ=</v>
      </c>
      <c r="Q801" s="2">
        <f t="shared" si="194"/>
        <v>43171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  <c r="ES801" s="18"/>
      <c r="ET801" s="18"/>
      <c r="EU801" s="18"/>
      <c r="EV801" s="18"/>
      <c r="EW801" s="18"/>
      <c r="EX801" s="18"/>
      <c r="EY801" s="18"/>
      <c r="EZ801" s="18"/>
      <c r="FA801" s="18"/>
      <c r="FB801" s="18"/>
      <c r="FC801" s="18"/>
      <c r="FD801" s="18"/>
      <c r="FE801" s="18"/>
      <c r="FF801" s="18"/>
      <c r="FG801" s="18"/>
      <c r="FH801" s="18"/>
      <c r="FI801" s="18"/>
      <c r="FJ801" s="18"/>
      <c r="FK801" s="18"/>
      <c r="FL801" s="18"/>
      <c r="FM801" s="18"/>
      <c r="FN801" s="18"/>
      <c r="FO801" s="18"/>
      <c r="FP801" s="18"/>
      <c r="FQ801" s="18"/>
      <c r="FR801" s="18"/>
      <c r="FS801" s="18"/>
      <c r="FT801" s="18"/>
      <c r="FU801" s="18"/>
      <c r="FV801" s="18"/>
    </row>
    <row r="802" spans="1:178" ht="12.75" x14ac:dyDescent="0.15">
      <c r="A802" s="90">
        <f t="shared" si="188"/>
        <v>43140</v>
      </c>
      <c r="B802" s="95">
        <f t="shared" ca="1" si="195"/>
        <v>103826.64399999</v>
      </c>
      <c r="C802" s="3">
        <f t="shared" si="189"/>
        <v>100000</v>
      </c>
      <c r="D802" s="4">
        <f ca="1">IF(A802&lt;$B$1,VLOOKUP(A802,[1]DI!$A$4:$B$15000,2),0)</f>
        <v>6.6400000000000001E-2</v>
      </c>
      <c r="E802" s="5">
        <f t="shared" ca="1" si="196"/>
        <v>2.5514999999999999E-4</v>
      </c>
      <c r="F802" s="20">
        <f t="shared" si="190"/>
        <v>1.3</v>
      </c>
      <c r="G802" s="6">
        <f t="shared" ca="1" si="184"/>
        <v>1.0003316950000001</v>
      </c>
      <c r="H802" s="5">
        <f ca="1">TRUNC(PRODUCT(G$10:G801),15)</f>
        <v>1.3414224879416199</v>
      </c>
      <c r="I802" s="5">
        <f t="shared" ca="1" si="191"/>
        <v>1.2919829075245499</v>
      </c>
      <c r="J802" s="5">
        <f t="shared" ca="1" si="185"/>
        <v>1.0382664399999999</v>
      </c>
      <c r="K802" s="5">
        <f t="shared" ca="1" si="186"/>
        <v>3826.6439999899999</v>
      </c>
      <c r="L802" s="21">
        <f>IF(VLOOKUP(A802,$U$12:$AD$125,8)=VLOOKUP(A801,$U$12:$AD$125,8),0,VLOOKUP(A802,U$12:$AD$125,8))</f>
        <v>0</v>
      </c>
      <c r="M802" s="8">
        <f>IF(L802&gt;0,VLOOKUP(L802,T$12:$AC$125,7),0)</f>
        <v>0</v>
      </c>
      <c r="N802" s="3">
        <f t="shared" si="192"/>
        <v>0</v>
      </c>
      <c r="O802" s="3">
        <f t="shared" ca="1" si="187"/>
        <v>3826.6439999899999</v>
      </c>
      <c r="P802" s="22" t="str">
        <f t="shared" si="193"/>
        <v>INCORPJ=</v>
      </c>
      <c r="Q802" s="2">
        <f t="shared" si="194"/>
        <v>43171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  <c r="ES802" s="18"/>
      <c r="ET802" s="18"/>
      <c r="EU802" s="18"/>
      <c r="EV802" s="18"/>
      <c r="EW802" s="18"/>
      <c r="EX802" s="18"/>
      <c r="EY802" s="18"/>
      <c r="EZ802" s="18"/>
      <c r="FA802" s="18"/>
      <c r="FB802" s="18"/>
      <c r="FC802" s="18"/>
      <c r="FD802" s="18"/>
      <c r="FE802" s="18"/>
      <c r="FF802" s="18"/>
      <c r="FG802" s="18"/>
      <c r="FH802" s="18"/>
      <c r="FI802" s="18"/>
      <c r="FJ802" s="18"/>
      <c r="FK802" s="18"/>
      <c r="FL802" s="18"/>
      <c r="FM802" s="18"/>
      <c r="FN802" s="18"/>
      <c r="FO802" s="18"/>
      <c r="FP802" s="18"/>
      <c r="FQ802" s="18"/>
      <c r="FR802" s="18"/>
      <c r="FS802" s="18"/>
      <c r="FT802" s="18"/>
      <c r="FU802" s="18"/>
      <c r="FV802" s="18"/>
    </row>
    <row r="803" spans="1:178" ht="12.75" x14ac:dyDescent="0.15">
      <c r="A803" s="90">
        <f t="shared" si="188"/>
        <v>43141</v>
      </c>
      <c r="B803" s="95">
        <f t="shared" ca="1" si="195"/>
        <v>103861.08199999</v>
      </c>
      <c r="C803" s="3">
        <f t="shared" si="189"/>
        <v>100000</v>
      </c>
      <c r="D803" s="4">
        <f ca="1">IF(A803&lt;$B$1,VLOOKUP(A803,[1]DI!$A$4:$B$15000,2),0)</f>
        <v>0</v>
      </c>
      <c r="E803" s="5">
        <f t="shared" ca="1" si="196"/>
        <v>0</v>
      </c>
      <c r="F803" s="20">
        <f t="shared" si="190"/>
        <v>1.3</v>
      </c>
      <c r="G803" s="6">
        <f t="shared" ca="1" si="184"/>
        <v>1</v>
      </c>
      <c r="H803" s="5">
        <f ca="1">TRUNC(PRODUCT(G$10:G802),15)</f>
        <v>1.3418674310737599</v>
      </c>
      <c r="I803" s="5">
        <f t="shared" ca="1" si="191"/>
        <v>1.2919829075245499</v>
      </c>
      <c r="J803" s="5">
        <f t="shared" ca="1" si="185"/>
        <v>1.0386108199999999</v>
      </c>
      <c r="K803" s="5">
        <f t="shared" ca="1" si="186"/>
        <v>3861.08199999</v>
      </c>
      <c r="L803" s="21">
        <f>IF(VLOOKUP(A803,$U$12:$AD$125,8)=VLOOKUP(A802,$U$12:$AD$125,8),0,VLOOKUP(A803,U$12:$AD$125,8))</f>
        <v>0</v>
      </c>
      <c r="M803" s="8">
        <f>IF(L803&gt;0,VLOOKUP(L803,T$12:$AC$125,7),0)</f>
        <v>0</v>
      </c>
      <c r="N803" s="3">
        <f t="shared" si="192"/>
        <v>0</v>
      </c>
      <c r="O803" s="3">
        <f t="shared" ca="1" si="187"/>
        <v>3861.08199999</v>
      </c>
      <c r="P803" s="22" t="str">
        <f t="shared" si="193"/>
        <v>INCORPJ=</v>
      </c>
      <c r="Q803" s="2">
        <f t="shared" si="194"/>
        <v>43171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  <c r="ES803" s="18"/>
      <c r="ET803" s="18"/>
      <c r="EU803" s="18"/>
      <c r="EV803" s="18"/>
      <c r="EW803" s="18"/>
      <c r="EX803" s="18"/>
      <c r="EY803" s="18"/>
      <c r="EZ803" s="18"/>
      <c r="FA803" s="18"/>
      <c r="FB803" s="18"/>
      <c r="FC803" s="18"/>
      <c r="FD803" s="18"/>
      <c r="FE803" s="18"/>
      <c r="FF803" s="18"/>
      <c r="FG803" s="18"/>
      <c r="FH803" s="18"/>
      <c r="FI803" s="18"/>
      <c r="FJ803" s="18"/>
      <c r="FK803" s="18"/>
      <c r="FL803" s="18"/>
      <c r="FM803" s="18"/>
      <c r="FN803" s="18"/>
      <c r="FO803" s="18"/>
      <c r="FP803" s="18"/>
      <c r="FQ803" s="18"/>
      <c r="FR803" s="18"/>
      <c r="FS803" s="18"/>
      <c r="FT803" s="18"/>
      <c r="FU803" s="18"/>
      <c r="FV803" s="18"/>
    </row>
    <row r="804" spans="1:178" ht="12.75" x14ac:dyDescent="0.15">
      <c r="A804" s="90">
        <f t="shared" si="188"/>
        <v>43142</v>
      </c>
      <c r="B804" s="95">
        <f t="shared" ca="1" si="195"/>
        <v>103861.08199999</v>
      </c>
      <c r="C804" s="3">
        <f t="shared" si="189"/>
        <v>100000</v>
      </c>
      <c r="D804" s="4">
        <f ca="1">IF(A804&lt;$B$1,VLOOKUP(A804,[1]DI!$A$4:$B$15000,2),0)</f>
        <v>0</v>
      </c>
      <c r="E804" s="5">
        <f t="shared" ca="1" si="196"/>
        <v>0</v>
      </c>
      <c r="F804" s="20">
        <f t="shared" si="190"/>
        <v>1.3</v>
      </c>
      <c r="G804" s="6">
        <f t="shared" ca="1" si="184"/>
        <v>1</v>
      </c>
      <c r="H804" s="5">
        <f ca="1">TRUNC(PRODUCT(G$10:G803),15)</f>
        <v>1.3418674310737599</v>
      </c>
      <c r="I804" s="5">
        <f t="shared" ca="1" si="191"/>
        <v>1.2919829075245499</v>
      </c>
      <c r="J804" s="5">
        <f t="shared" ca="1" si="185"/>
        <v>1.0386108199999999</v>
      </c>
      <c r="K804" s="5">
        <f t="shared" ca="1" si="186"/>
        <v>3861.08199999</v>
      </c>
      <c r="L804" s="21">
        <f>IF(VLOOKUP(A804,$U$12:$AD$125,8)=VLOOKUP(A803,$U$12:$AD$125,8),0,VLOOKUP(A804,U$12:$AD$125,8))</f>
        <v>0</v>
      </c>
      <c r="M804" s="8">
        <f>IF(L804&gt;0,VLOOKUP(L804,T$12:$AC$125,7),0)</f>
        <v>0</v>
      </c>
      <c r="N804" s="3">
        <f t="shared" si="192"/>
        <v>0</v>
      </c>
      <c r="O804" s="3">
        <f t="shared" ca="1" si="187"/>
        <v>3861.08199999</v>
      </c>
      <c r="P804" s="22" t="str">
        <f t="shared" si="193"/>
        <v>INCORPJ=</v>
      </c>
      <c r="Q804" s="2">
        <f t="shared" si="194"/>
        <v>43171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  <c r="ES804" s="18"/>
      <c r="ET804" s="18"/>
      <c r="EU804" s="18"/>
      <c r="EV804" s="18"/>
      <c r="EW804" s="18"/>
      <c r="EX804" s="18"/>
      <c r="EY804" s="18"/>
      <c r="EZ804" s="18"/>
      <c r="FA804" s="18"/>
      <c r="FB804" s="18"/>
      <c r="FC804" s="18"/>
      <c r="FD804" s="18"/>
      <c r="FE804" s="18"/>
      <c r="FF804" s="18"/>
      <c r="FG804" s="18"/>
      <c r="FH804" s="18"/>
      <c r="FI804" s="18"/>
      <c r="FJ804" s="18"/>
      <c r="FK804" s="18"/>
      <c r="FL804" s="18"/>
      <c r="FM804" s="18"/>
      <c r="FN804" s="18"/>
      <c r="FO804" s="18"/>
      <c r="FP804" s="18"/>
      <c r="FQ804" s="18"/>
      <c r="FR804" s="18"/>
      <c r="FS804" s="18"/>
      <c r="FT804" s="18"/>
      <c r="FU804" s="18"/>
      <c r="FV804" s="18"/>
    </row>
    <row r="805" spans="1:178" ht="12.75" x14ac:dyDescent="0.15">
      <c r="A805" s="90">
        <f t="shared" si="188"/>
        <v>43143</v>
      </c>
      <c r="B805" s="95">
        <f t="shared" ca="1" si="195"/>
        <v>103861.08199999</v>
      </c>
      <c r="C805" s="3">
        <f t="shared" si="189"/>
        <v>100000</v>
      </c>
      <c r="D805" s="4">
        <f ca="1">IF(A805&lt;$B$1,VLOOKUP(A805,[1]DI!$A$4:$B$15000,2),0)</f>
        <v>0</v>
      </c>
      <c r="E805" s="5">
        <f t="shared" ca="1" si="196"/>
        <v>0</v>
      </c>
      <c r="F805" s="20">
        <f t="shared" si="190"/>
        <v>1.3</v>
      </c>
      <c r="G805" s="6">
        <f t="shared" ca="1" si="184"/>
        <v>1</v>
      </c>
      <c r="H805" s="5">
        <f ca="1">TRUNC(PRODUCT(G$10:G804),15)</f>
        <v>1.3418674310737599</v>
      </c>
      <c r="I805" s="5">
        <f t="shared" ca="1" si="191"/>
        <v>1.2919829075245499</v>
      </c>
      <c r="J805" s="5">
        <f t="shared" ca="1" si="185"/>
        <v>1.0386108199999999</v>
      </c>
      <c r="K805" s="5">
        <f t="shared" ca="1" si="186"/>
        <v>3861.08199999</v>
      </c>
      <c r="L805" s="21">
        <f>IF(VLOOKUP(A805,$U$12:$AD$125,8)=VLOOKUP(A804,$U$12:$AD$125,8),0,VLOOKUP(A805,U$12:$AD$125,8))</f>
        <v>0</v>
      </c>
      <c r="M805" s="8">
        <f>IF(L805&gt;0,VLOOKUP(L805,T$12:$AC$125,7),0)</f>
        <v>0</v>
      </c>
      <c r="N805" s="3">
        <f t="shared" si="192"/>
        <v>0</v>
      </c>
      <c r="O805" s="3">
        <f t="shared" ca="1" si="187"/>
        <v>3861.08199999</v>
      </c>
      <c r="P805" s="22" t="str">
        <f t="shared" si="193"/>
        <v>INCORPJ=</v>
      </c>
      <c r="Q805" s="2">
        <f t="shared" si="194"/>
        <v>43171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  <c r="ES805" s="18"/>
      <c r="ET805" s="18"/>
      <c r="EU805" s="18"/>
      <c r="EV805" s="18"/>
      <c r="EW805" s="18"/>
      <c r="EX805" s="18"/>
      <c r="EY805" s="18"/>
      <c r="EZ805" s="18"/>
      <c r="FA805" s="18"/>
      <c r="FB805" s="18"/>
      <c r="FC805" s="18"/>
      <c r="FD805" s="18"/>
      <c r="FE805" s="18"/>
      <c r="FF805" s="18"/>
      <c r="FG805" s="18"/>
      <c r="FH805" s="18"/>
      <c r="FI805" s="18"/>
      <c r="FJ805" s="18"/>
      <c r="FK805" s="18"/>
      <c r="FL805" s="18"/>
      <c r="FM805" s="18"/>
      <c r="FN805" s="18"/>
      <c r="FO805" s="18"/>
      <c r="FP805" s="18"/>
      <c r="FQ805" s="18"/>
      <c r="FR805" s="18"/>
      <c r="FS805" s="18"/>
      <c r="FT805" s="18"/>
      <c r="FU805" s="18"/>
      <c r="FV805" s="18"/>
    </row>
    <row r="806" spans="1:178" ht="12.75" x14ac:dyDescent="0.15">
      <c r="A806" s="90">
        <f t="shared" si="188"/>
        <v>43144</v>
      </c>
      <c r="B806" s="95">
        <f t="shared" ca="1" si="195"/>
        <v>103861.08199999</v>
      </c>
      <c r="C806" s="3">
        <f t="shared" si="189"/>
        <v>100000</v>
      </c>
      <c r="D806" s="4">
        <f ca="1">IF(A806&lt;$B$1,VLOOKUP(A806,[1]DI!$A$4:$B$15000,2),0)</f>
        <v>0</v>
      </c>
      <c r="E806" s="5">
        <f t="shared" ca="1" si="196"/>
        <v>0</v>
      </c>
      <c r="F806" s="20">
        <f t="shared" si="190"/>
        <v>1.3</v>
      </c>
      <c r="G806" s="6">
        <f t="shared" ca="1" si="184"/>
        <v>1</v>
      </c>
      <c r="H806" s="5">
        <f ca="1">TRUNC(PRODUCT(G$10:G805),15)</f>
        <v>1.3418674310737599</v>
      </c>
      <c r="I806" s="5">
        <f t="shared" ca="1" si="191"/>
        <v>1.2919829075245499</v>
      </c>
      <c r="J806" s="5">
        <f t="shared" ca="1" si="185"/>
        <v>1.0386108199999999</v>
      </c>
      <c r="K806" s="5">
        <f t="shared" ca="1" si="186"/>
        <v>3861.08199999</v>
      </c>
      <c r="L806" s="21">
        <f>IF(VLOOKUP(A806,$U$12:$AD$125,8)=VLOOKUP(A805,$U$12:$AD$125,8),0,VLOOKUP(A806,U$12:$AD$125,8))</f>
        <v>0</v>
      </c>
      <c r="M806" s="8">
        <f>IF(L806&gt;0,VLOOKUP(L806,T$12:$AC$125,7),0)</f>
        <v>0</v>
      </c>
      <c r="N806" s="3">
        <f t="shared" si="192"/>
        <v>0</v>
      </c>
      <c r="O806" s="3">
        <f t="shared" ca="1" si="187"/>
        <v>3861.08199999</v>
      </c>
      <c r="P806" s="22" t="str">
        <f t="shared" si="193"/>
        <v>INCORPJ=</v>
      </c>
      <c r="Q806" s="2">
        <f t="shared" si="194"/>
        <v>43171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  <c r="ES806" s="18"/>
      <c r="ET806" s="18"/>
      <c r="EU806" s="18"/>
      <c r="EV806" s="18"/>
      <c r="EW806" s="18"/>
      <c r="EX806" s="18"/>
      <c r="EY806" s="18"/>
      <c r="EZ806" s="18"/>
      <c r="FA806" s="18"/>
      <c r="FB806" s="18"/>
      <c r="FC806" s="18"/>
      <c r="FD806" s="18"/>
      <c r="FE806" s="18"/>
      <c r="FF806" s="18"/>
      <c r="FG806" s="18"/>
      <c r="FH806" s="18"/>
      <c r="FI806" s="18"/>
      <c r="FJ806" s="18"/>
      <c r="FK806" s="18"/>
      <c r="FL806" s="18"/>
      <c r="FM806" s="18"/>
      <c r="FN806" s="18"/>
      <c r="FO806" s="18"/>
      <c r="FP806" s="18"/>
      <c r="FQ806" s="18"/>
      <c r="FR806" s="18"/>
      <c r="FS806" s="18"/>
      <c r="FT806" s="18"/>
      <c r="FU806" s="18"/>
      <c r="FV806" s="18"/>
    </row>
    <row r="807" spans="1:178" ht="12.75" x14ac:dyDescent="0.15">
      <c r="A807" s="90">
        <f t="shared" si="188"/>
        <v>43145</v>
      </c>
      <c r="B807" s="95">
        <f t="shared" ca="1" si="195"/>
        <v>103861.08199999</v>
      </c>
      <c r="C807" s="3">
        <f t="shared" si="189"/>
        <v>100000</v>
      </c>
      <c r="D807" s="4">
        <f ca="1">IF(A807&lt;$B$1,VLOOKUP(A807,[1]DI!$A$4:$B$15000,2),0)</f>
        <v>6.6400000000000001E-2</v>
      </c>
      <c r="E807" s="5">
        <f t="shared" ca="1" si="196"/>
        <v>2.5514999999999999E-4</v>
      </c>
      <c r="F807" s="20">
        <f t="shared" si="190"/>
        <v>1.3</v>
      </c>
      <c r="G807" s="6">
        <f t="shared" ca="1" si="184"/>
        <v>1.0003316950000001</v>
      </c>
      <c r="H807" s="5">
        <f ca="1">TRUNC(PRODUCT(G$10:G806),15)</f>
        <v>1.3418674310737599</v>
      </c>
      <c r="I807" s="5">
        <f t="shared" ca="1" si="191"/>
        <v>1.2919829075245499</v>
      </c>
      <c r="J807" s="5">
        <f t="shared" ca="1" si="185"/>
        <v>1.0386108199999999</v>
      </c>
      <c r="K807" s="5">
        <f t="shared" ca="1" si="186"/>
        <v>3861.08199999</v>
      </c>
      <c r="L807" s="21">
        <f>IF(VLOOKUP(A807,$U$12:$AD$125,8)=VLOOKUP(A806,$U$12:$AD$125,8),0,VLOOKUP(A807,U$12:$AD$125,8))</f>
        <v>0</v>
      </c>
      <c r="M807" s="8">
        <f>IF(L807&gt;0,VLOOKUP(L807,T$12:$AC$125,7),0)</f>
        <v>0</v>
      </c>
      <c r="N807" s="3">
        <f t="shared" si="192"/>
        <v>0</v>
      </c>
      <c r="O807" s="3">
        <f t="shared" ca="1" si="187"/>
        <v>3861.08199999</v>
      </c>
      <c r="P807" s="22" t="str">
        <f t="shared" si="193"/>
        <v>INCORPJ=</v>
      </c>
      <c r="Q807" s="2">
        <f t="shared" si="194"/>
        <v>43171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  <c r="ES807" s="18"/>
      <c r="ET807" s="18"/>
      <c r="EU807" s="18"/>
      <c r="EV807" s="18"/>
      <c r="EW807" s="18"/>
      <c r="EX807" s="18"/>
      <c r="EY807" s="18"/>
      <c r="EZ807" s="18"/>
      <c r="FA807" s="18"/>
      <c r="FB807" s="18"/>
      <c r="FC807" s="18"/>
      <c r="FD807" s="18"/>
      <c r="FE807" s="18"/>
      <c r="FF807" s="18"/>
      <c r="FG807" s="18"/>
      <c r="FH807" s="18"/>
      <c r="FI807" s="18"/>
      <c r="FJ807" s="18"/>
      <c r="FK807" s="18"/>
      <c r="FL807" s="18"/>
      <c r="FM807" s="18"/>
      <c r="FN807" s="18"/>
      <c r="FO807" s="18"/>
      <c r="FP807" s="18"/>
      <c r="FQ807" s="18"/>
      <c r="FR807" s="18"/>
      <c r="FS807" s="18"/>
      <c r="FT807" s="18"/>
      <c r="FU807" s="18"/>
      <c r="FV807" s="18"/>
    </row>
    <row r="808" spans="1:178" ht="12.75" x14ac:dyDescent="0.15">
      <c r="A808" s="90">
        <f t="shared" si="188"/>
        <v>43146</v>
      </c>
      <c r="B808" s="95">
        <f t="shared" ca="1" si="195"/>
        <v>103895.533</v>
      </c>
      <c r="C808" s="3">
        <f t="shared" si="189"/>
        <v>100000</v>
      </c>
      <c r="D808" s="4">
        <f ca="1">IF(A808&lt;$B$1,VLOOKUP(A808,[1]DI!$A$4:$B$15000,2),0)</f>
        <v>6.6400000000000001E-2</v>
      </c>
      <c r="E808" s="5">
        <f t="shared" ca="1" si="196"/>
        <v>2.5514999999999999E-4</v>
      </c>
      <c r="F808" s="20">
        <f t="shared" si="190"/>
        <v>1.3</v>
      </c>
      <c r="G808" s="6">
        <f t="shared" ca="1" si="184"/>
        <v>1.0003316950000001</v>
      </c>
      <c r="H808" s="5">
        <f ca="1">TRUNC(PRODUCT(G$10:G807),15)</f>
        <v>1.3423125217913101</v>
      </c>
      <c r="I808" s="5">
        <f t="shared" ca="1" si="191"/>
        <v>1.2919829075245499</v>
      </c>
      <c r="J808" s="5">
        <f t="shared" ca="1" si="185"/>
        <v>1.0389553300000001</v>
      </c>
      <c r="K808" s="5">
        <f t="shared" ca="1" si="186"/>
        <v>3895.5329999999999</v>
      </c>
      <c r="L808" s="21">
        <f>IF(VLOOKUP(A808,$U$12:$AD$125,8)=VLOOKUP(A807,$U$12:$AD$125,8),0,VLOOKUP(A808,U$12:$AD$125,8))</f>
        <v>0</v>
      </c>
      <c r="M808" s="8">
        <f>IF(L808&gt;0,VLOOKUP(L808,T$12:$AC$125,7),0)</f>
        <v>0</v>
      </c>
      <c r="N808" s="3">
        <f t="shared" si="192"/>
        <v>0</v>
      </c>
      <c r="O808" s="3">
        <f t="shared" ca="1" si="187"/>
        <v>3895.5329999999999</v>
      </c>
      <c r="P808" s="22" t="str">
        <f t="shared" si="193"/>
        <v>INCORPJ=</v>
      </c>
      <c r="Q808" s="2">
        <f t="shared" si="194"/>
        <v>43171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  <c r="ES808" s="18"/>
      <c r="ET808" s="18"/>
      <c r="EU808" s="18"/>
      <c r="EV808" s="18"/>
      <c r="EW808" s="18"/>
      <c r="EX808" s="18"/>
      <c r="EY808" s="18"/>
      <c r="EZ808" s="18"/>
      <c r="FA808" s="18"/>
      <c r="FB808" s="18"/>
      <c r="FC808" s="18"/>
      <c r="FD808" s="18"/>
      <c r="FE808" s="18"/>
      <c r="FF808" s="18"/>
      <c r="FG808" s="18"/>
      <c r="FH808" s="18"/>
      <c r="FI808" s="18"/>
      <c r="FJ808" s="18"/>
      <c r="FK808" s="18"/>
      <c r="FL808" s="18"/>
      <c r="FM808" s="18"/>
      <c r="FN808" s="18"/>
      <c r="FO808" s="18"/>
      <c r="FP808" s="18"/>
      <c r="FQ808" s="18"/>
      <c r="FR808" s="18"/>
      <c r="FS808" s="18"/>
      <c r="FT808" s="18"/>
      <c r="FU808" s="18"/>
      <c r="FV808" s="18"/>
    </row>
    <row r="809" spans="1:178" ht="12.75" x14ac:dyDescent="0.15">
      <c r="A809" s="90">
        <f t="shared" si="188"/>
        <v>43147</v>
      </c>
      <c r="B809" s="95">
        <f t="shared" ca="1" si="195"/>
        <v>103929.99400000001</v>
      </c>
      <c r="C809" s="3">
        <f t="shared" si="189"/>
        <v>100000</v>
      </c>
      <c r="D809" s="4">
        <f ca="1">IF(A809&lt;$B$1,VLOOKUP(A809,[1]DI!$A$4:$B$15000,2),0)</f>
        <v>6.6400000000000001E-2</v>
      </c>
      <c r="E809" s="5">
        <f t="shared" ca="1" si="196"/>
        <v>2.5514999999999999E-4</v>
      </c>
      <c r="F809" s="20">
        <f t="shared" si="190"/>
        <v>1.3</v>
      </c>
      <c r="G809" s="6">
        <f t="shared" ca="1" si="184"/>
        <v>1.0003316950000001</v>
      </c>
      <c r="H809" s="5">
        <f ca="1">TRUNC(PRODUCT(G$10:G808),15)</f>
        <v>1.3427577601432299</v>
      </c>
      <c r="I809" s="5">
        <f t="shared" ca="1" si="191"/>
        <v>1.2919829075245499</v>
      </c>
      <c r="J809" s="5">
        <f t="shared" ca="1" si="185"/>
        <v>1.03929994</v>
      </c>
      <c r="K809" s="5">
        <f t="shared" ca="1" si="186"/>
        <v>3929.9940000000001</v>
      </c>
      <c r="L809" s="21">
        <f>IF(VLOOKUP(A809,$U$12:$AD$125,8)=VLOOKUP(A808,$U$12:$AD$125,8),0,VLOOKUP(A809,U$12:$AD$125,8))</f>
        <v>0</v>
      </c>
      <c r="M809" s="8">
        <f>IF(L809&gt;0,VLOOKUP(L809,T$12:$AC$125,7),0)</f>
        <v>0</v>
      </c>
      <c r="N809" s="3">
        <f t="shared" si="192"/>
        <v>0</v>
      </c>
      <c r="O809" s="3">
        <f t="shared" ca="1" si="187"/>
        <v>3929.9940000000001</v>
      </c>
      <c r="P809" s="22" t="str">
        <f t="shared" si="193"/>
        <v>INCORPJ=</v>
      </c>
      <c r="Q809" s="2">
        <f t="shared" si="194"/>
        <v>43171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  <c r="ES809" s="18"/>
      <c r="ET809" s="18"/>
      <c r="EU809" s="18"/>
      <c r="EV809" s="18"/>
      <c r="EW809" s="18"/>
      <c r="EX809" s="18"/>
      <c r="EY809" s="18"/>
      <c r="EZ809" s="18"/>
      <c r="FA809" s="18"/>
      <c r="FB809" s="18"/>
      <c r="FC809" s="18"/>
      <c r="FD809" s="18"/>
      <c r="FE809" s="18"/>
      <c r="FF809" s="18"/>
      <c r="FG809" s="18"/>
      <c r="FH809" s="18"/>
      <c r="FI809" s="18"/>
      <c r="FJ809" s="18"/>
      <c r="FK809" s="18"/>
      <c r="FL809" s="18"/>
      <c r="FM809" s="18"/>
      <c r="FN809" s="18"/>
      <c r="FO809" s="18"/>
      <c r="FP809" s="18"/>
      <c r="FQ809" s="18"/>
      <c r="FR809" s="18"/>
      <c r="FS809" s="18"/>
      <c r="FT809" s="18"/>
      <c r="FU809" s="18"/>
      <c r="FV809" s="18"/>
    </row>
    <row r="810" spans="1:178" ht="12.75" x14ac:dyDescent="0.15">
      <c r="A810" s="90">
        <f t="shared" si="188"/>
        <v>43148</v>
      </c>
      <c r="B810" s="95">
        <f t="shared" ca="1" si="195"/>
        <v>103964.46699999001</v>
      </c>
      <c r="C810" s="3">
        <f t="shared" si="189"/>
        <v>100000</v>
      </c>
      <c r="D810" s="4">
        <f ca="1">IF(A810&lt;$B$1,VLOOKUP(A810,[1]DI!$A$4:$B$15000,2),0)</f>
        <v>0</v>
      </c>
      <c r="E810" s="5">
        <f t="shared" ca="1" si="196"/>
        <v>0</v>
      </c>
      <c r="F810" s="20">
        <f t="shared" si="190"/>
        <v>1.3</v>
      </c>
      <c r="G810" s="6">
        <f t="shared" ca="1" si="184"/>
        <v>1</v>
      </c>
      <c r="H810" s="5">
        <f ca="1">TRUNC(PRODUCT(G$10:G809),15)</f>
        <v>1.3432031461784799</v>
      </c>
      <c r="I810" s="5">
        <f t="shared" ca="1" si="191"/>
        <v>1.2919829075245499</v>
      </c>
      <c r="J810" s="5">
        <f t="shared" ca="1" si="185"/>
        <v>1.0396446699999999</v>
      </c>
      <c r="K810" s="5">
        <f t="shared" ca="1" si="186"/>
        <v>3964.4669999900002</v>
      </c>
      <c r="L810" s="21">
        <f>IF(VLOOKUP(A810,$U$12:$AD$125,8)=VLOOKUP(A809,$U$12:$AD$125,8),0,VLOOKUP(A810,U$12:$AD$125,8))</f>
        <v>0</v>
      </c>
      <c r="M810" s="8">
        <f>IF(L810&gt;0,VLOOKUP(L810,T$12:$AC$125,7),0)</f>
        <v>0</v>
      </c>
      <c r="N810" s="3">
        <f t="shared" si="192"/>
        <v>0</v>
      </c>
      <c r="O810" s="3">
        <f t="shared" ca="1" si="187"/>
        <v>3964.4669999900002</v>
      </c>
      <c r="P810" s="22" t="str">
        <f t="shared" si="193"/>
        <v>INCORPJ=</v>
      </c>
      <c r="Q810" s="2">
        <f t="shared" si="194"/>
        <v>43171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  <c r="ES810" s="18"/>
      <c r="ET810" s="18"/>
      <c r="EU810" s="18"/>
      <c r="EV810" s="18"/>
      <c r="EW810" s="18"/>
      <c r="EX810" s="18"/>
      <c r="EY810" s="18"/>
      <c r="EZ810" s="18"/>
      <c r="FA810" s="18"/>
      <c r="FB810" s="18"/>
      <c r="FC810" s="18"/>
      <c r="FD810" s="18"/>
      <c r="FE810" s="18"/>
      <c r="FF810" s="18"/>
      <c r="FG810" s="18"/>
      <c r="FH810" s="18"/>
      <c r="FI810" s="18"/>
      <c r="FJ810" s="18"/>
      <c r="FK810" s="18"/>
      <c r="FL810" s="18"/>
      <c r="FM810" s="18"/>
      <c r="FN810" s="18"/>
      <c r="FO810" s="18"/>
      <c r="FP810" s="18"/>
      <c r="FQ810" s="18"/>
      <c r="FR810" s="18"/>
      <c r="FS810" s="18"/>
      <c r="FT810" s="18"/>
      <c r="FU810" s="18"/>
      <c r="FV810" s="18"/>
    </row>
    <row r="811" spans="1:178" ht="12.75" x14ac:dyDescent="0.15">
      <c r="A811" s="90">
        <f t="shared" si="188"/>
        <v>43149</v>
      </c>
      <c r="B811" s="95">
        <f t="shared" ca="1" si="195"/>
        <v>103964.46699999001</v>
      </c>
      <c r="C811" s="3">
        <f t="shared" si="189"/>
        <v>100000</v>
      </c>
      <c r="D811" s="4">
        <f ca="1">IF(A811&lt;$B$1,VLOOKUP(A811,[1]DI!$A$4:$B$15000,2),0)</f>
        <v>0</v>
      </c>
      <c r="E811" s="5">
        <f t="shared" ca="1" si="196"/>
        <v>0</v>
      </c>
      <c r="F811" s="20">
        <f t="shared" si="190"/>
        <v>1.3</v>
      </c>
      <c r="G811" s="6">
        <f t="shared" ca="1" si="184"/>
        <v>1</v>
      </c>
      <c r="H811" s="5">
        <f ca="1">TRUNC(PRODUCT(G$10:G810),15)</f>
        <v>1.3432031461784799</v>
      </c>
      <c r="I811" s="5">
        <f t="shared" ca="1" si="191"/>
        <v>1.2919829075245499</v>
      </c>
      <c r="J811" s="5">
        <f t="shared" ca="1" si="185"/>
        <v>1.0396446699999999</v>
      </c>
      <c r="K811" s="5">
        <f t="shared" ca="1" si="186"/>
        <v>3964.4669999900002</v>
      </c>
      <c r="L811" s="21">
        <f>IF(VLOOKUP(A811,$U$12:$AD$125,8)=VLOOKUP(A810,$U$12:$AD$125,8),0,VLOOKUP(A811,U$12:$AD$125,8))</f>
        <v>0</v>
      </c>
      <c r="M811" s="8">
        <f>IF(L811&gt;0,VLOOKUP(L811,T$12:$AC$125,7),0)</f>
        <v>0</v>
      </c>
      <c r="N811" s="3">
        <f t="shared" si="192"/>
        <v>0</v>
      </c>
      <c r="O811" s="3">
        <f t="shared" ca="1" si="187"/>
        <v>3964.4669999900002</v>
      </c>
      <c r="P811" s="22" t="str">
        <f t="shared" si="193"/>
        <v>INCORPJ=</v>
      </c>
      <c r="Q811" s="2">
        <f t="shared" si="194"/>
        <v>43171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  <c r="ES811" s="18"/>
      <c r="ET811" s="18"/>
      <c r="EU811" s="18"/>
      <c r="EV811" s="18"/>
      <c r="EW811" s="18"/>
      <c r="EX811" s="18"/>
      <c r="EY811" s="18"/>
      <c r="EZ811" s="18"/>
      <c r="FA811" s="18"/>
      <c r="FB811" s="18"/>
      <c r="FC811" s="18"/>
      <c r="FD811" s="18"/>
      <c r="FE811" s="18"/>
      <c r="FF811" s="18"/>
      <c r="FG811" s="18"/>
      <c r="FH811" s="18"/>
      <c r="FI811" s="18"/>
      <c r="FJ811" s="18"/>
      <c r="FK811" s="18"/>
      <c r="FL811" s="18"/>
      <c r="FM811" s="18"/>
      <c r="FN811" s="18"/>
      <c r="FO811" s="18"/>
      <c r="FP811" s="18"/>
      <c r="FQ811" s="18"/>
      <c r="FR811" s="18"/>
      <c r="FS811" s="18"/>
      <c r="FT811" s="18"/>
      <c r="FU811" s="18"/>
      <c r="FV811" s="18"/>
    </row>
    <row r="812" spans="1:178" ht="12.75" x14ac:dyDescent="0.15">
      <c r="A812" s="90">
        <f t="shared" si="188"/>
        <v>43150</v>
      </c>
      <c r="B812" s="95">
        <f t="shared" ca="1" si="195"/>
        <v>103964.46699999001</v>
      </c>
      <c r="C812" s="3">
        <f t="shared" si="189"/>
        <v>100000</v>
      </c>
      <c r="D812" s="4">
        <f ca="1">IF(A812&lt;$B$1,VLOOKUP(A812,[1]DI!$A$4:$B$15000,2),0)</f>
        <v>6.6400000000000001E-2</v>
      </c>
      <c r="E812" s="5">
        <f t="shared" ca="1" si="196"/>
        <v>2.5514999999999999E-4</v>
      </c>
      <c r="F812" s="20">
        <f t="shared" si="190"/>
        <v>1.3</v>
      </c>
      <c r="G812" s="6">
        <f t="shared" ca="1" si="184"/>
        <v>1.0003316950000001</v>
      </c>
      <c r="H812" s="5">
        <f ca="1">TRUNC(PRODUCT(G$10:G811),15)</f>
        <v>1.3432031461784799</v>
      </c>
      <c r="I812" s="5">
        <f t="shared" ca="1" si="191"/>
        <v>1.2919829075245499</v>
      </c>
      <c r="J812" s="5">
        <f t="shared" ca="1" si="185"/>
        <v>1.0396446699999999</v>
      </c>
      <c r="K812" s="5">
        <f t="shared" ca="1" si="186"/>
        <v>3964.4669999900002</v>
      </c>
      <c r="L812" s="21">
        <f>IF(VLOOKUP(A812,$U$12:$AD$125,8)=VLOOKUP(A811,$U$12:$AD$125,8),0,VLOOKUP(A812,U$12:$AD$125,8))</f>
        <v>0</v>
      </c>
      <c r="M812" s="8">
        <f>IF(L812&gt;0,VLOOKUP(L812,T$12:$AC$125,7),0)</f>
        <v>0</v>
      </c>
      <c r="N812" s="3">
        <f t="shared" si="192"/>
        <v>0</v>
      </c>
      <c r="O812" s="3">
        <f t="shared" ca="1" si="187"/>
        <v>3964.4669999900002</v>
      </c>
      <c r="P812" s="22" t="str">
        <f t="shared" si="193"/>
        <v>INCORPJ=</v>
      </c>
      <c r="Q812" s="2">
        <f t="shared" si="194"/>
        <v>43171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  <c r="ES812" s="18"/>
      <c r="ET812" s="18"/>
      <c r="EU812" s="18"/>
      <c r="EV812" s="18"/>
      <c r="EW812" s="18"/>
      <c r="EX812" s="18"/>
      <c r="EY812" s="18"/>
      <c r="EZ812" s="18"/>
      <c r="FA812" s="18"/>
      <c r="FB812" s="18"/>
      <c r="FC812" s="18"/>
      <c r="FD812" s="18"/>
      <c r="FE812" s="18"/>
      <c r="FF812" s="18"/>
      <c r="FG812" s="18"/>
      <c r="FH812" s="18"/>
      <c r="FI812" s="18"/>
      <c r="FJ812" s="18"/>
      <c r="FK812" s="18"/>
      <c r="FL812" s="18"/>
      <c r="FM812" s="18"/>
      <c r="FN812" s="18"/>
      <c r="FO812" s="18"/>
      <c r="FP812" s="18"/>
      <c r="FQ812" s="18"/>
      <c r="FR812" s="18"/>
      <c r="FS812" s="18"/>
      <c r="FT812" s="18"/>
      <c r="FU812" s="18"/>
      <c r="FV812" s="18"/>
    </row>
    <row r="813" spans="1:178" ht="12.75" x14ac:dyDescent="0.15">
      <c r="A813" s="90">
        <f t="shared" si="188"/>
        <v>43151</v>
      </c>
      <c r="B813" s="95">
        <f t="shared" ca="1" si="195"/>
        <v>103998.952</v>
      </c>
      <c r="C813" s="3">
        <f t="shared" si="189"/>
        <v>100000</v>
      </c>
      <c r="D813" s="4">
        <f ca="1">IF(A813&lt;$B$1,VLOOKUP(A813,[1]DI!$A$4:$B$15000,2),0)</f>
        <v>6.6400000000000001E-2</v>
      </c>
      <c r="E813" s="5">
        <f t="shared" ca="1" si="196"/>
        <v>2.5514999999999999E-4</v>
      </c>
      <c r="F813" s="20">
        <f t="shared" si="190"/>
        <v>1.3</v>
      </c>
      <c r="G813" s="6">
        <f t="shared" ca="1" si="184"/>
        <v>1.0003316950000001</v>
      </c>
      <c r="H813" s="5">
        <f ca="1">TRUNC(PRODUCT(G$10:G812),15)</f>
        <v>1.3436486799460501</v>
      </c>
      <c r="I813" s="5">
        <f t="shared" ca="1" si="191"/>
        <v>1.2919829075245499</v>
      </c>
      <c r="J813" s="5">
        <f t="shared" ca="1" si="185"/>
        <v>1.03998952</v>
      </c>
      <c r="K813" s="5">
        <f t="shared" ca="1" si="186"/>
        <v>3998.9520000000002</v>
      </c>
      <c r="L813" s="21">
        <f>IF(VLOOKUP(A813,$U$12:$AD$125,8)=VLOOKUP(A812,$U$12:$AD$125,8),0,VLOOKUP(A813,U$12:$AD$125,8))</f>
        <v>0</v>
      </c>
      <c r="M813" s="8">
        <f>IF(L813&gt;0,VLOOKUP(L813,T$12:$AC$125,7),0)</f>
        <v>0</v>
      </c>
      <c r="N813" s="3">
        <f t="shared" si="192"/>
        <v>0</v>
      </c>
      <c r="O813" s="3">
        <f t="shared" ca="1" si="187"/>
        <v>3998.9520000000002</v>
      </c>
      <c r="P813" s="22" t="str">
        <f t="shared" si="193"/>
        <v>INCORPJ=</v>
      </c>
      <c r="Q813" s="2">
        <f t="shared" si="194"/>
        <v>43171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  <c r="ES813" s="18"/>
      <c r="ET813" s="18"/>
      <c r="EU813" s="18"/>
      <c r="EV813" s="18"/>
      <c r="EW813" s="18"/>
      <c r="EX813" s="18"/>
      <c r="EY813" s="18"/>
      <c r="EZ813" s="18"/>
      <c r="FA813" s="18"/>
      <c r="FB813" s="18"/>
      <c r="FC813" s="18"/>
      <c r="FD813" s="18"/>
      <c r="FE813" s="18"/>
      <c r="FF813" s="18"/>
      <c r="FG813" s="18"/>
      <c r="FH813" s="18"/>
      <c r="FI813" s="18"/>
      <c r="FJ813" s="18"/>
      <c r="FK813" s="18"/>
      <c r="FL813" s="18"/>
      <c r="FM813" s="18"/>
      <c r="FN813" s="18"/>
      <c r="FO813" s="18"/>
      <c r="FP813" s="18"/>
      <c r="FQ813" s="18"/>
      <c r="FR813" s="18"/>
      <c r="FS813" s="18"/>
      <c r="FT813" s="18"/>
      <c r="FU813" s="18"/>
      <c r="FV813" s="18"/>
    </row>
    <row r="814" spans="1:178" ht="12.75" x14ac:dyDescent="0.15">
      <c r="A814" s="90">
        <f t="shared" si="188"/>
        <v>43152</v>
      </c>
      <c r="B814" s="95">
        <f t="shared" ca="1" si="195"/>
        <v>104033.448</v>
      </c>
      <c r="C814" s="3">
        <f t="shared" si="189"/>
        <v>100000</v>
      </c>
      <c r="D814" s="4">
        <f ca="1">IF(A814&lt;$B$1,VLOOKUP(A814,[1]DI!$A$4:$B$15000,2),0)</f>
        <v>6.6400000000000001E-2</v>
      </c>
      <c r="E814" s="5">
        <f t="shared" ca="1" si="196"/>
        <v>2.5514999999999999E-4</v>
      </c>
      <c r="F814" s="20">
        <f t="shared" si="190"/>
        <v>1.3</v>
      </c>
      <c r="G814" s="6">
        <f t="shared" ca="1" si="184"/>
        <v>1.0003316950000001</v>
      </c>
      <c r="H814" s="5">
        <f ca="1">TRUNC(PRODUCT(G$10:G813),15)</f>
        <v>1.3440943614949401</v>
      </c>
      <c r="I814" s="5">
        <f t="shared" ca="1" si="191"/>
        <v>1.2919829075245499</v>
      </c>
      <c r="J814" s="5">
        <f t="shared" ca="1" si="185"/>
        <v>1.0403344800000001</v>
      </c>
      <c r="K814" s="5">
        <f t="shared" ca="1" si="186"/>
        <v>4033.4479999999999</v>
      </c>
      <c r="L814" s="21">
        <f>IF(VLOOKUP(A814,$U$12:$AD$125,8)=VLOOKUP(A813,$U$12:$AD$125,8),0,VLOOKUP(A814,U$12:$AD$125,8))</f>
        <v>0</v>
      </c>
      <c r="M814" s="8">
        <f>IF(L814&gt;0,VLOOKUP(L814,T$12:$AC$125,7),0)</f>
        <v>0</v>
      </c>
      <c r="N814" s="3">
        <f t="shared" si="192"/>
        <v>0</v>
      </c>
      <c r="O814" s="3">
        <f t="shared" ca="1" si="187"/>
        <v>4033.4479999999999</v>
      </c>
      <c r="P814" s="22" t="str">
        <f t="shared" si="193"/>
        <v>INCORPJ=</v>
      </c>
      <c r="Q814" s="2">
        <f t="shared" si="194"/>
        <v>43171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  <c r="ES814" s="18"/>
      <c r="ET814" s="18"/>
      <c r="EU814" s="18"/>
      <c r="EV814" s="18"/>
      <c r="EW814" s="18"/>
      <c r="EX814" s="18"/>
      <c r="EY814" s="18"/>
      <c r="EZ814" s="18"/>
      <c r="FA814" s="18"/>
      <c r="FB814" s="18"/>
      <c r="FC814" s="18"/>
      <c r="FD814" s="18"/>
      <c r="FE814" s="18"/>
      <c r="FF814" s="18"/>
      <c r="FG814" s="18"/>
      <c r="FH814" s="18"/>
      <c r="FI814" s="18"/>
      <c r="FJ814" s="18"/>
      <c r="FK814" s="18"/>
      <c r="FL814" s="18"/>
      <c r="FM814" s="18"/>
      <c r="FN814" s="18"/>
      <c r="FO814" s="18"/>
      <c r="FP814" s="18"/>
      <c r="FQ814" s="18"/>
      <c r="FR814" s="18"/>
      <c r="FS814" s="18"/>
      <c r="FT814" s="18"/>
      <c r="FU814" s="18"/>
      <c r="FV814" s="18"/>
    </row>
    <row r="815" spans="1:178" ht="12.75" x14ac:dyDescent="0.15">
      <c r="A815" s="90">
        <f t="shared" si="188"/>
        <v>43153</v>
      </c>
      <c r="B815" s="95">
        <f t="shared" ca="1" si="195"/>
        <v>104067.95499999</v>
      </c>
      <c r="C815" s="3">
        <f t="shared" si="189"/>
        <v>100000</v>
      </c>
      <c r="D815" s="4">
        <f ca="1">IF(A815&lt;$B$1,VLOOKUP(A815,[1]DI!$A$4:$B$15000,2),0)</f>
        <v>6.6400000000000001E-2</v>
      </c>
      <c r="E815" s="5">
        <f t="shared" ca="1" si="196"/>
        <v>2.5514999999999999E-4</v>
      </c>
      <c r="F815" s="20">
        <f t="shared" si="190"/>
        <v>1.3</v>
      </c>
      <c r="G815" s="6">
        <f t="shared" ca="1" si="184"/>
        <v>1.0003316950000001</v>
      </c>
      <c r="H815" s="5">
        <f ca="1">TRUNC(PRODUCT(G$10:G814),15)</f>
        <v>1.3445401908741801</v>
      </c>
      <c r="I815" s="5">
        <f t="shared" ca="1" si="191"/>
        <v>1.2919829075245499</v>
      </c>
      <c r="J815" s="5">
        <f t="shared" ca="1" si="185"/>
        <v>1.0406795499999999</v>
      </c>
      <c r="K815" s="5">
        <f t="shared" ca="1" si="186"/>
        <v>4067.95499999</v>
      </c>
      <c r="L815" s="21">
        <f>IF(VLOOKUP(A815,$U$12:$AD$125,8)=VLOOKUP(A814,$U$12:$AD$125,8),0,VLOOKUP(A815,U$12:$AD$125,8))</f>
        <v>0</v>
      </c>
      <c r="M815" s="8">
        <f>IF(L815&gt;0,VLOOKUP(L815,T$12:$AC$125,7),0)</f>
        <v>0</v>
      </c>
      <c r="N815" s="3">
        <f t="shared" si="192"/>
        <v>0</v>
      </c>
      <c r="O815" s="3">
        <f t="shared" ca="1" si="187"/>
        <v>4067.95499999</v>
      </c>
      <c r="P815" s="22" t="str">
        <f t="shared" si="193"/>
        <v>INCORPJ=</v>
      </c>
      <c r="Q815" s="2">
        <f t="shared" si="194"/>
        <v>43171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  <c r="ES815" s="18"/>
      <c r="ET815" s="18"/>
      <c r="EU815" s="18"/>
      <c r="EV815" s="18"/>
      <c r="EW815" s="18"/>
      <c r="EX815" s="18"/>
      <c r="EY815" s="18"/>
      <c r="EZ815" s="18"/>
      <c r="FA815" s="18"/>
      <c r="FB815" s="18"/>
      <c r="FC815" s="18"/>
      <c r="FD815" s="18"/>
      <c r="FE815" s="18"/>
      <c r="FF815" s="18"/>
      <c r="FG815" s="18"/>
      <c r="FH815" s="18"/>
      <c r="FI815" s="18"/>
      <c r="FJ815" s="18"/>
      <c r="FK815" s="18"/>
      <c r="FL815" s="18"/>
      <c r="FM815" s="18"/>
      <c r="FN815" s="18"/>
      <c r="FO815" s="18"/>
      <c r="FP815" s="18"/>
      <c r="FQ815" s="18"/>
      <c r="FR815" s="18"/>
      <c r="FS815" s="18"/>
      <c r="FT815" s="18"/>
      <c r="FU815" s="18"/>
      <c r="FV815" s="18"/>
    </row>
    <row r="816" spans="1:178" ht="12.75" x14ac:dyDescent="0.15">
      <c r="A816" s="90">
        <f t="shared" si="188"/>
        <v>43154</v>
      </c>
      <c r="B816" s="95">
        <f t="shared" ca="1" si="195"/>
        <v>104102.47399999</v>
      </c>
      <c r="C816" s="3">
        <f t="shared" si="189"/>
        <v>100000</v>
      </c>
      <c r="D816" s="4">
        <f ca="1">IF(A816&lt;$B$1,VLOOKUP(A816,[1]DI!$A$4:$B$15000,2),0)</f>
        <v>6.6400000000000001E-2</v>
      </c>
      <c r="E816" s="5">
        <f t="shared" ca="1" si="196"/>
        <v>2.5514999999999999E-4</v>
      </c>
      <c r="F816" s="20">
        <f t="shared" si="190"/>
        <v>1.3</v>
      </c>
      <c r="G816" s="6">
        <f t="shared" ca="1" si="184"/>
        <v>1.0003316950000001</v>
      </c>
      <c r="H816" s="5">
        <f ca="1">TRUNC(PRODUCT(G$10:G815),15)</f>
        <v>1.3449861681327899</v>
      </c>
      <c r="I816" s="5">
        <f t="shared" ca="1" si="191"/>
        <v>1.2919829075245499</v>
      </c>
      <c r="J816" s="5">
        <f t="shared" ca="1" si="185"/>
        <v>1.0410247399999999</v>
      </c>
      <c r="K816" s="5">
        <f t="shared" ca="1" si="186"/>
        <v>4102.4739999900003</v>
      </c>
      <c r="L816" s="21">
        <f>IF(VLOOKUP(A816,$U$12:$AD$125,8)=VLOOKUP(A815,$U$12:$AD$125,8),0,VLOOKUP(A816,U$12:$AD$125,8))</f>
        <v>0</v>
      </c>
      <c r="M816" s="8">
        <f>IF(L816&gt;0,VLOOKUP(L816,T$12:$AC$125,7),0)</f>
        <v>0</v>
      </c>
      <c r="N816" s="3">
        <f t="shared" si="192"/>
        <v>0</v>
      </c>
      <c r="O816" s="3">
        <f t="shared" ca="1" si="187"/>
        <v>4102.4739999900003</v>
      </c>
      <c r="P816" s="22" t="str">
        <f t="shared" si="193"/>
        <v>INCORPJ=</v>
      </c>
      <c r="Q816" s="2">
        <f t="shared" si="194"/>
        <v>43171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  <c r="ES816" s="18"/>
      <c r="ET816" s="18"/>
      <c r="EU816" s="18"/>
      <c r="EV816" s="18"/>
      <c r="EW816" s="18"/>
      <c r="EX816" s="18"/>
      <c r="EY816" s="18"/>
      <c r="EZ816" s="18"/>
      <c r="FA816" s="18"/>
      <c r="FB816" s="18"/>
      <c r="FC816" s="18"/>
      <c r="FD816" s="18"/>
      <c r="FE816" s="18"/>
      <c r="FF816" s="18"/>
      <c r="FG816" s="18"/>
      <c r="FH816" s="18"/>
      <c r="FI816" s="18"/>
      <c r="FJ816" s="18"/>
      <c r="FK816" s="18"/>
      <c r="FL816" s="18"/>
      <c r="FM816" s="18"/>
      <c r="FN816" s="18"/>
      <c r="FO816" s="18"/>
      <c r="FP816" s="18"/>
      <c r="FQ816" s="18"/>
      <c r="FR816" s="18"/>
      <c r="FS816" s="18"/>
      <c r="FT816" s="18"/>
      <c r="FU816" s="18"/>
      <c r="FV816" s="18"/>
    </row>
    <row r="817" spans="1:178" ht="12.75" x14ac:dyDescent="0.15">
      <c r="A817" s="90">
        <f t="shared" si="188"/>
        <v>43155</v>
      </c>
      <c r="B817" s="95">
        <f t="shared" ca="1" si="195"/>
        <v>104137.004</v>
      </c>
      <c r="C817" s="3">
        <f t="shared" si="189"/>
        <v>100000</v>
      </c>
      <c r="D817" s="4">
        <f ca="1">IF(A817&lt;$B$1,VLOOKUP(A817,[1]DI!$A$4:$B$15000,2),0)</f>
        <v>0</v>
      </c>
      <c r="E817" s="5">
        <f t="shared" ca="1" si="196"/>
        <v>0</v>
      </c>
      <c r="F817" s="20">
        <f t="shared" si="190"/>
        <v>1.3</v>
      </c>
      <c r="G817" s="6">
        <f t="shared" ca="1" si="184"/>
        <v>1</v>
      </c>
      <c r="H817" s="5">
        <f ca="1">TRUNC(PRODUCT(G$10:G816),15)</f>
        <v>1.3454322933198299</v>
      </c>
      <c r="I817" s="5">
        <f t="shared" ca="1" si="191"/>
        <v>1.2919829075245499</v>
      </c>
      <c r="J817" s="5">
        <f t="shared" ca="1" si="185"/>
        <v>1.0413700400000001</v>
      </c>
      <c r="K817" s="5">
        <f t="shared" ca="1" si="186"/>
        <v>4137.0039999999999</v>
      </c>
      <c r="L817" s="21">
        <f>IF(VLOOKUP(A817,$U$12:$AD$125,8)=VLOOKUP(A816,$U$12:$AD$125,8),0,VLOOKUP(A817,U$12:$AD$125,8))</f>
        <v>0</v>
      </c>
      <c r="M817" s="8">
        <f>IF(L817&gt;0,VLOOKUP(L817,T$12:$AC$125,7),0)</f>
        <v>0</v>
      </c>
      <c r="N817" s="3">
        <f t="shared" si="192"/>
        <v>0</v>
      </c>
      <c r="O817" s="3">
        <f t="shared" ca="1" si="187"/>
        <v>4137.0039999999999</v>
      </c>
      <c r="P817" s="22" t="str">
        <f t="shared" si="193"/>
        <v>INCORPJ=</v>
      </c>
      <c r="Q817" s="2">
        <f t="shared" si="194"/>
        <v>43171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  <c r="ES817" s="18"/>
      <c r="ET817" s="18"/>
      <c r="EU817" s="18"/>
      <c r="EV817" s="18"/>
      <c r="EW817" s="18"/>
      <c r="EX817" s="18"/>
      <c r="EY817" s="18"/>
      <c r="EZ817" s="18"/>
      <c r="FA817" s="18"/>
      <c r="FB817" s="18"/>
      <c r="FC817" s="18"/>
      <c r="FD817" s="18"/>
      <c r="FE817" s="18"/>
      <c r="FF817" s="18"/>
      <c r="FG817" s="18"/>
      <c r="FH817" s="18"/>
      <c r="FI817" s="18"/>
      <c r="FJ817" s="18"/>
      <c r="FK817" s="18"/>
      <c r="FL817" s="18"/>
      <c r="FM817" s="18"/>
      <c r="FN817" s="18"/>
      <c r="FO817" s="18"/>
      <c r="FP817" s="18"/>
      <c r="FQ817" s="18"/>
      <c r="FR817" s="18"/>
      <c r="FS817" s="18"/>
      <c r="FT817" s="18"/>
      <c r="FU817" s="18"/>
      <c r="FV817" s="18"/>
    </row>
    <row r="818" spans="1:178" ht="12.75" x14ac:dyDescent="0.15">
      <c r="A818" s="90">
        <f t="shared" si="188"/>
        <v>43156</v>
      </c>
      <c r="B818" s="95">
        <f t="shared" ca="1" si="195"/>
        <v>104137.004</v>
      </c>
      <c r="C818" s="3">
        <f t="shared" si="189"/>
        <v>100000</v>
      </c>
      <c r="D818" s="4">
        <f ca="1">IF(A818&lt;$B$1,VLOOKUP(A818,[1]DI!$A$4:$B$15000,2),0)</f>
        <v>0</v>
      </c>
      <c r="E818" s="5">
        <f t="shared" ca="1" si="196"/>
        <v>0</v>
      </c>
      <c r="F818" s="20">
        <f t="shared" si="190"/>
        <v>1.3</v>
      </c>
      <c r="G818" s="6">
        <f t="shared" ca="1" si="184"/>
        <v>1</v>
      </c>
      <c r="H818" s="5">
        <f ca="1">TRUNC(PRODUCT(G$10:G817),15)</f>
        <v>1.3454322933198299</v>
      </c>
      <c r="I818" s="5">
        <f t="shared" ca="1" si="191"/>
        <v>1.2919829075245499</v>
      </c>
      <c r="J818" s="5">
        <f t="shared" ca="1" si="185"/>
        <v>1.0413700400000001</v>
      </c>
      <c r="K818" s="5">
        <f t="shared" ca="1" si="186"/>
        <v>4137.0039999999999</v>
      </c>
      <c r="L818" s="21">
        <f>IF(VLOOKUP(A818,$U$12:$AD$125,8)=VLOOKUP(A817,$U$12:$AD$125,8),0,VLOOKUP(A818,U$12:$AD$125,8))</f>
        <v>0</v>
      </c>
      <c r="M818" s="8">
        <f>IF(L818&gt;0,VLOOKUP(L818,T$12:$AC$125,7),0)</f>
        <v>0</v>
      </c>
      <c r="N818" s="3">
        <f t="shared" si="192"/>
        <v>0</v>
      </c>
      <c r="O818" s="3">
        <f t="shared" ca="1" si="187"/>
        <v>4137.0039999999999</v>
      </c>
      <c r="P818" s="22" t="str">
        <f t="shared" si="193"/>
        <v>INCORPJ=</v>
      </c>
      <c r="Q818" s="2">
        <f t="shared" si="194"/>
        <v>43171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  <c r="ES818" s="18"/>
      <c r="ET818" s="18"/>
      <c r="EU818" s="18"/>
      <c r="EV818" s="18"/>
      <c r="EW818" s="18"/>
      <c r="EX818" s="18"/>
      <c r="EY818" s="18"/>
      <c r="EZ818" s="18"/>
      <c r="FA818" s="18"/>
      <c r="FB818" s="18"/>
      <c r="FC818" s="18"/>
      <c r="FD818" s="18"/>
      <c r="FE818" s="18"/>
      <c r="FF818" s="18"/>
      <c r="FG818" s="18"/>
      <c r="FH818" s="18"/>
      <c r="FI818" s="18"/>
      <c r="FJ818" s="18"/>
      <c r="FK818" s="18"/>
      <c r="FL818" s="18"/>
      <c r="FM818" s="18"/>
      <c r="FN818" s="18"/>
      <c r="FO818" s="18"/>
      <c r="FP818" s="18"/>
      <c r="FQ818" s="18"/>
      <c r="FR818" s="18"/>
      <c r="FS818" s="18"/>
      <c r="FT818" s="18"/>
      <c r="FU818" s="18"/>
      <c r="FV818" s="18"/>
    </row>
    <row r="819" spans="1:178" ht="12.75" x14ac:dyDescent="0.15">
      <c r="A819" s="90">
        <f t="shared" si="188"/>
        <v>43157</v>
      </c>
      <c r="B819" s="95">
        <f t="shared" ca="1" si="195"/>
        <v>104137.004</v>
      </c>
      <c r="C819" s="3">
        <f t="shared" si="189"/>
        <v>100000</v>
      </c>
      <c r="D819" s="4">
        <f ca="1">IF(A819&lt;$B$1,VLOOKUP(A819,[1]DI!$A$4:$B$15000,2),0)</f>
        <v>6.6400000000000001E-2</v>
      </c>
      <c r="E819" s="5">
        <f t="shared" ca="1" si="196"/>
        <v>2.5514999999999999E-4</v>
      </c>
      <c r="F819" s="20">
        <f t="shared" si="190"/>
        <v>1.3</v>
      </c>
      <c r="G819" s="6">
        <f t="shared" ca="1" si="184"/>
        <v>1.0003316950000001</v>
      </c>
      <c r="H819" s="5">
        <f ca="1">TRUNC(PRODUCT(G$10:G818),15)</f>
        <v>1.3454322933198299</v>
      </c>
      <c r="I819" s="5">
        <f t="shared" ca="1" si="191"/>
        <v>1.2919829075245499</v>
      </c>
      <c r="J819" s="5">
        <f t="shared" ca="1" si="185"/>
        <v>1.0413700400000001</v>
      </c>
      <c r="K819" s="5">
        <f t="shared" ca="1" si="186"/>
        <v>4137.0039999999999</v>
      </c>
      <c r="L819" s="21">
        <f>IF(VLOOKUP(A819,$U$12:$AD$125,8)=VLOOKUP(A818,$U$12:$AD$125,8),0,VLOOKUP(A819,U$12:$AD$125,8))</f>
        <v>0</v>
      </c>
      <c r="M819" s="8">
        <f>IF(L819&gt;0,VLOOKUP(L819,T$12:$AC$125,7),0)</f>
        <v>0</v>
      </c>
      <c r="N819" s="3">
        <f t="shared" si="192"/>
        <v>0</v>
      </c>
      <c r="O819" s="3">
        <f t="shared" ca="1" si="187"/>
        <v>4137.0039999999999</v>
      </c>
      <c r="P819" s="22" t="str">
        <f t="shared" si="193"/>
        <v>INCORPJ=</v>
      </c>
      <c r="Q819" s="2">
        <f t="shared" si="194"/>
        <v>43171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  <c r="ES819" s="18"/>
      <c r="ET819" s="18"/>
      <c r="EU819" s="18"/>
      <c r="EV819" s="18"/>
      <c r="EW819" s="18"/>
      <c r="EX819" s="18"/>
      <c r="EY819" s="18"/>
      <c r="EZ819" s="18"/>
      <c r="FA819" s="18"/>
      <c r="FB819" s="18"/>
      <c r="FC819" s="18"/>
      <c r="FD819" s="18"/>
      <c r="FE819" s="18"/>
      <c r="FF819" s="18"/>
      <c r="FG819" s="18"/>
      <c r="FH819" s="18"/>
      <c r="FI819" s="18"/>
      <c r="FJ819" s="18"/>
      <c r="FK819" s="18"/>
      <c r="FL819" s="18"/>
      <c r="FM819" s="18"/>
      <c r="FN819" s="18"/>
      <c r="FO819" s="18"/>
      <c r="FP819" s="18"/>
      <c r="FQ819" s="18"/>
      <c r="FR819" s="18"/>
      <c r="FS819" s="18"/>
      <c r="FT819" s="18"/>
      <c r="FU819" s="18"/>
      <c r="FV819" s="18"/>
    </row>
    <row r="820" spans="1:178" ht="12.75" x14ac:dyDescent="0.15">
      <c r="A820" s="90">
        <f t="shared" si="188"/>
        <v>43158</v>
      </c>
      <c r="B820" s="95">
        <f t="shared" ca="1" si="195"/>
        <v>104171.546</v>
      </c>
      <c r="C820" s="3">
        <f t="shared" si="189"/>
        <v>100000</v>
      </c>
      <c r="D820" s="4">
        <f ca="1">IF(A820&lt;$B$1,VLOOKUP(A820,[1]DI!$A$4:$B$15000,2),0)</f>
        <v>6.6400000000000001E-2</v>
      </c>
      <c r="E820" s="5">
        <f t="shared" ca="1" si="196"/>
        <v>2.5514999999999999E-4</v>
      </c>
      <c r="F820" s="20">
        <f t="shared" si="190"/>
        <v>1.3</v>
      </c>
      <c r="G820" s="6">
        <f t="shared" ca="1" si="184"/>
        <v>1.0003316950000001</v>
      </c>
      <c r="H820" s="5">
        <f ca="1">TRUNC(PRODUCT(G$10:G819),15)</f>
        <v>1.34587856648436</v>
      </c>
      <c r="I820" s="5">
        <f t="shared" ca="1" si="191"/>
        <v>1.2919829075245499</v>
      </c>
      <c r="J820" s="5">
        <f t="shared" ca="1" si="185"/>
        <v>1.04171546</v>
      </c>
      <c r="K820" s="5">
        <f t="shared" ca="1" si="186"/>
        <v>4171.5460000000003</v>
      </c>
      <c r="L820" s="21">
        <f>IF(VLOOKUP(A820,$U$12:$AD$125,8)=VLOOKUP(A819,$U$12:$AD$125,8),0,VLOOKUP(A820,U$12:$AD$125,8))</f>
        <v>0</v>
      </c>
      <c r="M820" s="8">
        <f>IF(L820&gt;0,VLOOKUP(L820,T$12:$AC$125,7),0)</f>
        <v>0</v>
      </c>
      <c r="N820" s="3">
        <f t="shared" si="192"/>
        <v>0</v>
      </c>
      <c r="O820" s="3">
        <f t="shared" ca="1" si="187"/>
        <v>4171.5460000000003</v>
      </c>
      <c r="P820" s="22" t="str">
        <f t="shared" si="193"/>
        <v>INCORPJ=</v>
      </c>
      <c r="Q820" s="2">
        <f t="shared" si="194"/>
        <v>43171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  <c r="ES820" s="18"/>
      <c r="ET820" s="18"/>
      <c r="EU820" s="18"/>
      <c r="EV820" s="18"/>
      <c r="EW820" s="18"/>
      <c r="EX820" s="18"/>
      <c r="EY820" s="18"/>
      <c r="EZ820" s="18"/>
      <c r="FA820" s="18"/>
      <c r="FB820" s="18"/>
      <c r="FC820" s="18"/>
      <c r="FD820" s="18"/>
      <c r="FE820" s="18"/>
      <c r="FF820" s="18"/>
      <c r="FG820" s="18"/>
      <c r="FH820" s="18"/>
      <c r="FI820" s="18"/>
      <c r="FJ820" s="18"/>
      <c r="FK820" s="18"/>
      <c r="FL820" s="18"/>
      <c r="FM820" s="18"/>
      <c r="FN820" s="18"/>
      <c r="FO820" s="18"/>
      <c r="FP820" s="18"/>
      <c r="FQ820" s="18"/>
      <c r="FR820" s="18"/>
      <c r="FS820" s="18"/>
      <c r="FT820" s="18"/>
      <c r="FU820" s="18"/>
      <c r="FV820" s="18"/>
    </row>
    <row r="821" spans="1:178" ht="12.75" x14ac:dyDescent="0.15">
      <c r="A821" s="90">
        <f t="shared" si="188"/>
        <v>43159</v>
      </c>
      <c r="B821" s="95">
        <f t="shared" ca="1" si="195"/>
        <v>104206.099</v>
      </c>
      <c r="C821" s="3">
        <f t="shared" si="189"/>
        <v>100000</v>
      </c>
      <c r="D821" s="4">
        <f ca="1">IF(A821&lt;$B$1,VLOOKUP(A821,[1]DI!$A$4:$B$15000,2),0)</f>
        <v>6.6400000000000001E-2</v>
      </c>
      <c r="E821" s="5">
        <f t="shared" ca="1" si="196"/>
        <v>2.5514999999999999E-4</v>
      </c>
      <c r="F821" s="20">
        <f t="shared" si="190"/>
        <v>1.3</v>
      </c>
      <c r="G821" s="6">
        <f t="shared" ca="1" si="184"/>
        <v>1.0003316950000001</v>
      </c>
      <c r="H821" s="5">
        <f ca="1">TRUNC(PRODUCT(G$10:G820),15)</f>
        <v>1.3463249876754699</v>
      </c>
      <c r="I821" s="5">
        <f t="shared" ca="1" si="191"/>
        <v>1.2919829075245499</v>
      </c>
      <c r="J821" s="5">
        <f t="shared" ca="1" si="185"/>
        <v>1.04206099</v>
      </c>
      <c r="K821" s="5">
        <f t="shared" ca="1" si="186"/>
        <v>4206.0990000000002</v>
      </c>
      <c r="L821" s="21">
        <f>IF(VLOOKUP(A821,$U$12:$AD$125,8)=VLOOKUP(A820,$U$12:$AD$125,8),0,VLOOKUP(A821,U$12:$AD$125,8))</f>
        <v>0</v>
      </c>
      <c r="M821" s="8">
        <f>IF(L821&gt;0,VLOOKUP(L821,T$12:$AC$125,7),0)</f>
        <v>0</v>
      </c>
      <c r="N821" s="3">
        <f t="shared" si="192"/>
        <v>0</v>
      </c>
      <c r="O821" s="3">
        <f t="shared" ca="1" si="187"/>
        <v>4206.0990000000002</v>
      </c>
      <c r="P821" s="22" t="str">
        <f t="shared" si="193"/>
        <v>INCORPJ=</v>
      </c>
      <c r="Q821" s="2">
        <f t="shared" si="194"/>
        <v>43171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  <c r="ES821" s="18"/>
      <c r="ET821" s="18"/>
      <c r="EU821" s="18"/>
      <c r="EV821" s="18"/>
      <c r="EW821" s="18"/>
      <c r="EX821" s="18"/>
      <c r="EY821" s="18"/>
      <c r="EZ821" s="18"/>
      <c r="FA821" s="18"/>
      <c r="FB821" s="18"/>
      <c r="FC821" s="18"/>
      <c r="FD821" s="18"/>
      <c r="FE821" s="18"/>
      <c r="FF821" s="18"/>
      <c r="FG821" s="18"/>
      <c r="FH821" s="18"/>
      <c r="FI821" s="18"/>
      <c r="FJ821" s="18"/>
      <c r="FK821" s="18"/>
      <c r="FL821" s="18"/>
      <c r="FM821" s="18"/>
      <c r="FN821" s="18"/>
      <c r="FO821" s="18"/>
      <c r="FP821" s="18"/>
      <c r="FQ821" s="18"/>
      <c r="FR821" s="18"/>
      <c r="FS821" s="18"/>
      <c r="FT821" s="18"/>
      <c r="FU821" s="18"/>
      <c r="FV821" s="18"/>
    </row>
    <row r="822" spans="1:178" ht="12.75" x14ac:dyDescent="0.15">
      <c r="A822" s="90">
        <f t="shared" si="188"/>
        <v>43160</v>
      </c>
      <c r="B822" s="95">
        <f t="shared" ca="1" si="195"/>
        <v>104240.664</v>
      </c>
      <c r="C822" s="3">
        <f t="shared" si="189"/>
        <v>100000</v>
      </c>
      <c r="D822" s="4">
        <f ca="1">IF(A822&lt;$B$1,VLOOKUP(A822,[1]DI!$A$4:$B$15000,2),0)</f>
        <v>6.6400000000000001E-2</v>
      </c>
      <c r="E822" s="5">
        <f t="shared" ca="1" si="196"/>
        <v>2.5514999999999999E-4</v>
      </c>
      <c r="F822" s="20">
        <f t="shared" si="190"/>
        <v>1.3</v>
      </c>
      <c r="G822" s="6">
        <f t="shared" ca="1" si="184"/>
        <v>1.0003316950000001</v>
      </c>
      <c r="H822" s="5">
        <f ca="1">TRUNC(PRODUCT(G$10:G821),15)</f>
        <v>1.34677155694226</v>
      </c>
      <c r="I822" s="5">
        <f t="shared" ca="1" si="191"/>
        <v>1.2919829075245499</v>
      </c>
      <c r="J822" s="5">
        <f t="shared" ca="1" si="185"/>
        <v>1.0424066400000001</v>
      </c>
      <c r="K822" s="5">
        <f t="shared" ca="1" si="186"/>
        <v>4240.6639999999998</v>
      </c>
      <c r="L822" s="21">
        <f>IF(VLOOKUP(A822,$U$12:$AD$125,8)=VLOOKUP(A821,$U$12:$AD$125,8),0,VLOOKUP(A822,U$12:$AD$125,8))</f>
        <v>0</v>
      </c>
      <c r="M822" s="8">
        <f>IF(L822&gt;0,VLOOKUP(L822,T$12:$AC$125,7),0)</f>
        <v>0</v>
      </c>
      <c r="N822" s="3">
        <f t="shared" si="192"/>
        <v>0</v>
      </c>
      <c r="O822" s="3">
        <f t="shared" ca="1" si="187"/>
        <v>4240.6639999999998</v>
      </c>
      <c r="P822" s="22" t="str">
        <f t="shared" si="193"/>
        <v>INCORPJ=</v>
      </c>
      <c r="Q822" s="2">
        <f t="shared" si="194"/>
        <v>43171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  <c r="ES822" s="18"/>
      <c r="ET822" s="18"/>
      <c r="EU822" s="18"/>
      <c r="EV822" s="18"/>
      <c r="EW822" s="18"/>
      <c r="EX822" s="18"/>
      <c r="EY822" s="18"/>
      <c r="EZ822" s="18"/>
      <c r="FA822" s="18"/>
      <c r="FB822" s="18"/>
      <c r="FC822" s="18"/>
      <c r="FD822" s="18"/>
      <c r="FE822" s="18"/>
      <c r="FF822" s="18"/>
      <c r="FG822" s="18"/>
      <c r="FH822" s="18"/>
      <c r="FI822" s="18"/>
      <c r="FJ822" s="18"/>
      <c r="FK822" s="18"/>
      <c r="FL822" s="18"/>
      <c r="FM822" s="18"/>
      <c r="FN822" s="18"/>
      <c r="FO822" s="18"/>
      <c r="FP822" s="18"/>
      <c r="FQ822" s="18"/>
      <c r="FR822" s="18"/>
      <c r="FS822" s="18"/>
      <c r="FT822" s="18"/>
      <c r="FU822" s="18"/>
      <c r="FV822" s="18"/>
    </row>
    <row r="823" spans="1:178" ht="12.75" x14ac:dyDescent="0.15">
      <c r="A823" s="90">
        <f t="shared" si="188"/>
        <v>43161</v>
      </c>
      <c r="B823" s="95">
        <f t="shared" ca="1" si="195"/>
        <v>104275.23999998999</v>
      </c>
      <c r="C823" s="3">
        <f t="shared" si="189"/>
        <v>100000</v>
      </c>
      <c r="D823" s="4">
        <f ca="1">IF(A823&lt;$B$1,VLOOKUP(A823,[1]DI!$A$4:$B$15000,2),0)</f>
        <v>6.6400000000000001E-2</v>
      </c>
      <c r="E823" s="5">
        <f t="shared" ca="1" si="196"/>
        <v>2.5514999999999999E-4</v>
      </c>
      <c r="F823" s="20">
        <f t="shared" si="190"/>
        <v>1.3</v>
      </c>
      <c r="G823" s="6">
        <f t="shared" ca="1" si="184"/>
        <v>1.0003316950000001</v>
      </c>
      <c r="H823" s="5">
        <f ca="1">TRUNC(PRODUCT(G$10:G822),15)</f>
        <v>1.3472182743338399</v>
      </c>
      <c r="I823" s="5">
        <f t="shared" ca="1" si="191"/>
        <v>1.2919829075245499</v>
      </c>
      <c r="J823" s="5">
        <f t="shared" ca="1" si="185"/>
        <v>1.0427523999999999</v>
      </c>
      <c r="K823" s="5">
        <f t="shared" ca="1" si="186"/>
        <v>4275.2399999899999</v>
      </c>
      <c r="L823" s="21">
        <f>IF(VLOOKUP(A823,$U$12:$AD$125,8)=VLOOKUP(A822,$U$12:$AD$125,8),0,VLOOKUP(A823,U$12:$AD$125,8))</f>
        <v>0</v>
      </c>
      <c r="M823" s="8">
        <f>IF(L823&gt;0,VLOOKUP(L823,T$12:$AC$125,7),0)</f>
        <v>0</v>
      </c>
      <c r="N823" s="3">
        <f t="shared" si="192"/>
        <v>0</v>
      </c>
      <c r="O823" s="3">
        <f t="shared" ca="1" si="187"/>
        <v>4275.2399999899999</v>
      </c>
      <c r="P823" s="22" t="str">
        <f t="shared" si="193"/>
        <v>INCORPJ=</v>
      </c>
      <c r="Q823" s="2">
        <f t="shared" si="194"/>
        <v>43171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  <c r="ES823" s="18"/>
      <c r="ET823" s="18"/>
      <c r="EU823" s="18"/>
      <c r="EV823" s="18"/>
      <c r="EW823" s="18"/>
      <c r="EX823" s="18"/>
      <c r="EY823" s="18"/>
      <c r="EZ823" s="18"/>
      <c r="FA823" s="18"/>
      <c r="FB823" s="18"/>
      <c r="FC823" s="18"/>
      <c r="FD823" s="18"/>
      <c r="FE823" s="18"/>
      <c r="FF823" s="18"/>
      <c r="FG823" s="18"/>
      <c r="FH823" s="18"/>
      <c r="FI823" s="18"/>
      <c r="FJ823" s="18"/>
      <c r="FK823" s="18"/>
      <c r="FL823" s="18"/>
      <c r="FM823" s="18"/>
      <c r="FN823" s="18"/>
      <c r="FO823" s="18"/>
      <c r="FP823" s="18"/>
      <c r="FQ823" s="18"/>
      <c r="FR823" s="18"/>
      <c r="FS823" s="18"/>
      <c r="FT823" s="18"/>
      <c r="FU823" s="18"/>
      <c r="FV823" s="18"/>
    </row>
    <row r="824" spans="1:178" ht="12.75" x14ac:dyDescent="0.15">
      <c r="A824" s="90">
        <f t="shared" si="188"/>
        <v>43162</v>
      </c>
      <c r="B824" s="95">
        <f t="shared" ca="1" si="195"/>
        <v>104309.827</v>
      </c>
      <c r="C824" s="3">
        <f t="shared" si="189"/>
        <v>100000</v>
      </c>
      <c r="D824" s="4">
        <f ca="1">IF(A824&lt;$B$1,VLOOKUP(A824,[1]DI!$A$4:$B$15000,2),0)</f>
        <v>0</v>
      </c>
      <c r="E824" s="5">
        <f t="shared" ca="1" si="196"/>
        <v>0</v>
      </c>
      <c r="F824" s="20">
        <f t="shared" si="190"/>
        <v>1.3</v>
      </c>
      <c r="G824" s="6">
        <f t="shared" ca="1" si="184"/>
        <v>1</v>
      </c>
      <c r="H824" s="5">
        <f ca="1">TRUNC(PRODUCT(G$10:G823),15)</f>
        <v>1.34766513989935</v>
      </c>
      <c r="I824" s="5">
        <f t="shared" ca="1" si="191"/>
        <v>1.2919829075245499</v>
      </c>
      <c r="J824" s="5">
        <f t="shared" ca="1" si="185"/>
        <v>1.04309827</v>
      </c>
      <c r="K824" s="5">
        <f t="shared" ca="1" si="186"/>
        <v>4309.8270000000002</v>
      </c>
      <c r="L824" s="21">
        <f>IF(VLOOKUP(A824,$U$12:$AD$125,8)=VLOOKUP(A823,$U$12:$AD$125,8),0,VLOOKUP(A824,U$12:$AD$125,8))</f>
        <v>0</v>
      </c>
      <c r="M824" s="8">
        <f>IF(L824&gt;0,VLOOKUP(L824,T$12:$AC$125,7),0)</f>
        <v>0</v>
      </c>
      <c r="N824" s="3">
        <f t="shared" si="192"/>
        <v>0</v>
      </c>
      <c r="O824" s="3">
        <f t="shared" ca="1" si="187"/>
        <v>4309.8270000000002</v>
      </c>
      <c r="P824" s="22" t="str">
        <f t="shared" si="193"/>
        <v>INCORPJ=</v>
      </c>
      <c r="Q824" s="2">
        <f t="shared" si="194"/>
        <v>43171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  <c r="ES824" s="18"/>
      <c r="ET824" s="18"/>
      <c r="EU824" s="18"/>
      <c r="EV824" s="18"/>
      <c r="EW824" s="18"/>
      <c r="EX824" s="18"/>
      <c r="EY824" s="18"/>
      <c r="EZ824" s="18"/>
      <c r="FA824" s="18"/>
      <c r="FB824" s="18"/>
      <c r="FC824" s="18"/>
      <c r="FD824" s="18"/>
      <c r="FE824" s="18"/>
      <c r="FF824" s="18"/>
      <c r="FG824" s="18"/>
      <c r="FH824" s="18"/>
      <c r="FI824" s="18"/>
      <c r="FJ824" s="18"/>
      <c r="FK824" s="18"/>
      <c r="FL824" s="18"/>
      <c r="FM824" s="18"/>
      <c r="FN824" s="18"/>
      <c r="FO824" s="18"/>
      <c r="FP824" s="18"/>
      <c r="FQ824" s="18"/>
      <c r="FR824" s="18"/>
      <c r="FS824" s="18"/>
      <c r="FT824" s="18"/>
      <c r="FU824" s="18"/>
      <c r="FV824" s="18"/>
    </row>
    <row r="825" spans="1:178" ht="12.75" x14ac:dyDescent="0.15">
      <c r="A825" s="90">
        <f t="shared" si="188"/>
        <v>43163</v>
      </c>
      <c r="B825" s="95">
        <f t="shared" ca="1" si="195"/>
        <v>104309.827</v>
      </c>
      <c r="C825" s="3">
        <f t="shared" si="189"/>
        <v>100000</v>
      </c>
      <c r="D825" s="4">
        <f ca="1">IF(A825&lt;$B$1,VLOOKUP(A825,[1]DI!$A$4:$B$15000,2),0)</f>
        <v>0</v>
      </c>
      <c r="E825" s="5">
        <f t="shared" ca="1" si="196"/>
        <v>0</v>
      </c>
      <c r="F825" s="20">
        <f t="shared" si="190"/>
        <v>1.3</v>
      </c>
      <c r="G825" s="6">
        <f t="shared" ca="1" si="184"/>
        <v>1</v>
      </c>
      <c r="H825" s="5">
        <f ca="1">TRUNC(PRODUCT(G$10:G824),15)</f>
        <v>1.34766513989935</v>
      </c>
      <c r="I825" s="5">
        <f t="shared" ca="1" si="191"/>
        <v>1.2919829075245499</v>
      </c>
      <c r="J825" s="5">
        <f t="shared" ca="1" si="185"/>
        <v>1.04309827</v>
      </c>
      <c r="K825" s="5">
        <f t="shared" ca="1" si="186"/>
        <v>4309.8270000000002</v>
      </c>
      <c r="L825" s="21">
        <f>IF(VLOOKUP(A825,$U$12:$AD$125,8)=VLOOKUP(A824,$U$12:$AD$125,8),0,VLOOKUP(A825,U$12:$AD$125,8))</f>
        <v>0</v>
      </c>
      <c r="M825" s="8">
        <f>IF(L825&gt;0,VLOOKUP(L825,T$12:$AC$125,7),0)</f>
        <v>0</v>
      </c>
      <c r="N825" s="3">
        <f t="shared" si="192"/>
        <v>0</v>
      </c>
      <c r="O825" s="3">
        <f t="shared" ca="1" si="187"/>
        <v>4309.8270000000002</v>
      </c>
      <c r="P825" s="22" t="str">
        <f t="shared" si="193"/>
        <v>INCORPJ=</v>
      </c>
      <c r="Q825" s="2">
        <f t="shared" si="194"/>
        <v>43171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  <c r="ES825" s="18"/>
      <c r="ET825" s="18"/>
      <c r="EU825" s="18"/>
      <c r="EV825" s="18"/>
      <c r="EW825" s="18"/>
      <c r="EX825" s="18"/>
      <c r="EY825" s="18"/>
      <c r="EZ825" s="18"/>
      <c r="FA825" s="18"/>
      <c r="FB825" s="18"/>
      <c r="FC825" s="18"/>
      <c r="FD825" s="18"/>
      <c r="FE825" s="18"/>
      <c r="FF825" s="18"/>
      <c r="FG825" s="18"/>
      <c r="FH825" s="18"/>
      <c r="FI825" s="18"/>
      <c r="FJ825" s="18"/>
      <c r="FK825" s="18"/>
      <c r="FL825" s="18"/>
      <c r="FM825" s="18"/>
      <c r="FN825" s="18"/>
      <c r="FO825" s="18"/>
      <c r="FP825" s="18"/>
      <c r="FQ825" s="18"/>
      <c r="FR825" s="18"/>
      <c r="FS825" s="18"/>
      <c r="FT825" s="18"/>
      <c r="FU825" s="18"/>
      <c r="FV825" s="18"/>
    </row>
    <row r="826" spans="1:178" ht="12.75" x14ac:dyDescent="0.15">
      <c r="A826" s="90">
        <f t="shared" si="188"/>
        <v>43164</v>
      </c>
      <c r="B826" s="95">
        <f t="shared" ca="1" si="195"/>
        <v>104309.827</v>
      </c>
      <c r="C826" s="3">
        <f t="shared" si="189"/>
        <v>100000</v>
      </c>
      <c r="D826" s="4">
        <f ca="1">IF(A826&lt;$B$1,VLOOKUP(A826,[1]DI!$A$4:$B$15000,2),0)</f>
        <v>6.6400000000000001E-2</v>
      </c>
      <c r="E826" s="5">
        <f t="shared" ca="1" si="196"/>
        <v>2.5514999999999999E-4</v>
      </c>
      <c r="F826" s="20">
        <f t="shared" si="190"/>
        <v>1.3</v>
      </c>
      <c r="G826" s="6">
        <f t="shared" ca="1" si="184"/>
        <v>1.0003316950000001</v>
      </c>
      <c r="H826" s="5">
        <f ca="1">TRUNC(PRODUCT(G$10:G825),15)</f>
        <v>1.34766513989935</v>
      </c>
      <c r="I826" s="5">
        <f t="shared" ca="1" si="191"/>
        <v>1.2919829075245499</v>
      </c>
      <c r="J826" s="5">
        <f t="shared" ca="1" si="185"/>
        <v>1.04309827</v>
      </c>
      <c r="K826" s="5">
        <f t="shared" ca="1" si="186"/>
        <v>4309.8270000000002</v>
      </c>
      <c r="L826" s="21">
        <f>IF(VLOOKUP(A826,$U$12:$AD$125,8)=VLOOKUP(A825,$U$12:$AD$125,8),0,VLOOKUP(A826,U$12:$AD$125,8))</f>
        <v>0</v>
      </c>
      <c r="M826" s="8">
        <f>IF(L826&gt;0,VLOOKUP(L826,T$12:$AC$125,7),0)</f>
        <v>0</v>
      </c>
      <c r="N826" s="3">
        <f t="shared" si="192"/>
        <v>0</v>
      </c>
      <c r="O826" s="3">
        <f t="shared" ca="1" si="187"/>
        <v>4309.8270000000002</v>
      </c>
      <c r="P826" s="22" t="str">
        <f t="shared" si="193"/>
        <v>INCORPJ=</v>
      </c>
      <c r="Q826" s="2">
        <f t="shared" si="194"/>
        <v>43171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  <c r="ES826" s="18"/>
      <c r="ET826" s="18"/>
      <c r="EU826" s="18"/>
      <c r="EV826" s="18"/>
      <c r="EW826" s="18"/>
      <c r="EX826" s="18"/>
      <c r="EY826" s="18"/>
      <c r="EZ826" s="18"/>
      <c r="FA826" s="18"/>
      <c r="FB826" s="18"/>
      <c r="FC826" s="18"/>
      <c r="FD826" s="18"/>
      <c r="FE826" s="18"/>
      <c r="FF826" s="18"/>
      <c r="FG826" s="18"/>
      <c r="FH826" s="18"/>
      <c r="FI826" s="18"/>
      <c r="FJ826" s="18"/>
      <c r="FK826" s="18"/>
      <c r="FL826" s="18"/>
      <c r="FM826" s="18"/>
      <c r="FN826" s="18"/>
      <c r="FO826" s="18"/>
      <c r="FP826" s="18"/>
      <c r="FQ826" s="18"/>
      <c r="FR826" s="18"/>
      <c r="FS826" s="18"/>
      <c r="FT826" s="18"/>
      <c r="FU826" s="18"/>
      <c r="FV826" s="18"/>
    </row>
    <row r="827" spans="1:178" ht="12.75" x14ac:dyDescent="0.15">
      <c r="A827" s="90">
        <f t="shared" si="188"/>
        <v>43165</v>
      </c>
      <c r="B827" s="95">
        <f t="shared" ca="1" si="195"/>
        <v>104344.42600000001</v>
      </c>
      <c r="C827" s="3">
        <f t="shared" si="189"/>
        <v>100000</v>
      </c>
      <c r="D827" s="4">
        <f ca="1">IF(A827&lt;$B$1,VLOOKUP(A827,[1]DI!$A$4:$B$15000,2),0)</f>
        <v>6.6400000000000001E-2</v>
      </c>
      <c r="E827" s="5">
        <f t="shared" ca="1" si="196"/>
        <v>2.5514999999999999E-4</v>
      </c>
      <c r="F827" s="20">
        <f t="shared" si="190"/>
        <v>1.3</v>
      </c>
      <c r="G827" s="6">
        <f t="shared" ca="1" si="184"/>
        <v>1.0003316950000001</v>
      </c>
      <c r="H827" s="5">
        <f ca="1">TRUNC(PRODUCT(G$10:G826),15)</f>
        <v>1.3481121536879299</v>
      </c>
      <c r="I827" s="5">
        <f t="shared" ca="1" si="191"/>
        <v>1.2919829075245499</v>
      </c>
      <c r="J827" s="5">
        <f t="shared" ca="1" si="185"/>
        <v>1.04344426</v>
      </c>
      <c r="K827" s="5">
        <f t="shared" ca="1" si="186"/>
        <v>4344.4260000000004</v>
      </c>
      <c r="L827" s="21">
        <f>IF(VLOOKUP(A827,$U$12:$AD$125,8)=VLOOKUP(A826,$U$12:$AD$125,8),0,VLOOKUP(A827,U$12:$AD$125,8))</f>
        <v>0</v>
      </c>
      <c r="M827" s="8">
        <f>IF(L827&gt;0,VLOOKUP(L827,T$12:$AC$125,7),0)</f>
        <v>0</v>
      </c>
      <c r="N827" s="3">
        <f t="shared" si="192"/>
        <v>0</v>
      </c>
      <c r="O827" s="3">
        <f t="shared" ca="1" si="187"/>
        <v>4344.4260000000004</v>
      </c>
      <c r="P827" s="22" t="str">
        <f t="shared" si="193"/>
        <v>INCORPJ=</v>
      </c>
      <c r="Q827" s="2">
        <f t="shared" si="194"/>
        <v>43171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  <c r="ES827" s="18"/>
      <c r="ET827" s="18"/>
      <c r="EU827" s="18"/>
      <c r="EV827" s="18"/>
      <c r="EW827" s="18"/>
      <c r="EX827" s="18"/>
      <c r="EY827" s="18"/>
      <c r="EZ827" s="18"/>
      <c r="FA827" s="18"/>
      <c r="FB827" s="18"/>
      <c r="FC827" s="18"/>
      <c r="FD827" s="18"/>
      <c r="FE827" s="18"/>
      <c r="FF827" s="18"/>
      <c r="FG827" s="18"/>
      <c r="FH827" s="18"/>
      <c r="FI827" s="18"/>
      <c r="FJ827" s="18"/>
      <c r="FK827" s="18"/>
      <c r="FL827" s="18"/>
      <c r="FM827" s="18"/>
      <c r="FN827" s="18"/>
      <c r="FO827" s="18"/>
      <c r="FP827" s="18"/>
      <c r="FQ827" s="18"/>
      <c r="FR827" s="18"/>
      <c r="FS827" s="18"/>
      <c r="FT827" s="18"/>
      <c r="FU827" s="18"/>
      <c r="FV827" s="18"/>
    </row>
    <row r="828" spans="1:178" ht="12.75" x14ac:dyDescent="0.15">
      <c r="A828" s="90">
        <f t="shared" si="188"/>
        <v>43166</v>
      </c>
      <c r="B828" s="95">
        <f t="shared" ca="1" si="195"/>
        <v>104379.037</v>
      </c>
      <c r="C828" s="3">
        <f t="shared" si="189"/>
        <v>100000</v>
      </c>
      <c r="D828" s="4">
        <f ca="1">IF(A828&lt;$B$1,VLOOKUP(A828,[1]DI!$A$4:$B$15000,2),0)</f>
        <v>6.6400000000000001E-2</v>
      </c>
      <c r="E828" s="5">
        <f t="shared" ca="1" si="196"/>
        <v>2.5514999999999999E-4</v>
      </c>
      <c r="F828" s="20">
        <f t="shared" si="190"/>
        <v>1.3</v>
      </c>
      <c r="G828" s="6">
        <f t="shared" ca="1" si="184"/>
        <v>1.0003316950000001</v>
      </c>
      <c r="H828" s="5">
        <f ca="1">TRUNC(PRODUCT(G$10:G827),15)</f>
        <v>1.3485593157487401</v>
      </c>
      <c r="I828" s="5">
        <f t="shared" ca="1" si="191"/>
        <v>1.2919829075245499</v>
      </c>
      <c r="J828" s="5">
        <f t="shared" ca="1" si="185"/>
        <v>1.04379037</v>
      </c>
      <c r="K828" s="5">
        <f t="shared" ca="1" si="186"/>
        <v>4379.0370000000003</v>
      </c>
      <c r="L828" s="21">
        <f>IF(VLOOKUP(A828,$U$12:$AD$125,8)=VLOOKUP(A827,$U$12:$AD$125,8),0,VLOOKUP(A828,U$12:$AD$125,8))</f>
        <v>0</v>
      </c>
      <c r="M828" s="8">
        <f>IF(L828&gt;0,VLOOKUP(L828,T$12:$AC$125,7),0)</f>
        <v>0</v>
      </c>
      <c r="N828" s="3">
        <f t="shared" si="192"/>
        <v>0</v>
      </c>
      <c r="O828" s="3">
        <f t="shared" ca="1" si="187"/>
        <v>4379.0370000000003</v>
      </c>
      <c r="P828" s="22" t="str">
        <f t="shared" si="193"/>
        <v>INCORPJ=</v>
      </c>
      <c r="Q828" s="2">
        <f t="shared" si="194"/>
        <v>43171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  <c r="ES828" s="18"/>
      <c r="ET828" s="18"/>
      <c r="EU828" s="18"/>
      <c r="EV828" s="18"/>
      <c r="EW828" s="18"/>
      <c r="EX828" s="18"/>
      <c r="EY828" s="18"/>
      <c r="EZ828" s="18"/>
      <c r="FA828" s="18"/>
      <c r="FB828" s="18"/>
      <c r="FC828" s="18"/>
      <c r="FD828" s="18"/>
      <c r="FE828" s="18"/>
      <c r="FF828" s="18"/>
      <c r="FG828" s="18"/>
      <c r="FH828" s="18"/>
      <c r="FI828" s="18"/>
      <c r="FJ828" s="18"/>
      <c r="FK828" s="18"/>
      <c r="FL828" s="18"/>
      <c r="FM828" s="18"/>
      <c r="FN828" s="18"/>
      <c r="FO828" s="18"/>
      <c r="FP828" s="18"/>
      <c r="FQ828" s="18"/>
      <c r="FR828" s="18"/>
      <c r="FS828" s="18"/>
      <c r="FT828" s="18"/>
      <c r="FU828" s="18"/>
      <c r="FV828" s="18"/>
    </row>
    <row r="829" spans="1:178" ht="12.75" x14ac:dyDescent="0.15">
      <c r="A829" s="90">
        <f t="shared" si="188"/>
        <v>43167</v>
      </c>
      <c r="B829" s="95">
        <f t="shared" ca="1" si="195"/>
        <v>104413.65899999</v>
      </c>
      <c r="C829" s="3">
        <f t="shared" si="189"/>
        <v>100000</v>
      </c>
      <c r="D829" s="4">
        <f ca="1">IF(A829&lt;$B$1,VLOOKUP(A829,[1]DI!$A$4:$B$15000,2),0)</f>
        <v>6.6400000000000001E-2</v>
      </c>
      <c r="E829" s="5">
        <f t="shared" ca="1" si="196"/>
        <v>2.5514999999999999E-4</v>
      </c>
      <c r="F829" s="20">
        <f t="shared" si="190"/>
        <v>1.3</v>
      </c>
      <c r="G829" s="6">
        <f t="shared" ca="1" si="184"/>
        <v>1.0003316950000001</v>
      </c>
      <c r="H829" s="5">
        <f ca="1">TRUNC(PRODUCT(G$10:G828),15)</f>
        <v>1.3490066261309801</v>
      </c>
      <c r="I829" s="5">
        <f t="shared" ca="1" si="191"/>
        <v>1.2919829075245499</v>
      </c>
      <c r="J829" s="5">
        <f t="shared" ca="1" si="185"/>
        <v>1.0441365899999999</v>
      </c>
      <c r="K829" s="5">
        <f t="shared" ca="1" si="186"/>
        <v>4413.6589999899998</v>
      </c>
      <c r="L829" s="21">
        <f>IF(VLOOKUP(A829,$U$12:$AD$125,8)=VLOOKUP(A828,$U$12:$AD$125,8),0,VLOOKUP(A829,U$12:$AD$125,8))</f>
        <v>0</v>
      </c>
      <c r="M829" s="8">
        <f>IF(L829&gt;0,VLOOKUP(L829,T$12:$AC$125,7),0)</f>
        <v>0</v>
      </c>
      <c r="N829" s="3">
        <f t="shared" si="192"/>
        <v>0</v>
      </c>
      <c r="O829" s="3">
        <f t="shared" ca="1" si="187"/>
        <v>4413.6589999899998</v>
      </c>
      <c r="P829" s="22" t="str">
        <f t="shared" si="193"/>
        <v>INCORPJ=</v>
      </c>
      <c r="Q829" s="2">
        <f t="shared" si="194"/>
        <v>43171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  <c r="ES829" s="18"/>
      <c r="ET829" s="18"/>
      <c r="EU829" s="18"/>
      <c r="EV829" s="18"/>
      <c r="EW829" s="18"/>
      <c r="EX829" s="18"/>
      <c r="EY829" s="18"/>
      <c r="EZ829" s="18"/>
      <c r="FA829" s="18"/>
      <c r="FB829" s="18"/>
      <c r="FC829" s="18"/>
      <c r="FD829" s="18"/>
      <c r="FE829" s="18"/>
      <c r="FF829" s="18"/>
      <c r="FG829" s="18"/>
      <c r="FH829" s="18"/>
      <c r="FI829" s="18"/>
      <c r="FJ829" s="18"/>
      <c r="FK829" s="18"/>
      <c r="FL829" s="18"/>
      <c r="FM829" s="18"/>
      <c r="FN829" s="18"/>
      <c r="FO829" s="18"/>
      <c r="FP829" s="18"/>
      <c r="FQ829" s="18"/>
      <c r="FR829" s="18"/>
      <c r="FS829" s="18"/>
      <c r="FT829" s="18"/>
      <c r="FU829" s="18"/>
      <c r="FV829" s="18"/>
    </row>
    <row r="830" spans="1:178" ht="12.75" x14ac:dyDescent="0.15">
      <c r="A830" s="90">
        <f t="shared" si="188"/>
        <v>43168</v>
      </c>
      <c r="B830" s="95">
        <f t="shared" ca="1" si="195"/>
        <v>104448.292</v>
      </c>
      <c r="C830" s="3">
        <f t="shared" si="189"/>
        <v>100000</v>
      </c>
      <c r="D830" s="4">
        <f ca="1">IF(A830&lt;$B$1,VLOOKUP(A830,[1]DI!$A$4:$B$15000,2),0)</f>
        <v>6.6400000000000001E-2</v>
      </c>
      <c r="E830" s="5">
        <f t="shared" ca="1" si="196"/>
        <v>2.5514999999999999E-4</v>
      </c>
      <c r="F830" s="20">
        <f t="shared" si="190"/>
        <v>1.3</v>
      </c>
      <c r="G830" s="6">
        <f t="shared" ca="1" si="184"/>
        <v>1.0003316950000001</v>
      </c>
      <c r="H830" s="5">
        <f ca="1">TRUNC(PRODUCT(G$10:G829),15)</f>
        <v>1.3494540848838401</v>
      </c>
      <c r="I830" s="5">
        <f t="shared" ca="1" si="191"/>
        <v>1.2919829075245499</v>
      </c>
      <c r="J830" s="5">
        <f t="shared" ca="1" si="185"/>
        <v>1.0444829200000001</v>
      </c>
      <c r="K830" s="5">
        <f t="shared" ca="1" si="186"/>
        <v>4448.2920000000004</v>
      </c>
      <c r="L830" s="21">
        <f>IF(VLOOKUP(A830,$U$12:$AD$125,8)=VLOOKUP(A829,$U$12:$AD$125,8),0,VLOOKUP(A830,U$12:$AD$125,8))</f>
        <v>0</v>
      </c>
      <c r="M830" s="8">
        <f>IF(L830&gt;0,VLOOKUP(L830,T$12:$AC$125,7),0)</f>
        <v>0</v>
      </c>
      <c r="N830" s="3">
        <f t="shared" si="192"/>
        <v>0</v>
      </c>
      <c r="O830" s="3">
        <f t="shared" ca="1" si="187"/>
        <v>4448.2920000000004</v>
      </c>
      <c r="P830" s="22" t="str">
        <f t="shared" si="193"/>
        <v>INCORPJ=</v>
      </c>
      <c r="Q830" s="2">
        <f t="shared" si="194"/>
        <v>43171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  <c r="ES830" s="18"/>
      <c r="ET830" s="18"/>
      <c r="EU830" s="18"/>
      <c r="EV830" s="18"/>
      <c r="EW830" s="18"/>
      <c r="EX830" s="18"/>
      <c r="EY830" s="18"/>
      <c r="EZ830" s="18"/>
      <c r="FA830" s="18"/>
      <c r="FB830" s="18"/>
      <c r="FC830" s="18"/>
      <c r="FD830" s="18"/>
      <c r="FE830" s="18"/>
      <c r="FF830" s="18"/>
      <c r="FG830" s="18"/>
      <c r="FH830" s="18"/>
      <c r="FI830" s="18"/>
      <c r="FJ830" s="18"/>
      <c r="FK830" s="18"/>
      <c r="FL830" s="18"/>
      <c r="FM830" s="18"/>
      <c r="FN830" s="18"/>
      <c r="FO830" s="18"/>
      <c r="FP830" s="18"/>
      <c r="FQ830" s="18"/>
      <c r="FR830" s="18"/>
      <c r="FS830" s="18"/>
      <c r="FT830" s="18"/>
      <c r="FU830" s="18"/>
      <c r="FV830" s="18"/>
    </row>
    <row r="831" spans="1:178" ht="12.75" x14ac:dyDescent="0.15">
      <c r="A831" s="90">
        <f t="shared" si="188"/>
        <v>43169</v>
      </c>
      <c r="B831" s="95">
        <f t="shared" ca="1" si="195"/>
        <v>104482.93700000001</v>
      </c>
      <c r="C831" s="3">
        <f t="shared" si="189"/>
        <v>100000</v>
      </c>
      <c r="D831" s="4">
        <f ca="1">IF(A831&lt;$B$1,VLOOKUP(A831,[1]DI!$A$4:$B$15000,2),0)</f>
        <v>0</v>
      </c>
      <c r="E831" s="5">
        <f t="shared" ca="1" si="196"/>
        <v>0</v>
      </c>
      <c r="F831" s="20">
        <f t="shared" si="190"/>
        <v>1.3</v>
      </c>
      <c r="G831" s="6">
        <f t="shared" ca="1" si="184"/>
        <v>1</v>
      </c>
      <c r="H831" s="5">
        <f ca="1">TRUNC(PRODUCT(G$10:G830),15)</f>
        <v>1.3499016920565201</v>
      </c>
      <c r="I831" s="5">
        <f t="shared" ca="1" si="191"/>
        <v>1.2919829075245499</v>
      </c>
      <c r="J831" s="5">
        <f t="shared" ca="1" si="185"/>
        <v>1.04482937</v>
      </c>
      <c r="K831" s="5">
        <f t="shared" ca="1" si="186"/>
        <v>4482.9369999999999</v>
      </c>
      <c r="L831" s="21">
        <f>IF(VLOOKUP(A831,$U$12:$AD$125,8)=VLOOKUP(A830,$U$12:$AD$125,8),0,VLOOKUP(A831,U$12:$AD$125,8))</f>
        <v>0</v>
      </c>
      <c r="M831" s="8">
        <f>IF(L831&gt;0,VLOOKUP(L831,T$12:$AC$125,7),0)</f>
        <v>0</v>
      </c>
      <c r="N831" s="3">
        <f t="shared" si="192"/>
        <v>0</v>
      </c>
      <c r="O831" s="3">
        <f t="shared" ca="1" si="187"/>
        <v>4482.9369999999999</v>
      </c>
      <c r="P831" s="22" t="str">
        <f t="shared" si="193"/>
        <v>INCORPJ=</v>
      </c>
      <c r="Q831" s="2">
        <f t="shared" si="194"/>
        <v>43171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  <c r="ES831" s="18"/>
      <c r="ET831" s="18"/>
      <c r="EU831" s="18"/>
      <c r="EV831" s="18"/>
      <c r="EW831" s="18"/>
      <c r="EX831" s="18"/>
      <c r="EY831" s="18"/>
      <c r="EZ831" s="18"/>
      <c r="FA831" s="18"/>
      <c r="FB831" s="18"/>
      <c r="FC831" s="18"/>
      <c r="FD831" s="18"/>
      <c r="FE831" s="18"/>
      <c r="FF831" s="18"/>
      <c r="FG831" s="18"/>
      <c r="FH831" s="18"/>
      <c r="FI831" s="18"/>
      <c r="FJ831" s="18"/>
      <c r="FK831" s="18"/>
      <c r="FL831" s="18"/>
      <c r="FM831" s="18"/>
      <c r="FN831" s="18"/>
      <c r="FO831" s="18"/>
      <c r="FP831" s="18"/>
      <c r="FQ831" s="18"/>
      <c r="FR831" s="18"/>
      <c r="FS831" s="18"/>
      <c r="FT831" s="18"/>
      <c r="FU831" s="18"/>
      <c r="FV831" s="18"/>
    </row>
    <row r="832" spans="1:178" ht="12.75" x14ac:dyDescent="0.15">
      <c r="A832" s="90">
        <f t="shared" si="188"/>
        <v>43170</v>
      </c>
      <c r="B832" s="95">
        <f t="shared" ca="1" si="195"/>
        <v>104482.93700000001</v>
      </c>
      <c r="C832" s="3">
        <f t="shared" si="189"/>
        <v>100000</v>
      </c>
      <c r="D832" s="4">
        <f ca="1">IF(A832&lt;$B$1,VLOOKUP(A832,[1]DI!$A$4:$B$15000,2),0)</f>
        <v>0</v>
      </c>
      <c r="E832" s="5">
        <f t="shared" ca="1" si="196"/>
        <v>0</v>
      </c>
      <c r="F832" s="20">
        <f t="shared" si="190"/>
        <v>1.3</v>
      </c>
      <c r="G832" s="6">
        <f t="shared" ca="1" si="184"/>
        <v>1</v>
      </c>
      <c r="H832" s="5">
        <f ca="1">TRUNC(PRODUCT(G$10:G831),15)</f>
        <v>1.3499016920565201</v>
      </c>
      <c r="I832" s="5">
        <f t="shared" ca="1" si="191"/>
        <v>1.2919829075245499</v>
      </c>
      <c r="J832" s="5">
        <f t="shared" ca="1" si="185"/>
        <v>1.04482937</v>
      </c>
      <c r="K832" s="5">
        <f t="shared" ca="1" si="186"/>
        <v>4482.9369999999999</v>
      </c>
      <c r="L832" s="21">
        <f>IF(VLOOKUP(A832,$U$12:$AD$125,8)=VLOOKUP(A831,$U$12:$AD$125,8),0,VLOOKUP(A832,U$12:$AD$125,8))</f>
        <v>0</v>
      </c>
      <c r="M832" s="8">
        <f>IF(L832&gt;0,VLOOKUP(L832,T$12:$AC$125,7),0)</f>
        <v>0</v>
      </c>
      <c r="N832" s="3">
        <f t="shared" si="192"/>
        <v>0</v>
      </c>
      <c r="O832" s="3">
        <f t="shared" ca="1" si="187"/>
        <v>4482.9369999999999</v>
      </c>
      <c r="P832" s="22" t="str">
        <f t="shared" si="193"/>
        <v>INCORPJ=</v>
      </c>
      <c r="Q832" s="2">
        <f t="shared" si="194"/>
        <v>43171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  <c r="ES832" s="18"/>
      <c r="ET832" s="18"/>
      <c r="EU832" s="18"/>
      <c r="EV832" s="18"/>
      <c r="EW832" s="18"/>
      <c r="EX832" s="18"/>
      <c r="EY832" s="18"/>
      <c r="EZ832" s="18"/>
      <c r="FA832" s="18"/>
      <c r="FB832" s="18"/>
      <c r="FC832" s="18"/>
      <c r="FD832" s="18"/>
      <c r="FE832" s="18"/>
      <c r="FF832" s="18"/>
      <c r="FG832" s="18"/>
      <c r="FH832" s="18"/>
      <c r="FI832" s="18"/>
      <c r="FJ832" s="18"/>
      <c r="FK832" s="18"/>
      <c r="FL832" s="18"/>
      <c r="FM832" s="18"/>
      <c r="FN832" s="18"/>
      <c r="FO832" s="18"/>
      <c r="FP832" s="18"/>
      <c r="FQ832" s="18"/>
      <c r="FR832" s="18"/>
      <c r="FS832" s="18"/>
      <c r="FT832" s="18"/>
      <c r="FU832" s="18"/>
      <c r="FV832" s="18"/>
    </row>
    <row r="833" spans="1:181" ht="15" x14ac:dyDescent="0.15">
      <c r="A833" s="99">
        <f t="shared" si="188"/>
        <v>43171</v>
      </c>
      <c r="B833" s="100">
        <f t="shared" ca="1" si="195"/>
        <v>104482.93700000001</v>
      </c>
      <c r="C833" s="111">
        <f t="shared" si="189"/>
        <v>100000</v>
      </c>
      <c r="D833" s="102">
        <f ca="1">IF(A833&lt;$B$1,VLOOKUP(A833,[1]DI!$A$4:$B$15000,2),0)</f>
        <v>6.6400000000000001E-2</v>
      </c>
      <c r="E833" s="103">
        <f t="shared" ca="1" si="196"/>
        <v>2.5514999999999999E-4</v>
      </c>
      <c r="F833" s="104">
        <f t="shared" si="190"/>
        <v>1.3</v>
      </c>
      <c r="G833" s="105">
        <f t="shared" ca="1" si="184"/>
        <v>1.0003316950000001</v>
      </c>
      <c r="H833" s="103">
        <f ca="1">TRUNC(PRODUCT(G$10:G832),15)</f>
        <v>1.3499016920565201</v>
      </c>
      <c r="I833" s="103">
        <f t="shared" ca="1" si="191"/>
        <v>1.2919829075245499</v>
      </c>
      <c r="J833" s="103">
        <f t="shared" ca="1" si="185"/>
        <v>1.04482937</v>
      </c>
      <c r="K833" s="103">
        <f t="shared" ca="1" si="186"/>
        <v>4482.9369999999999</v>
      </c>
      <c r="L833" s="106">
        <v>0</v>
      </c>
      <c r="M833" s="107">
        <f>IF(L833&gt;0,VLOOKUP(L833,T$12:$AC$125,7),0)</f>
        <v>0</v>
      </c>
      <c r="N833" s="101">
        <f t="shared" si="192"/>
        <v>0</v>
      </c>
      <c r="O833" s="101">
        <f t="shared" ca="1" si="187"/>
        <v>4482.9369999999999</v>
      </c>
      <c r="P833" s="108" t="str">
        <f t="shared" si="193"/>
        <v>INCORPJ=</v>
      </c>
      <c r="Q833" s="109">
        <f t="shared" si="194"/>
        <v>43171</v>
      </c>
      <c r="R833" s="48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  <c r="BY833" s="33"/>
      <c r="BZ833" s="33"/>
      <c r="CA833" s="33"/>
      <c r="CB833" s="33"/>
      <c r="CC833" s="33"/>
      <c r="CD833" s="33"/>
      <c r="CE833" s="33"/>
      <c r="CF833" s="33"/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33"/>
      <c r="CX833" s="33"/>
      <c r="CY833" s="33"/>
      <c r="CZ833" s="33"/>
      <c r="DA833" s="33"/>
      <c r="DB833" s="33"/>
      <c r="DC833" s="33"/>
      <c r="DD833" s="33"/>
      <c r="DE833" s="33"/>
      <c r="DF833" s="33"/>
      <c r="DG833" s="33"/>
      <c r="DH833" s="33"/>
      <c r="DI833" s="33"/>
      <c r="DJ833" s="33"/>
      <c r="DK833" s="33"/>
      <c r="DL833" s="33"/>
      <c r="DM833" s="33"/>
      <c r="DN833" s="33"/>
      <c r="DO833" s="33"/>
      <c r="DP833" s="33"/>
      <c r="DQ833" s="33"/>
      <c r="DR833" s="33"/>
      <c r="DS833" s="33"/>
      <c r="DT833" s="33"/>
      <c r="DU833" s="33"/>
      <c r="DV833" s="33"/>
      <c r="DW833" s="33"/>
      <c r="DX833" s="33"/>
      <c r="DY833" s="33"/>
      <c r="DZ833" s="33"/>
      <c r="EA833" s="33"/>
      <c r="EB833" s="33"/>
      <c r="EC833" s="33"/>
      <c r="ED833" s="33"/>
      <c r="EE833" s="33"/>
      <c r="EF833" s="33"/>
      <c r="EG833" s="33"/>
      <c r="EH833" s="33"/>
      <c r="EI833" s="33"/>
      <c r="EJ833" s="33"/>
      <c r="EK833" s="33"/>
      <c r="EL833" s="33"/>
      <c r="EM833" s="33"/>
      <c r="EN833" s="33"/>
      <c r="EO833" s="33"/>
      <c r="EP833" s="33"/>
      <c r="EQ833" s="33"/>
      <c r="ER833" s="33"/>
      <c r="ES833" s="33"/>
      <c r="ET833" s="33"/>
      <c r="EU833" s="33"/>
      <c r="EV833" s="33"/>
      <c r="EW833" s="33"/>
      <c r="EX833" s="33"/>
      <c r="EY833" s="33"/>
      <c r="EZ833" s="33"/>
      <c r="FA833" s="33"/>
      <c r="FB833" s="33"/>
      <c r="FC833" s="33"/>
      <c r="FD833" s="33"/>
      <c r="FE833" s="33"/>
      <c r="FF833" s="33"/>
      <c r="FG833" s="33"/>
      <c r="FH833" s="33"/>
      <c r="FI833" s="33"/>
      <c r="FJ833" s="33"/>
      <c r="FK833" s="33"/>
      <c r="FL833" s="33"/>
      <c r="FM833" s="33"/>
      <c r="FN833" s="33"/>
      <c r="FO833" s="33"/>
      <c r="FP833" s="33"/>
      <c r="FQ833" s="33"/>
      <c r="FR833" s="33"/>
      <c r="FS833" s="33"/>
      <c r="FT833" s="33"/>
      <c r="FU833" s="33"/>
      <c r="FV833" s="33"/>
      <c r="FW833" s="33"/>
      <c r="FX833" s="33"/>
      <c r="FY833" s="33"/>
    </row>
    <row r="834" spans="1:181" ht="15" x14ac:dyDescent="0.15">
      <c r="A834" s="90">
        <f t="shared" si="188"/>
        <v>43172</v>
      </c>
      <c r="B834" s="95">
        <f t="shared" ca="1" si="195"/>
        <v>109203.05189293</v>
      </c>
      <c r="C834" s="111">
        <f ca="1">TRUNC(C833-N833+K833,6)</f>
        <v>104482.93700000001</v>
      </c>
      <c r="D834" s="4">
        <f ca="1">IF(A834&lt;$B$1,VLOOKUP(A834,[1]DI!$A$4:$B$15000,2),0)</f>
        <v>6.6400000000000001E-2</v>
      </c>
      <c r="E834" s="5">
        <f t="shared" ca="1" si="196"/>
        <v>2.5514999999999999E-4</v>
      </c>
      <c r="F834" s="20">
        <f t="shared" si="190"/>
        <v>1.3</v>
      </c>
      <c r="G834" s="6">
        <f t="shared" ca="1" si="184"/>
        <v>1.0003316950000001</v>
      </c>
      <c r="H834" s="5">
        <f ca="1">TRUNC(PRODUCT(G$10:G833),15)</f>
        <v>1.35034944769827</v>
      </c>
      <c r="I834" s="5">
        <f t="shared" ca="1" si="191"/>
        <v>1.2919829075245499</v>
      </c>
      <c r="J834" s="5">
        <f t="shared" ca="1" si="185"/>
        <v>1.04517594</v>
      </c>
      <c r="K834" s="5">
        <f t="shared" ca="1" si="186"/>
        <v>4720.1148929299998</v>
      </c>
      <c r="L834" s="21">
        <f>IF(VLOOKUP(A834,$U$12:$AD$125,8)=VLOOKUP(A833,$U$12:$AD$125,8),0,VLOOKUP(A834,U$12:$AD$125,8))</f>
        <v>0</v>
      </c>
      <c r="M834" s="8">
        <f>IF(L834&gt;0,VLOOKUP(L834,T$12:$AC$125,7),0)</f>
        <v>0</v>
      </c>
      <c r="N834" s="3">
        <f t="shared" si="192"/>
        <v>0</v>
      </c>
      <c r="O834" s="3">
        <f t="shared" ca="1" si="187"/>
        <v>4720.1148929299998</v>
      </c>
      <c r="P834" s="22" t="str">
        <f t="shared" si="193"/>
        <v>INCORPJ=</v>
      </c>
      <c r="Q834" s="2">
        <f t="shared" si="194"/>
        <v>43171</v>
      </c>
      <c r="R834" s="38"/>
      <c r="S834" s="49"/>
      <c r="T834" s="49"/>
      <c r="U834" s="46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  <c r="ES834" s="18"/>
      <c r="ET834" s="18"/>
      <c r="EU834" s="18"/>
      <c r="EV834" s="18"/>
      <c r="EW834" s="18"/>
      <c r="EX834" s="18"/>
      <c r="EY834" s="18"/>
      <c r="EZ834" s="18"/>
      <c r="FA834" s="18"/>
      <c r="FB834" s="18"/>
      <c r="FC834" s="18"/>
      <c r="FD834" s="18"/>
      <c r="FE834" s="18"/>
      <c r="FF834" s="18"/>
      <c r="FG834" s="18"/>
      <c r="FH834" s="18"/>
      <c r="FI834" s="18"/>
      <c r="FJ834" s="18"/>
      <c r="FK834" s="18"/>
      <c r="FL834" s="18"/>
      <c r="FM834" s="18"/>
      <c r="FN834" s="18"/>
      <c r="FO834" s="18"/>
      <c r="FP834" s="18"/>
      <c r="FQ834" s="18"/>
      <c r="FR834" s="18"/>
      <c r="FS834" s="18"/>
      <c r="FT834" s="18"/>
      <c r="FU834" s="18"/>
      <c r="FV834" s="18"/>
    </row>
    <row r="835" spans="1:181" ht="12.75" x14ac:dyDescent="0.15">
      <c r="A835" s="90">
        <f t="shared" si="188"/>
        <v>43173</v>
      </c>
      <c r="B835" s="95">
        <f t="shared" ca="1" si="195"/>
        <v>109239.27403753001</v>
      </c>
      <c r="C835" s="3">
        <f t="shared" ca="1" si="189"/>
        <v>104482.93700000001</v>
      </c>
      <c r="D835" s="4">
        <f ca="1">IF(A835&lt;$B$1,VLOOKUP(A835,[1]DI!$A$4:$B$15000,2),0)</f>
        <v>6.6400000000000001E-2</v>
      </c>
      <c r="E835" s="5">
        <f t="shared" ca="1" si="196"/>
        <v>2.5514999999999999E-4</v>
      </c>
      <c r="F835" s="20">
        <f t="shared" si="190"/>
        <v>1.3</v>
      </c>
      <c r="G835" s="6">
        <f t="shared" ca="1" si="184"/>
        <v>1.0003316950000001</v>
      </c>
      <c r="H835" s="5">
        <f ca="1">TRUNC(PRODUCT(G$10:G834),15)</f>
        <v>1.3507973518583201</v>
      </c>
      <c r="I835" s="5">
        <f t="shared" ca="1" si="191"/>
        <v>1.2919829075245499</v>
      </c>
      <c r="J835" s="5">
        <f t="shared" ca="1" si="185"/>
        <v>1.0455226200000001</v>
      </c>
      <c r="K835" s="5">
        <f t="shared" ca="1" si="186"/>
        <v>4756.3370375300001</v>
      </c>
      <c r="L835" s="21">
        <f>IF(VLOOKUP(A835,$U$12:$AD$125,8)=VLOOKUP(A834,$U$12:$AD$125,8),0,VLOOKUP(A835,U$12:$AD$125,8))</f>
        <v>0</v>
      </c>
      <c r="M835" s="8">
        <f>IF(L835&gt;0,VLOOKUP(L835,T$12:$AC$125,7),0)</f>
        <v>0</v>
      </c>
      <c r="N835" s="3">
        <f t="shared" si="192"/>
        <v>0</v>
      </c>
      <c r="O835" s="3">
        <f t="shared" ca="1" si="187"/>
        <v>4756.3370375300001</v>
      </c>
      <c r="P835" s="22" t="str">
        <f t="shared" si="193"/>
        <v>INCORPJ=</v>
      </c>
      <c r="Q835" s="2">
        <f t="shared" si="194"/>
        <v>43171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  <c r="ES835" s="18"/>
      <c r="ET835" s="18"/>
      <c r="EU835" s="18"/>
      <c r="EV835" s="18"/>
      <c r="EW835" s="18"/>
      <c r="EX835" s="18"/>
      <c r="EY835" s="18"/>
      <c r="EZ835" s="18"/>
      <c r="FA835" s="18"/>
      <c r="FB835" s="18"/>
      <c r="FC835" s="18"/>
      <c r="FD835" s="18"/>
      <c r="FE835" s="18"/>
      <c r="FF835" s="18"/>
      <c r="FG835" s="18"/>
      <c r="FH835" s="18"/>
      <c r="FI835" s="18"/>
      <c r="FJ835" s="18"/>
      <c r="FK835" s="18"/>
      <c r="FL835" s="18"/>
      <c r="FM835" s="18"/>
      <c r="FN835" s="18"/>
      <c r="FO835" s="18"/>
      <c r="FP835" s="18"/>
      <c r="FQ835" s="18"/>
      <c r="FR835" s="18"/>
      <c r="FS835" s="18"/>
      <c r="FT835" s="18"/>
      <c r="FU835" s="18"/>
      <c r="FV835" s="18"/>
    </row>
    <row r="836" spans="1:181" ht="12.75" x14ac:dyDescent="0.15">
      <c r="A836" s="90">
        <f t="shared" si="188"/>
        <v>43174</v>
      </c>
      <c r="B836" s="95">
        <f t="shared" ca="1" si="195"/>
        <v>109275.50767525</v>
      </c>
      <c r="C836" s="3">
        <f t="shared" ca="1" si="189"/>
        <v>104482.93700000001</v>
      </c>
      <c r="D836" s="4">
        <f ca="1">IF(A836&lt;$B$1,VLOOKUP(A836,[1]DI!$A$4:$B$15000,2),0)</f>
        <v>6.6400000000000001E-2</v>
      </c>
      <c r="E836" s="5">
        <f t="shared" ca="1" si="196"/>
        <v>2.5514999999999999E-4</v>
      </c>
      <c r="F836" s="20">
        <f t="shared" si="190"/>
        <v>1.3</v>
      </c>
      <c r="G836" s="6">
        <f t="shared" ca="1" si="184"/>
        <v>1.0003316950000001</v>
      </c>
      <c r="H836" s="5">
        <f ca="1">TRUNC(PRODUCT(G$10:G835),15)</f>
        <v>1.3512454045859501</v>
      </c>
      <c r="I836" s="5">
        <f t="shared" ca="1" si="191"/>
        <v>1.2919829075245499</v>
      </c>
      <c r="J836" s="5">
        <f t="shared" ca="1" si="185"/>
        <v>1.0458694100000001</v>
      </c>
      <c r="K836" s="5">
        <f t="shared" ca="1" si="186"/>
        <v>4792.57067525</v>
      </c>
      <c r="L836" s="21">
        <f>IF(VLOOKUP(A836,$U$12:$AD$125,8)=VLOOKUP(A835,$U$12:$AD$125,8),0,VLOOKUP(A836,U$12:$AD$125,8))</f>
        <v>0</v>
      </c>
      <c r="M836" s="8">
        <f>IF(L836&gt;0,VLOOKUP(L836,T$12:$AC$125,7),0)</f>
        <v>0</v>
      </c>
      <c r="N836" s="3">
        <f t="shared" si="192"/>
        <v>0</v>
      </c>
      <c r="O836" s="3">
        <f t="shared" ca="1" si="187"/>
        <v>4792.57067525</v>
      </c>
      <c r="P836" s="22" t="str">
        <f t="shared" si="193"/>
        <v>INCORPJ=</v>
      </c>
      <c r="Q836" s="2">
        <f t="shared" si="194"/>
        <v>43171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  <c r="ES836" s="18"/>
      <c r="ET836" s="18"/>
      <c r="EU836" s="18"/>
      <c r="EV836" s="18"/>
      <c r="EW836" s="18"/>
      <c r="EX836" s="18"/>
      <c r="EY836" s="18"/>
      <c r="EZ836" s="18"/>
      <c r="FA836" s="18"/>
      <c r="FB836" s="18"/>
      <c r="FC836" s="18"/>
      <c r="FD836" s="18"/>
      <c r="FE836" s="18"/>
      <c r="FF836" s="18"/>
      <c r="FG836" s="18"/>
      <c r="FH836" s="18"/>
      <c r="FI836" s="18"/>
      <c r="FJ836" s="18"/>
      <c r="FK836" s="18"/>
      <c r="FL836" s="18"/>
      <c r="FM836" s="18"/>
      <c r="FN836" s="18"/>
      <c r="FO836" s="18"/>
      <c r="FP836" s="18"/>
      <c r="FQ836" s="18"/>
      <c r="FR836" s="18"/>
      <c r="FS836" s="18"/>
      <c r="FT836" s="18"/>
      <c r="FU836" s="18"/>
      <c r="FV836" s="18"/>
    </row>
    <row r="837" spans="1:181" ht="12.75" x14ac:dyDescent="0.15">
      <c r="A837" s="90">
        <f t="shared" si="188"/>
        <v>43175</v>
      </c>
      <c r="B837" s="95">
        <f t="shared" ca="1" si="195"/>
        <v>109311.75385093001</v>
      </c>
      <c r="C837" s="3">
        <f t="shared" ca="1" si="189"/>
        <v>104482.93700000001</v>
      </c>
      <c r="D837" s="4">
        <f ca="1">IF(A837&lt;$B$1,VLOOKUP(A837,[1]DI!$A$4:$B$15000,2),0)</f>
        <v>6.6400000000000001E-2</v>
      </c>
      <c r="E837" s="5">
        <f t="shared" ca="1" si="196"/>
        <v>2.5514999999999999E-4</v>
      </c>
      <c r="F837" s="20">
        <f t="shared" si="190"/>
        <v>1.3</v>
      </c>
      <c r="G837" s="6">
        <f t="shared" ca="1" si="184"/>
        <v>1.0003316950000001</v>
      </c>
      <c r="H837" s="5">
        <f ca="1">TRUNC(PRODUCT(G$10:G836),15)</f>
        <v>1.3516936059304201</v>
      </c>
      <c r="I837" s="5">
        <f t="shared" ca="1" si="191"/>
        <v>1.2919829075245499</v>
      </c>
      <c r="J837" s="5">
        <f t="shared" ca="1" si="185"/>
        <v>1.0462163200000001</v>
      </c>
      <c r="K837" s="5">
        <f t="shared" ca="1" si="186"/>
        <v>4828.8168509300003</v>
      </c>
      <c r="L837" s="21">
        <f>IF(VLOOKUP(A837,$U$12:$AD$125,8)=VLOOKUP(A836,$U$12:$AD$125,8),0,VLOOKUP(A837,U$12:$AD$125,8))</f>
        <v>0</v>
      </c>
      <c r="M837" s="8">
        <f>IF(L837&gt;0,VLOOKUP(L837,T$12:$AC$125,7),0)</f>
        <v>0</v>
      </c>
      <c r="N837" s="3">
        <f t="shared" si="192"/>
        <v>0</v>
      </c>
      <c r="O837" s="3">
        <f t="shared" ca="1" si="187"/>
        <v>4828.8168509300003</v>
      </c>
      <c r="P837" s="22" t="str">
        <f t="shared" si="193"/>
        <v>INCORPJ=</v>
      </c>
      <c r="Q837" s="2">
        <f t="shared" si="194"/>
        <v>43171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  <c r="ES837" s="18"/>
      <c r="ET837" s="18"/>
      <c r="EU837" s="18"/>
      <c r="EV837" s="18"/>
      <c r="EW837" s="18"/>
      <c r="EX837" s="18"/>
      <c r="EY837" s="18"/>
      <c r="EZ837" s="18"/>
      <c r="FA837" s="18"/>
      <c r="FB837" s="18"/>
      <c r="FC837" s="18"/>
      <c r="FD837" s="18"/>
      <c r="FE837" s="18"/>
      <c r="FF837" s="18"/>
      <c r="FG837" s="18"/>
      <c r="FH837" s="18"/>
      <c r="FI837" s="18"/>
      <c r="FJ837" s="18"/>
      <c r="FK837" s="18"/>
      <c r="FL837" s="18"/>
      <c r="FM837" s="18"/>
      <c r="FN837" s="18"/>
      <c r="FO837" s="18"/>
      <c r="FP837" s="18"/>
      <c r="FQ837" s="18"/>
      <c r="FR837" s="18"/>
      <c r="FS837" s="18"/>
      <c r="FT837" s="18"/>
      <c r="FU837" s="18"/>
      <c r="FV837" s="18"/>
    </row>
    <row r="838" spans="1:181" ht="12.75" x14ac:dyDescent="0.15">
      <c r="A838" s="90">
        <f t="shared" si="188"/>
        <v>43176</v>
      </c>
      <c r="B838" s="95">
        <f t="shared" ca="1" si="195"/>
        <v>109348.01256455001</v>
      </c>
      <c r="C838" s="3">
        <f t="shared" ca="1" si="189"/>
        <v>104482.93700000001</v>
      </c>
      <c r="D838" s="4">
        <f ca="1">IF(A838&lt;$B$1,VLOOKUP(A838,[1]DI!$A$4:$B$15000,2),0)</f>
        <v>0</v>
      </c>
      <c r="E838" s="5">
        <f t="shared" ca="1" si="196"/>
        <v>0</v>
      </c>
      <c r="F838" s="20">
        <f t="shared" si="190"/>
        <v>1.3</v>
      </c>
      <c r="G838" s="6">
        <f t="shared" ca="1" si="184"/>
        <v>1</v>
      </c>
      <c r="H838" s="5">
        <f ca="1">TRUNC(PRODUCT(G$10:G837),15)</f>
        <v>1.3521419559410399</v>
      </c>
      <c r="I838" s="5">
        <f t="shared" ca="1" si="191"/>
        <v>1.2919829075245499</v>
      </c>
      <c r="J838" s="5">
        <f t="shared" ca="1" si="185"/>
        <v>1.04656335</v>
      </c>
      <c r="K838" s="5">
        <f t="shared" ca="1" si="186"/>
        <v>4865.0755645500003</v>
      </c>
      <c r="L838" s="21">
        <f>IF(VLOOKUP(A838,$U$12:$AD$125,8)=VLOOKUP(A837,$U$12:$AD$125,8),0,VLOOKUP(A838,U$12:$AD$125,8))</f>
        <v>0</v>
      </c>
      <c r="M838" s="8">
        <f>IF(L838&gt;0,VLOOKUP(L838,T$12:$AC$125,7),0)</f>
        <v>0</v>
      </c>
      <c r="N838" s="3">
        <f t="shared" si="192"/>
        <v>0</v>
      </c>
      <c r="O838" s="3">
        <f t="shared" ca="1" si="187"/>
        <v>4865.0755645500003</v>
      </c>
      <c r="P838" s="22" t="str">
        <f t="shared" si="193"/>
        <v>INCORPJ=</v>
      </c>
      <c r="Q838" s="2">
        <f t="shared" si="194"/>
        <v>43171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  <c r="ES838" s="18"/>
      <c r="ET838" s="18"/>
      <c r="EU838" s="18"/>
      <c r="EV838" s="18"/>
      <c r="EW838" s="18"/>
      <c r="EX838" s="18"/>
      <c r="EY838" s="18"/>
      <c r="EZ838" s="18"/>
      <c r="FA838" s="18"/>
      <c r="FB838" s="18"/>
      <c r="FC838" s="18"/>
      <c r="FD838" s="18"/>
      <c r="FE838" s="18"/>
      <c r="FF838" s="18"/>
      <c r="FG838" s="18"/>
      <c r="FH838" s="18"/>
      <c r="FI838" s="18"/>
      <c r="FJ838" s="18"/>
      <c r="FK838" s="18"/>
      <c r="FL838" s="18"/>
      <c r="FM838" s="18"/>
      <c r="FN838" s="18"/>
      <c r="FO838" s="18"/>
      <c r="FP838" s="18"/>
      <c r="FQ838" s="18"/>
      <c r="FR838" s="18"/>
      <c r="FS838" s="18"/>
      <c r="FT838" s="18"/>
      <c r="FU838" s="18"/>
      <c r="FV838" s="18"/>
    </row>
    <row r="839" spans="1:181" ht="12.75" x14ac:dyDescent="0.15">
      <c r="A839" s="90">
        <f t="shared" si="188"/>
        <v>43177</v>
      </c>
      <c r="B839" s="95">
        <f t="shared" ca="1" si="195"/>
        <v>109348.01256455001</v>
      </c>
      <c r="C839" s="3">
        <f t="shared" ca="1" si="189"/>
        <v>104482.93700000001</v>
      </c>
      <c r="D839" s="4">
        <f ca="1">IF(A839&lt;$B$1,VLOOKUP(A839,[1]DI!$A$4:$B$15000,2),0)</f>
        <v>0</v>
      </c>
      <c r="E839" s="5">
        <f t="shared" ca="1" si="196"/>
        <v>0</v>
      </c>
      <c r="F839" s="20">
        <f t="shared" si="190"/>
        <v>1.3</v>
      </c>
      <c r="G839" s="6">
        <f t="shared" ca="1" si="184"/>
        <v>1</v>
      </c>
      <c r="H839" s="5">
        <f ca="1">TRUNC(PRODUCT(G$10:G838),15)</f>
        <v>1.3521419559410399</v>
      </c>
      <c r="I839" s="5">
        <f t="shared" ca="1" si="191"/>
        <v>1.2919829075245499</v>
      </c>
      <c r="J839" s="5">
        <f t="shared" ca="1" si="185"/>
        <v>1.04656335</v>
      </c>
      <c r="K839" s="5">
        <f t="shared" ca="1" si="186"/>
        <v>4865.0755645500003</v>
      </c>
      <c r="L839" s="21">
        <f>IF(VLOOKUP(A839,$U$12:$AD$125,8)=VLOOKUP(A838,$U$12:$AD$125,8),0,VLOOKUP(A839,U$12:$AD$125,8))</f>
        <v>0</v>
      </c>
      <c r="M839" s="8">
        <f>IF(L839&gt;0,VLOOKUP(L839,T$12:$AC$125,7),0)</f>
        <v>0</v>
      </c>
      <c r="N839" s="3">
        <f t="shared" si="192"/>
        <v>0</v>
      </c>
      <c r="O839" s="3">
        <f t="shared" ca="1" si="187"/>
        <v>4865.0755645500003</v>
      </c>
      <c r="P839" s="22" t="str">
        <f t="shared" si="193"/>
        <v>INCORPJ=</v>
      </c>
      <c r="Q839" s="2">
        <f t="shared" si="194"/>
        <v>43171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  <c r="ES839" s="18"/>
      <c r="ET839" s="18"/>
      <c r="EU839" s="18"/>
      <c r="EV839" s="18"/>
      <c r="EW839" s="18"/>
      <c r="EX839" s="18"/>
      <c r="EY839" s="18"/>
      <c r="EZ839" s="18"/>
      <c r="FA839" s="18"/>
      <c r="FB839" s="18"/>
      <c r="FC839" s="18"/>
      <c r="FD839" s="18"/>
      <c r="FE839" s="18"/>
      <c r="FF839" s="18"/>
      <c r="FG839" s="18"/>
      <c r="FH839" s="18"/>
      <c r="FI839" s="18"/>
      <c r="FJ839" s="18"/>
      <c r="FK839" s="18"/>
      <c r="FL839" s="18"/>
      <c r="FM839" s="18"/>
      <c r="FN839" s="18"/>
      <c r="FO839" s="18"/>
      <c r="FP839" s="18"/>
      <c r="FQ839" s="18"/>
      <c r="FR839" s="18"/>
      <c r="FS839" s="18"/>
      <c r="FT839" s="18"/>
      <c r="FU839" s="18"/>
      <c r="FV839" s="18"/>
    </row>
    <row r="840" spans="1:181" ht="12.75" x14ac:dyDescent="0.15">
      <c r="A840" s="90">
        <f t="shared" si="188"/>
        <v>43178</v>
      </c>
      <c r="B840" s="95">
        <f t="shared" ca="1" si="195"/>
        <v>109348.01256455001</v>
      </c>
      <c r="C840" s="3">
        <f t="shared" ca="1" si="189"/>
        <v>104482.93700000001</v>
      </c>
      <c r="D840" s="4">
        <f ca="1">IF(A840&lt;$B$1,VLOOKUP(A840,[1]DI!$A$4:$B$15000,2),0)</f>
        <v>6.6400000000000001E-2</v>
      </c>
      <c r="E840" s="5">
        <f t="shared" ca="1" si="196"/>
        <v>2.5514999999999999E-4</v>
      </c>
      <c r="F840" s="20">
        <f t="shared" si="190"/>
        <v>1.3</v>
      </c>
      <c r="G840" s="6">
        <f t="shared" ca="1" si="184"/>
        <v>1.0003316950000001</v>
      </c>
      <c r="H840" s="5">
        <f ca="1">TRUNC(PRODUCT(G$10:G839),15)</f>
        <v>1.3521419559410399</v>
      </c>
      <c r="I840" s="5">
        <f t="shared" ca="1" si="191"/>
        <v>1.2919829075245499</v>
      </c>
      <c r="J840" s="5">
        <f t="shared" ca="1" si="185"/>
        <v>1.04656335</v>
      </c>
      <c r="K840" s="5">
        <f t="shared" ca="1" si="186"/>
        <v>4865.0755645500003</v>
      </c>
      <c r="L840" s="21">
        <f>IF(VLOOKUP(A840,$U$12:$AD$125,8)=VLOOKUP(A839,$U$12:$AD$125,8),0,VLOOKUP(A840,U$12:$AD$125,8))</f>
        <v>0</v>
      </c>
      <c r="M840" s="8">
        <f>IF(L840&gt;0,VLOOKUP(L840,T$12:$AC$125,7),0)</f>
        <v>0</v>
      </c>
      <c r="N840" s="3">
        <f t="shared" si="192"/>
        <v>0</v>
      </c>
      <c r="O840" s="3">
        <f t="shared" ca="1" si="187"/>
        <v>4865.0755645500003</v>
      </c>
      <c r="P840" s="22" t="str">
        <f t="shared" si="193"/>
        <v>INCORPJ=</v>
      </c>
      <c r="Q840" s="2">
        <f t="shared" si="194"/>
        <v>43171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  <c r="ES840" s="18"/>
      <c r="ET840" s="18"/>
      <c r="EU840" s="18"/>
      <c r="EV840" s="18"/>
      <c r="EW840" s="18"/>
      <c r="EX840" s="18"/>
      <c r="EY840" s="18"/>
      <c r="EZ840" s="18"/>
      <c r="FA840" s="18"/>
      <c r="FB840" s="18"/>
      <c r="FC840" s="18"/>
      <c r="FD840" s="18"/>
      <c r="FE840" s="18"/>
      <c r="FF840" s="18"/>
      <c r="FG840" s="18"/>
      <c r="FH840" s="18"/>
      <c r="FI840" s="18"/>
      <c r="FJ840" s="18"/>
      <c r="FK840" s="18"/>
      <c r="FL840" s="18"/>
      <c r="FM840" s="18"/>
      <c r="FN840" s="18"/>
      <c r="FO840" s="18"/>
      <c r="FP840" s="18"/>
      <c r="FQ840" s="18"/>
      <c r="FR840" s="18"/>
      <c r="FS840" s="18"/>
      <c r="FT840" s="18"/>
      <c r="FU840" s="18"/>
      <c r="FV840" s="18"/>
    </row>
    <row r="841" spans="1:181" ht="12.75" x14ac:dyDescent="0.15">
      <c r="A841" s="90">
        <f t="shared" si="188"/>
        <v>43179</v>
      </c>
      <c r="B841" s="95">
        <f t="shared" ca="1" si="195"/>
        <v>109384.2827713</v>
      </c>
      <c r="C841" s="3">
        <f t="shared" ca="1" si="189"/>
        <v>104482.93700000001</v>
      </c>
      <c r="D841" s="4">
        <f ca="1">IF(A841&lt;$B$1,VLOOKUP(A841,[1]DI!$A$4:$B$15000,2),0)</f>
        <v>6.6400000000000001E-2</v>
      </c>
      <c r="E841" s="5">
        <f t="shared" ca="1" si="196"/>
        <v>2.5514999999999999E-4</v>
      </c>
      <c r="F841" s="20">
        <f t="shared" si="190"/>
        <v>1.3</v>
      </c>
      <c r="G841" s="6">
        <f t="shared" ca="1" si="184"/>
        <v>1.0003316950000001</v>
      </c>
      <c r="H841" s="5">
        <f ca="1">TRUNC(PRODUCT(G$10:G840),15)</f>
        <v>1.3525904546671199</v>
      </c>
      <c r="I841" s="5">
        <f t="shared" ca="1" si="191"/>
        <v>1.2919829075245499</v>
      </c>
      <c r="J841" s="5">
        <f t="shared" ca="1" si="185"/>
        <v>1.0469104899999999</v>
      </c>
      <c r="K841" s="5">
        <f t="shared" ca="1" si="186"/>
        <v>4901.3457712999998</v>
      </c>
      <c r="L841" s="21">
        <f>IF(VLOOKUP(A841,$U$12:$AD$125,8)=VLOOKUP(A840,$U$12:$AD$125,8),0,VLOOKUP(A841,U$12:$AD$125,8))</f>
        <v>0</v>
      </c>
      <c r="M841" s="8">
        <f>IF(L841&gt;0,VLOOKUP(L841,T$12:$AC$125,7),0)</f>
        <v>0</v>
      </c>
      <c r="N841" s="3">
        <f t="shared" si="192"/>
        <v>0</v>
      </c>
      <c r="O841" s="3">
        <f t="shared" ca="1" si="187"/>
        <v>4901.3457712999998</v>
      </c>
      <c r="P841" s="22" t="str">
        <f t="shared" si="193"/>
        <v>INCORPJ=</v>
      </c>
      <c r="Q841" s="2">
        <f t="shared" si="194"/>
        <v>43171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  <c r="ES841" s="18"/>
      <c r="ET841" s="18"/>
      <c r="EU841" s="18"/>
      <c r="EV841" s="18"/>
      <c r="EW841" s="18"/>
      <c r="EX841" s="18"/>
      <c r="EY841" s="18"/>
      <c r="EZ841" s="18"/>
      <c r="FA841" s="18"/>
      <c r="FB841" s="18"/>
      <c r="FC841" s="18"/>
      <c r="FD841" s="18"/>
      <c r="FE841" s="18"/>
      <c r="FF841" s="18"/>
      <c r="FG841" s="18"/>
      <c r="FH841" s="18"/>
      <c r="FI841" s="18"/>
      <c r="FJ841" s="18"/>
      <c r="FK841" s="18"/>
      <c r="FL841" s="18"/>
      <c r="FM841" s="18"/>
      <c r="FN841" s="18"/>
      <c r="FO841" s="18"/>
      <c r="FP841" s="18"/>
      <c r="FQ841" s="18"/>
      <c r="FR841" s="18"/>
      <c r="FS841" s="18"/>
      <c r="FT841" s="18"/>
      <c r="FU841" s="18"/>
      <c r="FV841" s="18"/>
    </row>
    <row r="842" spans="1:181" ht="12.75" x14ac:dyDescent="0.15">
      <c r="A842" s="90">
        <f t="shared" si="188"/>
        <v>43180</v>
      </c>
      <c r="B842" s="95">
        <f t="shared" ca="1" si="195"/>
        <v>109420.56447118</v>
      </c>
      <c r="C842" s="3">
        <f t="shared" ca="1" si="189"/>
        <v>104482.93700000001</v>
      </c>
      <c r="D842" s="4">
        <f ca="1">IF(A842&lt;$B$1,VLOOKUP(A842,[1]DI!$A$4:$B$15000,2),0)</f>
        <v>6.6400000000000001E-2</v>
      </c>
      <c r="E842" s="5">
        <f t="shared" ca="1" si="196"/>
        <v>2.5514999999999999E-4</v>
      </c>
      <c r="F842" s="20">
        <f t="shared" si="190"/>
        <v>1.3</v>
      </c>
      <c r="G842" s="6">
        <f t="shared" ref="G842:G905" ca="1" si="197">TRUNC((1+(E842*F842)),15)</f>
        <v>1.0003316950000001</v>
      </c>
      <c r="H842" s="5">
        <f ca="1">TRUNC(PRODUCT(G$10:G841),15)</f>
        <v>1.35303910215798</v>
      </c>
      <c r="I842" s="5">
        <f t="shared" ca="1" si="191"/>
        <v>1.2919829075245499</v>
      </c>
      <c r="J842" s="5">
        <f t="shared" ref="J842:J905" ca="1" si="198">ROUND(TRUNC(H842/I842,15),8)</f>
        <v>1.04725774</v>
      </c>
      <c r="K842" s="5">
        <f t="shared" ref="K842:K905" ca="1" si="199">TRUNC((C842*(J842-1)),8)</f>
        <v>4937.6274711799997</v>
      </c>
      <c r="L842" s="21">
        <f>IF(VLOOKUP(A842,$U$12:$AD$125,8)=VLOOKUP(A841,$U$12:$AD$125,8),0,VLOOKUP(A842,U$12:$AD$125,8))</f>
        <v>0</v>
      </c>
      <c r="M842" s="8">
        <f>IF(L842&gt;0,VLOOKUP(L842,T$12:$AC$125,7),0)</f>
        <v>0</v>
      </c>
      <c r="N842" s="3">
        <f t="shared" si="192"/>
        <v>0</v>
      </c>
      <c r="O842" s="3">
        <f t="shared" ref="O842:O905" ca="1" si="200">(K842+N842)</f>
        <v>4937.6274711799997</v>
      </c>
      <c r="P842" s="22" t="str">
        <f t="shared" si="193"/>
        <v>INCORPJ=</v>
      </c>
      <c r="Q842" s="2">
        <f t="shared" si="194"/>
        <v>43171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  <c r="ES842" s="18"/>
      <c r="ET842" s="18"/>
      <c r="EU842" s="18"/>
      <c r="EV842" s="18"/>
      <c r="EW842" s="18"/>
      <c r="EX842" s="18"/>
      <c r="EY842" s="18"/>
      <c r="EZ842" s="18"/>
      <c r="FA842" s="18"/>
      <c r="FB842" s="18"/>
      <c r="FC842" s="18"/>
      <c r="FD842" s="18"/>
      <c r="FE842" s="18"/>
      <c r="FF842" s="18"/>
      <c r="FG842" s="18"/>
      <c r="FH842" s="18"/>
      <c r="FI842" s="18"/>
      <c r="FJ842" s="18"/>
      <c r="FK842" s="18"/>
      <c r="FL842" s="18"/>
      <c r="FM842" s="18"/>
      <c r="FN842" s="18"/>
      <c r="FO842" s="18"/>
      <c r="FP842" s="18"/>
      <c r="FQ842" s="18"/>
      <c r="FR842" s="18"/>
      <c r="FS842" s="18"/>
      <c r="FT842" s="18"/>
      <c r="FU842" s="18"/>
      <c r="FV842" s="18"/>
    </row>
    <row r="843" spans="1:181" ht="12.75" x14ac:dyDescent="0.15">
      <c r="A843" s="90">
        <f t="shared" ref="A843:A906" si="201">(A842+1)</f>
        <v>43181</v>
      </c>
      <c r="B843" s="95">
        <f t="shared" ca="1" si="195"/>
        <v>109456.85870900001</v>
      </c>
      <c r="C843" s="3">
        <f t="shared" ref="C843:C906" ca="1" si="202">TRUNC(C842-N842,6)</f>
        <v>104482.93700000001</v>
      </c>
      <c r="D843" s="4">
        <f ca="1">IF(A843&lt;$B$1,VLOOKUP(A843,[1]DI!$A$4:$B$15000,2),0)</f>
        <v>6.3899999999999998E-2</v>
      </c>
      <c r="E843" s="5">
        <f t="shared" ca="1" si="196"/>
        <v>2.4583E-4</v>
      </c>
      <c r="F843" s="20">
        <f t="shared" ref="F843:F906" si="203">F842</f>
        <v>1.3</v>
      </c>
      <c r="G843" s="6">
        <f t="shared" ca="1" si="197"/>
        <v>1.0003195789999999</v>
      </c>
      <c r="H843" s="5">
        <f ca="1">TRUNC(PRODUCT(G$10:G842),15)</f>
        <v>1.3534878984629699</v>
      </c>
      <c r="I843" s="5">
        <f t="shared" ref="I843:I906" ca="1" si="204">IF(OR(L842&gt;0,L842="E"),H842,I842)</f>
        <v>1.2919829075245499</v>
      </c>
      <c r="J843" s="5">
        <f t="shared" ca="1" si="198"/>
        <v>1.0476051099999999</v>
      </c>
      <c r="K843" s="5">
        <f t="shared" ca="1" si="199"/>
        <v>4973.9217090000002</v>
      </c>
      <c r="L843" s="21">
        <f>IF(VLOOKUP(A843,$U$12:$AD$125,8)=VLOOKUP(A842,$U$12:$AD$125,8),0,VLOOKUP(A843,U$12:$AD$125,8))</f>
        <v>0</v>
      </c>
      <c r="M843" s="8">
        <f>IF(L843&gt;0,VLOOKUP(L843,T$12:$AC$125,7),0)</f>
        <v>0</v>
      </c>
      <c r="N843" s="3">
        <f t="shared" ref="N843:N906" si="205">IF(M843&gt;0,(C$10*M843),0)</f>
        <v>0</v>
      </c>
      <c r="O843" s="3">
        <f t="shared" ca="1" si="200"/>
        <v>4973.9217090000002</v>
      </c>
      <c r="P843" s="22" t="str">
        <f t="shared" ref="P843:P906" si="206">IF(L842&gt;0,VLOOKUP(A842,$U$12:$AD$125,9),P842)</f>
        <v>INCORPJ=</v>
      </c>
      <c r="Q843" s="2">
        <f t="shared" ref="Q843:Q906" si="207">IF(L842&gt;0,VLOOKUP(A842,$U$12:$AD$125,10),Q842)</f>
        <v>43171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  <c r="ES843" s="18"/>
      <c r="ET843" s="18"/>
      <c r="EU843" s="18"/>
      <c r="EV843" s="18"/>
      <c r="EW843" s="18"/>
      <c r="EX843" s="18"/>
      <c r="EY843" s="18"/>
      <c r="EZ843" s="18"/>
      <c r="FA843" s="18"/>
      <c r="FB843" s="18"/>
      <c r="FC843" s="18"/>
      <c r="FD843" s="18"/>
      <c r="FE843" s="18"/>
      <c r="FF843" s="18"/>
      <c r="FG843" s="18"/>
      <c r="FH843" s="18"/>
      <c r="FI843" s="18"/>
      <c r="FJ843" s="18"/>
      <c r="FK843" s="18"/>
      <c r="FL843" s="18"/>
      <c r="FM843" s="18"/>
      <c r="FN843" s="18"/>
      <c r="FO843" s="18"/>
      <c r="FP843" s="18"/>
      <c r="FQ843" s="18"/>
      <c r="FR843" s="18"/>
      <c r="FS843" s="18"/>
      <c r="FT843" s="18"/>
      <c r="FU843" s="18"/>
      <c r="FV843" s="18"/>
    </row>
    <row r="844" spans="1:181" ht="12.75" x14ac:dyDescent="0.15">
      <c r="A844" s="90">
        <f t="shared" si="201"/>
        <v>43182</v>
      </c>
      <c r="B844" s="95">
        <f t="shared" ref="B844:B907" ca="1" si="208">IF(A844&lt;=TODAY(),C844+K844,IF(AND(A844&gt;TODAY(),A844&lt;=$B$1),IF(VLOOKUP(TODAY(),$A$10:$D$10000,4,FALSE)=0,"n.d",C844+K844),"n.d"))</f>
        <v>109491.83855148</v>
      </c>
      <c r="C844" s="3">
        <f t="shared" ca="1" si="202"/>
        <v>104482.93700000001</v>
      </c>
      <c r="D844" s="4">
        <f ca="1">IF(A844&lt;$B$1,VLOOKUP(A844,[1]DI!$A$4:$B$15000,2),0)</f>
        <v>6.3899999999999998E-2</v>
      </c>
      <c r="E844" s="5">
        <f t="shared" ca="1" si="196"/>
        <v>2.4583E-4</v>
      </c>
      <c r="F844" s="20">
        <f t="shared" si="203"/>
        <v>1.3</v>
      </c>
      <c r="G844" s="6">
        <f t="shared" ca="1" si="197"/>
        <v>1.0003195789999999</v>
      </c>
      <c r="H844" s="5">
        <f ca="1">TRUNC(PRODUCT(G$10:G843),15)</f>
        <v>1.3539204447720701</v>
      </c>
      <c r="I844" s="5">
        <f t="shared" ca="1" si="204"/>
        <v>1.2919829075245499</v>
      </c>
      <c r="J844" s="5">
        <f t="shared" ca="1" si="198"/>
        <v>1.0479399</v>
      </c>
      <c r="K844" s="5">
        <f t="shared" ca="1" si="199"/>
        <v>5008.9015514800003</v>
      </c>
      <c r="L844" s="21">
        <f>IF(VLOOKUP(A844,$U$12:$AD$125,8)=VLOOKUP(A843,$U$12:$AD$125,8),0,VLOOKUP(A844,U$12:$AD$125,8))</f>
        <v>0</v>
      </c>
      <c r="M844" s="8">
        <f>IF(L844&gt;0,VLOOKUP(L844,T$12:$AC$125,7),0)</f>
        <v>0</v>
      </c>
      <c r="N844" s="3">
        <f t="shared" si="205"/>
        <v>0</v>
      </c>
      <c r="O844" s="3">
        <f t="shared" ca="1" si="200"/>
        <v>5008.9015514800003</v>
      </c>
      <c r="P844" s="22" t="str">
        <f t="shared" si="206"/>
        <v>INCORPJ=</v>
      </c>
      <c r="Q844" s="2">
        <f t="shared" si="207"/>
        <v>43171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  <c r="ES844" s="18"/>
      <c r="ET844" s="18"/>
      <c r="EU844" s="18"/>
      <c r="EV844" s="18"/>
      <c r="EW844" s="18"/>
      <c r="EX844" s="18"/>
      <c r="EY844" s="18"/>
      <c r="EZ844" s="18"/>
      <c r="FA844" s="18"/>
      <c r="FB844" s="18"/>
      <c r="FC844" s="18"/>
      <c r="FD844" s="18"/>
      <c r="FE844" s="18"/>
      <c r="FF844" s="18"/>
      <c r="FG844" s="18"/>
      <c r="FH844" s="18"/>
      <c r="FI844" s="18"/>
      <c r="FJ844" s="18"/>
      <c r="FK844" s="18"/>
      <c r="FL844" s="18"/>
      <c r="FM844" s="18"/>
      <c r="FN844" s="18"/>
      <c r="FO844" s="18"/>
      <c r="FP844" s="18"/>
      <c r="FQ844" s="18"/>
      <c r="FR844" s="18"/>
      <c r="FS844" s="18"/>
      <c r="FT844" s="18"/>
      <c r="FU844" s="18"/>
      <c r="FV844" s="18"/>
    </row>
    <row r="845" spans="1:181" ht="12.75" x14ac:dyDescent="0.15">
      <c r="A845" s="90">
        <f t="shared" si="201"/>
        <v>43183</v>
      </c>
      <c r="B845" s="95">
        <f t="shared" ca="1" si="208"/>
        <v>109526.82988708001</v>
      </c>
      <c r="C845" s="3">
        <f t="shared" ca="1" si="202"/>
        <v>104482.93700000001</v>
      </c>
      <c r="D845" s="4">
        <f ca="1">IF(A845&lt;$B$1,VLOOKUP(A845,[1]DI!$A$4:$B$15000,2),0)</f>
        <v>0</v>
      </c>
      <c r="E845" s="5">
        <f t="shared" ca="1" si="196"/>
        <v>0</v>
      </c>
      <c r="F845" s="20">
        <f t="shared" si="203"/>
        <v>1.3</v>
      </c>
      <c r="G845" s="6">
        <f t="shared" ca="1" si="197"/>
        <v>1</v>
      </c>
      <c r="H845" s="5">
        <f ca="1">TRUNC(PRODUCT(G$10:G844),15)</f>
        <v>1.35435312931389</v>
      </c>
      <c r="I845" s="5">
        <f t="shared" ca="1" si="204"/>
        <v>1.2919829075245499</v>
      </c>
      <c r="J845" s="5">
        <f t="shared" ca="1" si="198"/>
        <v>1.0482748</v>
      </c>
      <c r="K845" s="5">
        <f t="shared" ca="1" si="199"/>
        <v>5043.89288708</v>
      </c>
      <c r="L845" s="21">
        <f>IF(VLOOKUP(A845,$U$12:$AD$125,8)=VLOOKUP(A844,$U$12:$AD$125,8),0,VLOOKUP(A845,U$12:$AD$125,8))</f>
        <v>0</v>
      </c>
      <c r="M845" s="8">
        <f>IF(L845&gt;0,VLOOKUP(L845,T$12:$AC$125,7),0)</f>
        <v>0</v>
      </c>
      <c r="N845" s="3">
        <f t="shared" si="205"/>
        <v>0</v>
      </c>
      <c r="O845" s="3">
        <f t="shared" ca="1" si="200"/>
        <v>5043.89288708</v>
      </c>
      <c r="P845" s="22" t="str">
        <f t="shared" si="206"/>
        <v>INCORPJ=</v>
      </c>
      <c r="Q845" s="2">
        <f t="shared" si="207"/>
        <v>43171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  <c r="ES845" s="18"/>
      <c r="ET845" s="18"/>
      <c r="EU845" s="18"/>
      <c r="EV845" s="18"/>
      <c r="EW845" s="18"/>
      <c r="EX845" s="18"/>
      <c r="EY845" s="18"/>
      <c r="EZ845" s="18"/>
      <c r="FA845" s="18"/>
      <c r="FB845" s="18"/>
      <c r="FC845" s="18"/>
      <c r="FD845" s="18"/>
      <c r="FE845" s="18"/>
      <c r="FF845" s="18"/>
      <c r="FG845" s="18"/>
      <c r="FH845" s="18"/>
      <c r="FI845" s="18"/>
      <c r="FJ845" s="18"/>
      <c r="FK845" s="18"/>
      <c r="FL845" s="18"/>
      <c r="FM845" s="18"/>
      <c r="FN845" s="18"/>
      <c r="FO845" s="18"/>
      <c r="FP845" s="18"/>
      <c r="FQ845" s="18"/>
      <c r="FR845" s="18"/>
      <c r="FS845" s="18"/>
      <c r="FT845" s="18"/>
      <c r="FU845" s="18"/>
      <c r="FV845" s="18"/>
    </row>
    <row r="846" spans="1:181" ht="12.75" x14ac:dyDescent="0.15">
      <c r="A846" s="90">
        <f t="shared" si="201"/>
        <v>43184</v>
      </c>
      <c r="B846" s="95">
        <f t="shared" ca="1" si="208"/>
        <v>109526.82988708001</v>
      </c>
      <c r="C846" s="3">
        <f t="shared" ca="1" si="202"/>
        <v>104482.93700000001</v>
      </c>
      <c r="D846" s="4">
        <f ca="1">IF(A846&lt;$B$1,VLOOKUP(A846,[1]DI!$A$4:$B$15000,2),0)</f>
        <v>0</v>
      </c>
      <c r="E846" s="5">
        <f t="shared" ca="1" si="196"/>
        <v>0</v>
      </c>
      <c r="F846" s="20">
        <f t="shared" si="203"/>
        <v>1.3</v>
      </c>
      <c r="G846" s="6">
        <f t="shared" ca="1" si="197"/>
        <v>1</v>
      </c>
      <c r="H846" s="5">
        <f ca="1">TRUNC(PRODUCT(G$10:G845),15)</f>
        <v>1.35435312931389</v>
      </c>
      <c r="I846" s="5">
        <f t="shared" ca="1" si="204"/>
        <v>1.2919829075245499</v>
      </c>
      <c r="J846" s="5">
        <f t="shared" ca="1" si="198"/>
        <v>1.0482748</v>
      </c>
      <c r="K846" s="5">
        <f t="shared" ca="1" si="199"/>
        <v>5043.89288708</v>
      </c>
      <c r="L846" s="21">
        <f>IF(VLOOKUP(A846,$U$12:$AD$125,8)=VLOOKUP(A845,$U$12:$AD$125,8),0,VLOOKUP(A846,U$12:$AD$125,8))</f>
        <v>0</v>
      </c>
      <c r="M846" s="8">
        <f>IF(L846&gt;0,VLOOKUP(L846,T$12:$AC$125,7),0)</f>
        <v>0</v>
      </c>
      <c r="N846" s="3">
        <f t="shared" si="205"/>
        <v>0</v>
      </c>
      <c r="O846" s="3">
        <f t="shared" ca="1" si="200"/>
        <v>5043.89288708</v>
      </c>
      <c r="P846" s="22" t="str">
        <f t="shared" si="206"/>
        <v>INCORPJ=</v>
      </c>
      <c r="Q846" s="2">
        <f t="shared" si="207"/>
        <v>43171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  <c r="ES846" s="18"/>
      <c r="ET846" s="18"/>
      <c r="EU846" s="18"/>
      <c r="EV846" s="18"/>
      <c r="EW846" s="18"/>
      <c r="EX846" s="18"/>
      <c r="EY846" s="18"/>
      <c r="EZ846" s="18"/>
      <c r="FA846" s="18"/>
      <c r="FB846" s="18"/>
      <c r="FC846" s="18"/>
      <c r="FD846" s="18"/>
      <c r="FE846" s="18"/>
      <c r="FF846" s="18"/>
      <c r="FG846" s="18"/>
      <c r="FH846" s="18"/>
      <c r="FI846" s="18"/>
      <c r="FJ846" s="18"/>
      <c r="FK846" s="18"/>
      <c r="FL846" s="18"/>
      <c r="FM846" s="18"/>
      <c r="FN846" s="18"/>
      <c r="FO846" s="18"/>
      <c r="FP846" s="18"/>
      <c r="FQ846" s="18"/>
      <c r="FR846" s="18"/>
      <c r="FS846" s="18"/>
      <c r="FT846" s="18"/>
      <c r="FU846" s="18"/>
      <c r="FV846" s="18"/>
    </row>
    <row r="847" spans="1:181" ht="12.75" x14ac:dyDescent="0.15">
      <c r="A847" s="90">
        <f t="shared" si="201"/>
        <v>43185</v>
      </c>
      <c r="B847" s="95">
        <f t="shared" ca="1" si="208"/>
        <v>109526.82988708001</v>
      </c>
      <c r="C847" s="3">
        <f t="shared" ca="1" si="202"/>
        <v>104482.93700000001</v>
      </c>
      <c r="D847" s="4">
        <f ca="1">IF(A847&lt;$B$1,VLOOKUP(A847,[1]DI!$A$4:$B$15000,2),0)</f>
        <v>6.3899999999999998E-2</v>
      </c>
      <c r="E847" s="5">
        <f t="shared" ca="1" si="196"/>
        <v>2.4583E-4</v>
      </c>
      <c r="F847" s="20">
        <f t="shared" si="203"/>
        <v>1.3</v>
      </c>
      <c r="G847" s="6">
        <f t="shared" ca="1" si="197"/>
        <v>1.0003195789999999</v>
      </c>
      <c r="H847" s="5">
        <f ca="1">TRUNC(PRODUCT(G$10:G846),15)</f>
        <v>1.35435312931389</v>
      </c>
      <c r="I847" s="5">
        <f t="shared" ca="1" si="204"/>
        <v>1.2919829075245499</v>
      </c>
      <c r="J847" s="5">
        <f t="shared" ca="1" si="198"/>
        <v>1.0482748</v>
      </c>
      <c r="K847" s="5">
        <f t="shared" ca="1" si="199"/>
        <v>5043.89288708</v>
      </c>
      <c r="L847" s="21">
        <f>IF(VLOOKUP(A847,$U$12:$AD$125,8)=VLOOKUP(A846,$U$12:$AD$125,8),0,VLOOKUP(A847,U$12:$AD$125,8))</f>
        <v>0</v>
      </c>
      <c r="M847" s="8">
        <f>IF(L847&gt;0,VLOOKUP(L847,T$12:$AC$125,7),0)</f>
        <v>0</v>
      </c>
      <c r="N847" s="3">
        <f t="shared" si="205"/>
        <v>0</v>
      </c>
      <c r="O847" s="3">
        <f t="shared" ca="1" si="200"/>
        <v>5043.89288708</v>
      </c>
      <c r="P847" s="22" t="str">
        <f t="shared" si="206"/>
        <v>INCORPJ=</v>
      </c>
      <c r="Q847" s="2">
        <f t="shared" si="207"/>
        <v>43171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  <c r="ES847" s="18"/>
      <c r="ET847" s="18"/>
      <c r="EU847" s="18"/>
      <c r="EV847" s="18"/>
      <c r="EW847" s="18"/>
      <c r="EX847" s="18"/>
      <c r="EY847" s="18"/>
      <c r="EZ847" s="18"/>
      <c r="FA847" s="18"/>
      <c r="FB847" s="18"/>
      <c r="FC847" s="18"/>
      <c r="FD847" s="18"/>
      <c r="FE847" s="18"/>
      <c r="FF847" s="18"/>
      <c r="FG847" s="18"/>
      <c r="FH847" s="18"/>
      <c r="FI847" s="18"/>
      <c r="FJ847" s="18"/>
      <c r="FK847" s="18"/>
      <c r="FL847" s="18"/>
      <c r="FM847" s="18"/>
      <c r="FN847" s="18"/>
      <c r="FO847" s="18"/>
      <c r="FP847" s="18"/>
      <c r="FQ847" s="18"/>
      <c r="FR847" s="18"/>
      <c r="FS847" s="18"/>
      <c r="FT847" s="18"/>
      <c r="FU847" s="18"/>
      <c r="FV847" s="18"/>
    </row>
    <row r="848" spans="1:181" ht="12.75" x14ac:dyDescent="0.15">
      <c r="A848" s="90">
        <f t="shared" si="201"/>
        <v>43186</v>
      </c>
      <c r="B848" s="95">
        <f t="shared" ca="1" si="208"/>
        <v>109561.83271581</v>
      </c>
      <c r="C848" s="3">
        <f t="shared" ca="1" si="202"/>
        <v>104482.93700000001</v>
      </c>
      <c r="D848" s="4">
        <f ca="1">IF(A848&lt;$B$1,VLOOKUP(A848,[1]DI!$A$4:$B$15000,2),0)</f>
        <v>6.3899999999999998E-2</v>
      </c>
      <c r="E848" s="5">
        <f t="shared" ca="1" si="196"/>
        <v>2.4583E-4</v>
      </c>
      <c r="F848" s="20">
        <f t="shared" si="203"/>
        <v>1.3</v>
      </c>
      <c r="G848" s="6">
        <f t="shared" ca="1" si="197"/>
        <v>1.0003195789999999</v>
      </c>
      <c r="H848" s="5">
        <f ca="1">TRUNC(PRODUCT(G$10:G847),15)</f>
        <v>1.3547859521326</v>
      </c>
      <c r="I848" s="5">
        <f t="shared" ca="1" si="204"/>
        <v>1.2919829075245499</v>
      </c>
      <c r="J848" s="5">
        <f t="shared" ca="1" si="198"/>
        <v>1.0486098100000001</v>
      </c>
      <c r="K848" s="5">
        <f t="shared" ca="1" si="199"/>
        <v>5078.8957158100002</v>
      </c>
      <c r="L848" s="21">
        <f>IF(VLOOKUP(A848,$U$12:$AD$125,8)=VLOOKUP(A847,$U$12:$AD$125,8),0,VLOOKUP(A848,U$12:$AD$125,8))</f>
        <v>0</v>
      </c>
      <c r="M848" s="8">
        <f>IF(L848&gt;0,VLOOKUP(L848,T$12:$AC$125,7),0)</f>
        <v>0</v>
      </c>
      <c r="N848" s="3">
        <f t="shared" si="205"/>
        <v>0</v>
      </c>
      <c r="O848" s="3">
        <f t="shared" ca="1" si="200"/>
        <v>5078.8957158100002</v>
      </c>
      <c r="P848" s="22" t="str">
        <f t="shared" si="206"/>
        <v>INCORPJ=</v>
      </c>
      <c r="Q848" s="2">
        <f t="shared" si="207"/>
        <v>43171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  <c r="ES848" s="18"/>
      <c r="ET848" s="18"/>
      <c r="EU848" s="18"/>
      <c r="EV848" s="18"/>
      <c r="EW848" s="18"/>
      <c r="EX848" s="18"/>
      <c r="EY848" s="18"/>
      <c r="EZ848" s="18"/>
      <c r="FA848" s="18"/>
      <c r="FB848" s="18"/>
      <c r="FC848" s="18"/>
      <c r="FD848" s="18"/>
      <c r="FE848" s="18"/>
      <c r="FF848" s="18"/>
      <c r="FG848" s="18"/>
      <c r="FH848" s="18"/>
      <c r="FI848" s="18"/>
      <c r="FJ848" s="18"/>
      <c r="FK848" s="18"/>
      <c r="FL848" s="18"/>
      <c r="FM848" s="18"/>
      <c r="FN848" s="18"/>
      <c r="FO848" s="18"/>
      <c r="FP848" s="18"/>
      <c r="FQ848" s="18"/>
      <c r="FR848" s="18"/>
      <c r="FS848" s="18"/>
      <c r="FT848" s="18"/>
      <c r="FU848" s="18"/>
      <c r="FV848" s="18"/>
    </row>
    <row r="849" spans="1:178" ht="12.75" x14ac:dyDescent="0.15">
      <c r="A849" s="90">
        <f t="shared" si="201"/>
        <v>43187</v>
      </c>
      <c r="B849" s="95">
        <f t="shared" ca="1" si="208"/>
        <v>109596.84599283</v>
      </c>
      <c r="C849" s="3">
        <f t="shared" ca="1" si="202"/>
        <v>104482.93700000001</v>
      </c>
      <c r="D849" s="4">
        <f ca="1">IF(A849&lt;$B$1,VLOOKUP(A849,[1]DI!$A$4:$B$15000,2),0)</f>
        <v>6.3899999999999998E-2</v>
      </c>
      <c r="E849" s="5">
        <f t="shared" ca="1" si="196"/>
        <v>2.4583E-4</v>
      </c>
      <c r="F849" s="20">
        <f t="shared" si="203"/>
        <v>1.3</v>
      </c>
      <c r="G849" s="6">
        <f t="shared" ca="1" si="197"/>
        <v>1.0003195789999999</v>
      </c>
      <c r="H849" s="5">
        <f ca="1">TRUNC(PRODUCT(G$10:G848),15)</f>
        <v>1.3552189132724</v>
      </c>
      <c r="I849" s="5">
        <f t="shared" ca="1" si="204"/>
        <v>1.2919829075245499</v>
      </c>
      <c r="J849" s="5">
        <f t="shared" ca="1" si="198"/>
        <v>1.0489449200000001</v>
      </c>
      <c r="K849" s="5">
        <f t="shared" ca="1" si="199"/>
        <v>5113.90899283</v>
      </c>
      <c r="L849" s="21">
        <f>IF(VLOOKUP(A849,$U$12:$AD$125,8)=VLOOKUP(A848,$U$12:$AD$125,8),0,VLOOKUP(A849,U$12:$AD$125,8))</f>
        <v>0</v>
      </c>
      <c r="M849" s="8">
        <f>IF(L849&gt;0,VLOOKUP(L849,T$12:$AC$125,7),0)</f>
        <v>0</v>
      </c>
      <c r="N849" s="3">
        <f t="shared" si="205"/>
        <v>0</v>
      </c>
      <c r="O849" s="3">
        <f t="shared" ca="1" si="200"/>
        <v>5113.90899283</v>
      </c>
      <c r="P849" s="22" t="str">
        <f t="shared" si="206"/>
        <v>INCORPJ=</v>
      </c>
      <c r="Q849" s="2">
        <f t="shared" si="207"/>
        <v>43171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  <c r="ES849" s="18"/>
      <c r="ET849" s="18"/>
      <c r="EU849" s="18"/>
      <c r="EV849" s="18"/>
      <c r="EW849" s="18"/>
      <c r="EX849" s="18"/>
      <c r="EY849" s="18"/>
      <c r="EZ849" s="18"/>
      <c r="FA849" s="18"/>
      <c r="FB849" s="18"/>
      <c r="FC849" s="18"/>
      <c r="FD849" s="18"/>
      <c r="FE849" s="18"/>
      <c r="FF849" s="18"/>
      <c r="FG849" s="18"/>
      <c r="FH849" s="18"/>
      <c r="FI849" s="18"/>
      <c r="FJ849" s="18"/>
      <c r="FK849" s="18"/>
      <c r="FL849" s="18"/>
      <c r="FM849" s="18"/>
      <c r="FN849" s="18"/>
      <c r="FO849" s="18"/>
      <c r="FP849" s="18"/>
      <c r="FQ849" s="18"/>
      <c r="FR849" s="18"/>
      <c r="FS849" s="18"/>
      <c r="FT849" s="18"/>
      <c r="FU849" s="18"/>
      <c r="FV849" s="18"/>
    </row>
    <row r="850" spans="1:178" ht="12.75" x14ac:dyDescent="0.15">
      <c r="A850" s="90">
        <f t="shared" si="201"/>
        <v>43188</v>
      </c>
      <c r="B850" s="95">
        <f t="shared" ca="1" si="208"/>
        <v>109631.87180780001</v>
      </c>
      <c r="C850" s="3">
        <f t="shared" ca="1" si="202"/>
        <v>104482.93700000001</v>
      </c>
      <c r="D850" s="4">
        <f ca="1">IF(A850&lt;$B$1,VLOOKUP(A850,[1]DI!$A$4:$B$15000,2),0)</f>
        <v>6.3899999999999998E-2</v>
      </c>
      <c r="E850" s="5">
        <f t="shared" ref="E850:E913" ca="1" si="209">ROUND((((1+D850)^(1/252)-1)),8)</f>
        <v>2.4583E-4</v>
      </c>
      <c r="F850" s="20">
        <f t="shared" si="203"/>
        <v>1.3</v>
      </c>
      <c r="G850" s="6">
        <f t="shared" ca="1" si="197"/>
        <v>1.0003195789999999</v>
      </c>
      <c r="H850" s="5">
        <f ca="1">TRUNC(PRODUCT(G$10:G849),15)</f>
        <v>1.35565201277748</v>
      </c>
      <c r="I850" s="5">
        <f t="shared" ca="1" si="204"/>
        <v>1.2919829075245499</v>
      </c>
      <c r="J850" s="5">
        <f t="shared" ca="1" si="198"/>
        <v>1.04928015</v>
      </c>
      <c r="K850" s="5">
        <f t="shared" ca="1" si="199"/>
        <v>5148.9348078000003</v>
      </c>
      <c r="L850" s="21">
        <f>IF(VLOOKUP(A850,$U$12:$AD$125,8)=VLOOKUP(A849,$U$12:$AD$125,8),0,VLOOKUP(A850,U$12:$AD$125,8))</f>
        <v>0</v>
      </c>
      <c r="M850" s="8">
        <f>IF(L850&gt;0,VLOOKUP(L850,T$12:$AC$125,7),0)</f>
        <v>0</v>
      </c>
      <c r="N850" s="3">
        <f t="shared" si="205"/>
        <v>0</v>
      </c>
      <c r="O850" s="3">
        <f t="shared" ca="1" si="200"/>
        <v>5148.9348078000003</v>
      </c>
      <c r="P850" s="22" t="str">
        <f t="shared" si="206"/>
        <v>INCORPJ=</v>
      </c>
      <c r="Q850" s="2">
        <f t="shared" si="207"/>
        <v>43171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  <c r="ES850" s="18"/>
      <c r="ET850" s="18"/>
      <c r="EU850" s="18"/>
      <c r="EV850" s="18"/>
      <c r="EW850" s="18"/>
      <c r="EX850" s="18"/>
      <c r="EY850" s="18"/>
      <c r="EZ850" s="18"/>
      <c r="FA850" s="18"/>
      <c r="FB850" s="18"/>
      <c r="FC850" s="18"/>
      <c r="FD850" s="18"/>
      <c r="FE850" s="18"/>
      <c r="FF850" s="18"/>
      <c r="FG850" s="18"/>
      <c r="FH850" s="18"/>
      <c r="FI850" s="18"/>
      <c r="FJ850" s="18"/>
      <c r="FK850" s="18"/>
      <c r="FL850" s="18"/>
      <c r="FM850" s="18"/>
      <c r="FN850" s="18"/>
      <c r="FO850" s="18"/>
      <c r="FP850" s="18"/>
      <c r="FQ850" s="18"/>
      <c r="FR850" s="18"/>
      <c r="FS850" s="18"/>
      <c r="FT850" s="18"/>
      <c r="FU850" s="18"/>
      <c r="FV850" s="18"/>
    </row>
    <row r="851" spans="1:178" ht="12.75" x14ac:dyDescent="0.15">
      <c r="A851" s="90">
        <f t="shared" si="201"/>
        <v>43189</v>
      </c>
      <c r="B851" s="95">
        <f t="shared" ca="1" si="208"/>
        <v>109666.90702623001</v>
      </c>
      <c r="C851" s="3">
        <f t="shared" ca="1" si="202"/>
        <v>104482.93700000001</v>
      </c>
      <c r="D851" s="4">
        <f ca="1">IF(A851&lt;$B$1,VLOOKUP(A851,[1]DI!$A$4:$B$15000,2),0)</f>
        <v>0</v>
      </c>
      <c r="E851" s="5">
        <f t="shared" ca="1" si="209"/>
        <v>0</v>
      </c>
      <c r="F851" s="20">
        <f t="shared" si="203"/>
        <v>1.3</v>
      </c>
      <c r="G851" s="6">
        <f t="shared" ca="1" si="197"/>
        <v>1</v>
      </c>
      <c r="H851" s="5">
        <f ca="1">TRUNC(PRODUCT(G$10:G850),15)</f>
        <v>1.35608525069208</v>
      </c>
      <c r="I851" s="5">
        <f t="shared" ca="1" si="204"/>
        <v>1.2919829075245499</v>
      </c>
      <c r="J851" s="5">
        <f t="shared" ca="1" si="198"/>
        <v>1.04961547</v>
      </c>
      <c r="K851" s="5">
        <f t="shared" ca="1" si="199"/>
        <v>5183.9700262300003</v>
      </c>
      <c r="L851" s="21">
        <f>IF(VLOOKUP(A851,$U$12:$AD$125,8)=VLOOKUP(A850,$U$12:$AD$125,8),0,VLOOKUP(A851,U$12:$AD$125,8))</f>
        <v>0</v>
      </c>
      <c r="M851" s="8">
        <f>IF(L851&gt;0,VLOOKUP(L851,T$12:$AC$125,7),0)</f>
        <v>0</v>
      </c>
      <c r="N851" s="3">
        <f t="shared" si="205"/>
        <v>0</v>
      </c>
      <c r="O851" s="3">
        <f t="shared" ca="1" si="200"/>
        <v>5183.9700262300003</v>
      </c>
      <c r="P851" s="22" t="str">
        <f t="shared" si="206"/>
        <v>INCORPJ=</v>
      </c>
      <c r="Q851" s="2">
        <f t="shared" si="207"/>
        <v>43171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  <c r="EW851" s="18"/>
      <c r="EX851" s="18"/>
      <c r="EY851" s="18"/>
      <c r="EZ851" s="18"/>
      <c r="FA851" s="18"/>
      <c r="FB851" s="18"/>
      <c r="FC851" s="18"/>
      <c r="FD851" s="18"/>
      <c r="FE851" s="18"/>
      <c r="FF851" s="18"/>
      <c r="FG851" s="18"/>
      <c r="FH851" s="18"/>
      <c r="FI851" s="18"/>
      <c r="FJ851" s="18"/>
      <c r="FK851" s="18"/>
      <c r="FL851" s="18"/>
      <c r="FM851" s="18"/>
      <c r="FN851" s="18"/>
      <c r="FO851" s="18"/>
      <c r="FP851" s="18"/>
      <c r="FQ851" s="18"/>
      <c r="FR851" s="18"/>
      <c r="FS851" s="18"/>
      <c r="FT851" s="18"/>
      <c r="FU851" s="18"/>
      <c r="FV851" s="18"/>
    </row>
    <row r="852" spans="1:178" ht="12.75" x14ac:dyDescent="0.15">
      <c r="A852" s="90">
        <f t="shared" si="201"/>
        <v>43190</v>
      </c>
      <c r="B852" s="95">
        <f t="shared" ca="1" si="208"/>
        <v>109666.90702623001</v>
      </c>
      <c r="C852" s="3">
        <f t="shared" ca="1" si="202"/>
        <v>104482.93700000001</v>
      </c>
      <c r="D852" s="4">
        <f ca="1">IF(A852&lt;$B$1,VLOOKUP(A852,[1]DI!$A$4:$B$15000,2),0)</f>
        <v>0</v>
      </c>
      <c r="E852" s="5">
        <f t="shared" ca="1" si="209"/>
        <v>0</v>
      </c>
      <c r="F852" s="20">
        <f t="shared" si="203"/>
        <v>1.3</v>
      </c>
      <c r="G852" s="6">
        <f t="shared" ca="1" si="197"/>
        <v>1</v>
      </c>
      <c r="H852" s="5">
        <f ca="1">TRUNC(PRODUCT(G$10:G851),15)</f>
        <v>1.35608525069208</v>
      </c>
      <c r="I852" s="5">
        <f t="shared" ca="1" si="204"/>
        <v>1.2919829075245499</v>
      </c>
      <c r="J852" s="5">
        <f t="shared" ca="1" si="198"/>
        <v>1.04961547</v>
      </c>
      <c r="K852" s="5">
        <f t="shared" ca="1" si="199"/>
        <v>5183.9700262300003</v>
      </c>
      <c r="L852" s="21">
        <f>IF(VLOOKUP(A852,$U$12:$AD$125,8)=VLOOKUP(A851,$U$12:$AD$125,8),0,VLOOKUP(A852,U$12:$AD$125,8))</f>
        <v>0</v>
      </c>
      <c r="M852" s="8">
        <f>IF(L852&gt;0,VLOOKUP(L852,T$12:$AC$125,7),0)</f>
        <v>0</v>
      </c>
      <c r="N852" s="3">
        <f t="shared" si="205"/>
        <v>0</v>
      </c>
      <c r="O852" s="3">
        <f t="shared" ca="1" si="200"/>
        <v>5183.9700262300003</v>
      </c>
      <c r="P852" s="22" t="str">
        <f t="shared" si="206"/>
        <v>INCORPJ=</v>
      </c>
      <c r="Q852" s="2">
        <f t="shared" si="207"/>
        <v>43171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  <c r="ES852" s="18"/>
      <c r="ET852" s="18"/>
      <c r="EU852" s="18"/>
      <c r="EV852" s="18"/>
      <c r="EW852" s="18"/>
      <c r="EX852" s="18"/>
      <c r="EY852" s="18"/>
      <c r="EZ852" s="18"/>
      <c r="FA852" s="18"/>
      <c r="FB852" s="18"/>
      <c r="FC852" s="18"/>
      <c r="FD852" s="18"/>
      <c r="FE852" s="18"/>
      <c r="FF852" s="18"/>
      <c r="FG852" s="18"/>
      <c r="FH852" s="18"/>
      <c r="FI852" s="18"/>
      <c r="FJ852" s="18"/>
      <c r="FK852" s="18"/>
      <c r="FL852" s="18"/>
      <c r="FM852" s="18"/>
      <c r="FN852" s="18"/>
      <c r="FO852" s="18"/>
      <c r="FP852" s="18"/>
      <c r="FQ852" s="18"/>
      <c r="FR852" s="18"/>
      <c r="FS852" s="18"/>
      <c r="FT852" s="18"/>
      <c r="FU852" s="18"/>
      <c r="FV852" s="18"/>
    </row>
    <row r="853" spans="1:178" ht="12.75" x14ac:dyDescent="0.15">
      <c r="A853" s="90">
        <f t="shared" si="201"/>
        <v>43191</v>
      </c>
      <c r="B853" s="95">
        <f t="shared" ca="1" si="208"/>
        <v>109666.90702623001</v>
      </c>
      <c r="C853" s="3">
        <f t="shared" ca="1" si="202"/>
        <v>104482.93700000001</v>
      </c>
      <c r="D853" s="4">
        <f ca="1">IF(A853&lt;$B$1,VLOOKUP(A853,[1]DI!$A$4:$B$15000,2),0)</f>
        <v>0</v>
      </c>
      <c r="E853" s="5">
        <f t="shared" ca="1" si="209"/>
        <v>0</v>
      </c>
      <c r="F853" s="20">
        <f t="shared" si="203"/>
        <v>1.3</v>
      </c>
      <c r="G853" s="6">
        <f t="shared" ca="1" si="197"/>
        <v>1</v>
      </c>
      <c r="H853" s="5">
        <f ca="1">TRUNC(PRODUCT(G$10:G852),15)</f>
        <v>1.35608525069208</v>
      </c>
      <c r="I853" s="5">
        <f t="shared" ca="1" si="204"/>
        <v>1.2919829075245499</v>
      </c>
      <c r="J853" s="5">
        <f t="shared" ca="1" si="198"/>
        <v>1.04961547</v>
      </c>
      <c r="K853" s="5">
        <f t="shared" ca="1" si="199"/>
        <v>5183.9700262300003</v>
      </c>
      <c r="L853" s="21">
        <f>IF(VLOOKUP(A853,$U$12:$AD$125,8)=VLOOKUP(A852,$U$12:$AD$125,8),0,VLOOKUP(A853,U$12:$AD$125,8))</f>
        <v>0</v>
      </c>
      <c r="M853" s="8">
        <f>IF(L853&gt;0,VLOOKUP(L853,T$12:$AC$125,7),0)</f>
        <v>0</v>
      </c>
      <c r="N853" s="3">
        <f t="shared" si="205"/>
        <v>0</v>
      </c>
      <c r="O853" s="3">
        <f t="shared" ca="1" si="200"/>
        <v>5183.9700262300003</v>
      </c>
      <c r="P853" s="22" t="str">
        <f t="shared" si="206"/>
        <v>INCORPJ=</v>
      </c>
      <c r="Q853" s="2">
        <f t="shared" si="207"/>
        <v>43171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  <c r="ES853" s="18"/>
      <c r="ET853" s="18"/>
      <c r="EU853" s="18"/>
      <c r="EV853" s="18"/>
      <c r="EW853" s="18"/>
      <c r="EX853" s="18"/>
      <c r="EY853" s="18"/>
      <c r="EZ853" s="18"/>
      <c r="FA853" s="18"/>
      <c r="FB853" s="18"/>
      <c r="FC853" s="18"/>
      <c r="FD853" s="18"/>
      <c r="FE853" s="18"/>
      <c r="FF853" s="18"/>
      <c r="FG853" s="18"/>
      <c r="FH853" s="18"/>
      <c r="FI853" s="18"/>
      <c r="FJ853" s="18"/>
      <c r="FK853" s="18"/>
      <c r="FL853" s="18"/>
      <c r="FM853" s="18"/>
      <c r="FN853" s="18"/>
      <c r="FO853" s="18"/>
      <c r="FP853" s="18"/>
      <c r="FQ853" s="18"/>
      <c r="FR853" s="18"/>
      <c r="FS853" s="18"/>
      <c r="FT853" s="18"/>
      <c r="FU853" s="18"/>
      <c r="FV853" s="18"/>
    </row>
    <row r="854" spans="1:178" ht="12.75" x14ac:dyDescent="0.15">
      <c r="A854" s="90">
        <f t="shared" si="201"/>
        <v>43192</v>
      </c>
      <c r="B854" s="95">
        <f t="shared" ca="1" si="208"/>
        <v>109666.90702623001</v>
      </c>
      <c r="C854" s="3">
        <f t="shared" ca="1" si="202"/>
        <v>104482.93700000001</v>
      </c>
      <c r="D854" s="4">
        <f ca="1">IF(A854&lt;$B$1,VLOOKUP(A854,[1]DI!$A$4:$B$15000,2),0)</f>
        <v>6.3899999999999998E-2</v>
      </c>
      <c r="E854" s="5">
        <f t="shared" ca="1" si="209"/>
        <v>2.4583E-4</v>
      </c>
      <c r="F854" s="20">
        <f t="shared" si="203"/>
        <v>1.3</v>
      </c>
      <c r="G854" s="6">
        <f t="shared" ca="1" si="197"/>
        <v>1.0003195789999999</v>
      </c>
      <c r="H854" s="5">
        <f ca="1">TRUNC(PRODUCT(G$10:G853),15)</f>
        <v>1.35608525069208</v>
      </c>
      <c r="I854" s="5">
        <f t="shared" ca="1" si="204"/>
        <v>1.2919829075245499</v>
      </c>
      <c r="J854" s="5">
        <f t="shared" ca="1" si="198"/>
        <v>1.04961547</v>
      </c>
      <c r="K854" s="5">
        <f t="shared" ca="1" si="199"/>
        <v>5183.9700262300003</v>
      </c>
      <c r="L854" s="21">
        <f>IF(VLOOKUP(A854,$U$12:$AD$125,8)=VLOOKUP(A853,$U$12:$AD$125,8),0,VLOOKUP(A854,U$12:$AD$125,8))</f>
        <v>0</v>
      </c>
      <c r="M854" s="8">
        <f>IF(L854&gt;0,VLOOKUP(L854,T$12:$AC$125,7),0)</f>
        <v>0</v>
      </c>
      <c r="N854" s="3">
        <f t="shared" si="205"/>
        <v>0</v>
      </c>
      <c r="O854" s="3">
        <f t="shared" ca="1" si="200"/>
        <v>5183.9700262300003</v>
      </c>
      <c r="P854" s="22" t="str">
        <f t="shared" si="206"/>
        <v>INCORPJ=</v>
      </c>
      <c r="Q854" s="2">
        <f t="shared" si="207"/>
        <v>43171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  <c r="ES854" s="18"/>
      <c r="ET854" s="18"/>
      <c r="EU854" s="18"/>
      <c r="EV854" s="18"/>
      <c r="EW854" s="18"/>
      <c r="EX854" s="18"/>
      <c r="EY854" s="18"/>
      <c r="EZ854" s="18"/>
      <c r="FA854" s="18"/>
      <c r="FB854" s="18"/>
      <c r="FC854" s="18"/>
      <c r="FD854" s="18"/>
      <c r="FE854" s="18"/>
      <c r="FF854" s="18"/>
      <c r="FG854" s="18"/>
      <c r="FH854" s="18"/>
      <c r="FI854" s="18"/>
      <c r="FJ854" s="18"/>
      <c r="FK854" s="18"/>
      <c r="FL854" s="18"/>
      <c r="FM854" s="18"/>
      <c r="FN854" s="18"/>
      <c r="FO854" s="18"/>
      <c r="FP854" s="18"/>
      <c r="FQ854" s="18"/>
      <c r="FR854" s="18"/>
      <c r="FS854" s="18"/>
      <c r="FT854" s="18"/>
      <c r="FU854" s="18"/>
      <c r="FV854" s="18"/>
    </row>
    <row r="855" spans="1:178" ht="12.75" x14ac:dyDescent="0.15">
      <c r="A855" s="90">
        <f t="shared" si="201"/>
        <v>43193</v>
      </c>
      <c r="B855" s="95">
        <f t="shared" ca="1" si="208"/>
        <v>109701.95478262</v>
      </c>
      <c r="C855" s="3">
        <f t="shared" ca="1" si="202"/>
        <v>104482.93700000001</v>
      </c>
      <c r="D855" s="4">
        <f ca="1">IF(A855&lt;$B$1,VLOOKUP(A855,[1]DI!$A$4:$B$15000,2),0)</f>
        <v>6.3899999999999998E-2</v>
      </c>
      <c r="E855" s="5">
        <f t="shared" ca="1" si="209"/>
        <v>2.4583E-4</v>
      </c>
      <c r="F855" s="20">
        <f t="shared" si="203"/>
        <v>1.3</v>
      </c>
      <c r="G855" s="6">
        <f t="shared" ca="1" si="197"/>
        <v>1.0003195789999999</v>
      </c>
      <c r="H855" s="5">
        <f ca="1">TRUNC(PRODUCT(G$10:G854),15)</f>
        <v>1.3565186270604099</v>
      </c>
      <c r="I855" s="5">
        <f t="shared" ca="1" si="204"/>
        <v>1.2919829075245499</v>
      </c>
      <c r="J855" s="5">
        <f t="shared" ca="1" si="198"/>
        <v>1.04995091</v>
      </c>
      <c r="K855" s="5">
        <f t="shared" ca="1" si="199"/>
        <v>5219.0177826199997</v>
      </c>
      <c r="L855" s="21">
        <f>IF(VLOOKUP(A855,$U$12:$AD$125,8)=VLOOKUP(A854,$U$12:$AD$125,8),0,VLOOKUP(A855,U$12:$AD$125,8))</f>
        <v>0</v>
      </c>
      <c r="M855" s="8">
        <f>IF(L855&gt;0,VLOOKUP(L855,T$12:$AC$125,7),0)</f>
        <v>0</v>
      </c>
      <c r="N855" s="3">
        <f t="shared" si="205"/>
        <v>0</v>
      </c>
      <c r="O855" s="3">
        <f t="shared" ca="1" si="200"/>
        <v>5219.0177826199997</v>
      </c>
      <c r="P855" s="22" t="str">
        <f t="shared" si="206"/>
        <v>INCORPJ=</v>
      </c>
      <c r="Q855" s="2">
        <f t="shared" si="207"/>
        <v>43171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  <c r="ES855" s="18"/>
      <c r="ET855" s="18"/>
      <c r="EU855" s="18"/>
      <c r="EV855" s="18"/>
      <c r="EW855" s="18"/>
      <c r="EX855" s="18"/>
      <c r="EY855" s="18"/>
      <c r="EZ855" s="18"/>
      <c r="FA855" s="18"/>
      <c r="FB855" s="18"/>
      <c r="FC855" s="18"/>
      <c r="FD855" s="18"/>
      <c r="FE855" s="18"/>
      <c r="FF855" s="18"/>
      <c r="FG855" s="18"/>
      <c r="FH855" s="18"/>
      <c r="FI855" s="18"/>
      <c r="FJ855" s="18"/>
      <c r="FK855" s="18"/>
      <c r="FL855" s="18"/>
      <c r="FM855" s="18"/>
      <c r="FN855" s="18"/>
      <c r="FO855" s="18"/>
      <c r="FP855" s="18"/>
      <c r="FQ855" s="18"/>
      <c r="FR855" s="18"/>
      <c r="FS855" s="18"/>
      <c r="FT855" s="18"/>
      <c r="FU855" s="18"/>
      <c r="FV855" s="18"/>
    </row>
    <row r="856" spans="1:178" ht="12.75" x14ac:dyDescent="0.15">
      <c r="A856" s="90">
        <f t="shared" si="201"/>
        <v>43194</v>
      </c>
      <c r="B856" s="95">
        <f t="shared" ca="1" si="208"/>
        <v>109737.01298730001</v>
      </c>
      <c r="C856" s="3">
        <f t="shared" ca="1" si="202"/>
        <v>104482.93700000001</v>
      </c>
      <c r="D856" s="4">
        <f ca="1">IF(A856&lt;$B$1,VLOOKUP(A856,[1]DI!$A$4:$B$15000,2),0)</f>
        <v>6.3899999999999998E-2</v>
      </c>
      <c r="E856" s="5">
        <f t="shared" ca="1" si="209"/>
        <v>2.4583E-4</v>
      </c>
      <c r="F856" s="20">
        <f t="shared" si="203"/>
        <v>1.3</v>
      </c>
      <c r="G856" s="6">
        <f t="shared" ca="1" si="197"/>
        <v>1.0003195789999999</v>
      </c>
      <c r="H856" s="5">
        <f ca="1">TRUNC(PRODUCT(G$10:G855),15)</f>
        <v>1.3569521419267201</v>
      </c>
      <c r="I856" s="5">
        <f t="shared" ca="1" si="204"/>
        <v>1.2919829075245499</v>
      </c>
      <c r="J856" s="5">
        <f t="shared" ca="1" si="198"/>
        <v>1.05028645</v>
      </c>
      <c r="K856" s="5">
        <f t="shared" ca="1" si="199"/>
        <v>5254.0759872999997</v>
      </c>
      <c r="L856" s="21">
        <f>IF(VLOOKUP(A856,$U$12:$AD$125,8)=VLOOKUP(A855,$U$12:$AD$125,8),0,VLOOKUP(A856,U$12:$AD$125,8))</f>
        <v>0</v>
      </c>
      <c r="M856" s="8">
        <f>IF(L856&gt;0,VLOOKUP(L856,T$12:$AC$125,7),0)</f>
        <v>0</v>
      </c>
      <c r="N856" s="3">
        <f t="shared" si="205"/>
        <v>0</v>
      </c>
      <c r="O856" s="3">
        <f t="shared" ca="1" si="200"/>
        <v>5254.0759872999997</v>
      </c>
      <c r="P856" s="22" t="str">
        <f t="shared" si="206"/>
        <v>INCORPJ=</v>
      </c>
      <c r="Q856" s="2">
        <f t="shared" si="207"/>
        <v>43171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  <c r="ES856" s="18"/>
      <c r="ET856" s="18"/>
      <c r="EU856" s="18"/>
      <c r="EV856" s="18"/>
      <c r="EW856" s="18"/>
      <c r="EX856" s="18"/>
      <c r="EY856" s="18"/>
      <c r="EZ856" s="18"/>
      <c r="FA856" s="18"/>
      <c r="FB856" s="18"/>
      <c r="FC856" s="18"/>
      <c r="FD856" s="18"/>
      <c r="FE856" s="18"/>
      <c r="FF856" s="18"/>
      <c r="FG856" s="18"/>
      <c r="FH856" s="18"/>
      <c r="FI856" s="18"/>
      <c r="FJ856" s="18"/>
      <c r="FK856" s="18"/>
      <c r="FL856" s="18"/>
      <c r="FM856" s="18"/>
      <c r="FN856" s="18"/>
      <c r="FO856" s="18"/>
      <c r="FP856" s="18"/>
      <c r="FQ856" s="18"/>
      <c r="FR856" s="18"/>
      <c r="FS856" s="18"/>
      <c r="FT856" s="18"/>
      <c r="FU856" s="18"/>
      <c r="FV856" s="18"/>
    </row>
    <row r="857" spans="1:178" ht="12.75" x14ac:dyDescent="0.15">
      <c r="A857" s="90">
        <f t="shared" si="201"/>
        <v>43195</v>
      </c>
      <c r="B857" s="95">
        <f t="shared" ca="1" si="208"/>
        <v>109772.0826851</v>
      </c>
      <c r="C857" s="3">
        <f t="shared" ca="1" si="202"/>
        <v>104482.93700000001</v>
      </c>
      <c r="D857" s="4">
        <f ca="1">IF(A857&lt;$B$1,VLOOKUP(A857,[1]DI!$A$4:$B$15000,2),0)</f>
        <v>6.3899999999999998E-2</v>
      </c>
      <c r="E857" s="5">
        <f t="shared" ca="1" si="209"/>
        <v>2.4583E-4</v>
      </c>
      <c r="F857" s="20">
        <f t="shared" si="203"/>
        <v>1.3</v>
      </c>
      <c r="G857" s="6">
        <f t="shared" ca="1" si="197"/>
        <v>1.0003195789999999</v>
      </c>
      <c r="H857" s="5">
        <f ca="1">TRUNC(PRODUCT(G$10:G856),15)</f>
        <v>1.3573857953352899</v>
      </c>
      <c r="I857" s="5">
        <f t="shared" ca="1" si="204"/>
        <v>1.2919829075245499</v>
      </c>
      <c r="J857" s="5">
        <f t="shared" ca="1" si="198"/>
        <v>1.0506221</v>
      </c>
      <c r="K857" s="5">
        <f t="shared" ca="1" si="199"/>
        <v>5289.1456851000003</v>
      </c>
      <c r="L857" s="21">
        <f>IF(VLOOKUP(A857,$U$12:$AD$125,8)=VLOOKUP(A856,$U$12:$AD$125,8),0,VLOOKUP(A857,U$12:$AD$125,8))</f>
        <v>0</v>
      </c>
      <c r="M857" s="8">
        <f>IF(L857&gt;0,VLOOKUP(L857,T$12:$AC$125,7),0)</f>
        <v>0</v>
      </c>
      <c r="N857" s="3">
        <f t="shared" si="205"/>
        <v>0</v>
      </c>
      <c r="O857" s="3">
        <f t="shared" ca="1" si="200"/>
        <v>5289.1456851000003</v>
      </c>
      <c r="P857" s="22" t="str">
        <f t="shared" si="206"/>
        <v>INCORPJ=</v>
      </c>
      <c r="Q857" s="2">
        <f t="shared" si="207"/>
        <v>43171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  <c r="ES857" s="18"/>
      <c r="ET857" s="18"/>
      <c r="EU857" s="18"/>
      <c r="EV857" s="18"/>
      <c r="EW857" s="18"/>
      <c r="EX857" s="18"/>
      <c r="EY857" s="18"/>
      <c r="EZ857" s="18"/>
      <c r="FA857" s="18"/>
      <c r="FB857" s="18"/>
      <c r="FC857" s="18"/>
      <c r="FD857" s="18"/>
      <c r="FE857" s="18"/>
      <c r="FF857" s="18"/>
      <c r="FG857" s="18"/>
      <c r="FH857" s="18"/>
      <c r="FI857" s="18"/>
      <c r="FJ857" s="18"/>
      <c r="FK857" s="18"/>
      <c r="FL857" s="18"/>
      <c r="FM857" s="18"/>
      <c r="FN857" s="18"/>
      <c r="FO857" s="18"/>
      <c r="FP857" s="18"/>
      <c r="FQ857" s="18"/>
      <c r="FR857" s="18"/>
      <c r="FS857" s="18"/>
      <c r="FT857" s="18"/>
      <c r="FU857" s="18"/>
      <c r="FV857" s="18"/>
    </row>
    <row r="858" spans="1:178" ht="12.75" x14ac:dyDescent="0.15">
      <c r="A858" s="90">
        <f t="shared" si="201"/>
        <v>43196</v>
      </c>
      <c r="B858" s="95">
        <f t="shared" ca="1" si="208"/>
        <v>109807.16387603001</v>
      </c>
      <c r="C858" s="3">
        <f t="shared" ca="1" si="202"/>
        <v>104482.93700000001</v>
      </c>
      <c r="D858" s="4">
        <f ca="1">IF(A858&lt;$B$1,VLOOKUP(A858,[1]DI!$A$4:$B$15000,2),0)</f>
        <v>6.3899999999999998E-2</v>
      </c>
      <c r="E858" s="5">
        <f t="shared" ca="1" si="209"/>
        <v>2.4583E-4</v>
      </c>
      <c r="F858" s="20">
        <f t="shared" si="203"/>
        <v>1.3</v>
      </c>
      <c r="G858" s="6">
        <f t="shared" ca="1" si="197"/>
        <v>1.0003195789999999</v>
      </c>
      <c r="H858" s="5">
        <f ca="1">TRUNC(PRODUCT(G$10:G857),15)</f>
        <v>1.35781958733038</v>
      </c>
      <c r="I858" s="5">
        <f t="shared" ca="1" si="204"/>
        <v>1.2919829075245499</v>
      </c>
      <c r="J858" s="5">
        <f t="shared" ca="1" si="198"/>
        <v>1.05095786</v>
      </c>
      <c r="K858" s="5">
        <f t="shared" ca="1" si="199"/>
        <v>5324.2268760300003</v>
      </c>
      <c r="L858" s="21">
        <f>IF(VLOOKUP(A858,$U$12:$AD$125,8)=VLOOKUP(A857,$U$12:$AD$125,8),0,VLOOKUP(A858,U$12:$AD$125,8))</f>
        <v>0</v>
      </c>
      <c r="M858" s="8">
        <f>IF(L858&gt;0,VLOOKUP(L858,T$12:$AC$125,7),0)</f>
        <v>0</v>
      </c>
      <c r="N858" s="3">
        <f t="shared" si="205"/>
        <v>0</v>
      </c>
      <c r="O858" s="3">
        <f t="shared" ca="1" si="200"/>
        <v>5324.2268760300003</v>
      </c>
      <c r="P858" s="22" t="str">
        <f t="shared" si="206"/>
        <v>INCORPJ=</v>
      </c>
      <c r="Q858" s="2">
        <f t="shared" si="207"/>
        <v>43171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  <c r="ES858" s="18"/>
      <c r="ET858" s="18"/>
      <c r="EU858" s="18"/>
      <c r="EV858" s="18"/>
      <c r="EW858" s="18"/>
      <c r="EX858" s="18"/>
      <c r="EY858" s="18"/>
      <c r="EZ858" s="18"/>
      <c r="FA858" s="18"/>
      <c r="FB858" s="18"/>
      <c r="FC858" s="18"/>
      <c r="FD858" s="18"/>
      <c r="FE858" s="18"/>
      <c r="FF858" s="18"/>
      <c r="FG858" s="18"/>
      <c r="FH858" s="18"/>
      <c r="FI858" s="18"/>
      <c r="FJ858" s="18"/>
      <c r="FK858" s="18"/>
      <c r="FL858" s="18"/>
      <c r="FM858" s="18"/>
      <c r="FN858" s="18"/>
      <c r="FO858" s="18"/>
      <c r="FP858" s="18"/>
      <c r="FQ858" s="18"/>
      <c r="FR858" s="18"/>
      <c r="FS858" s="18"/>
      <c r="FT858" s="18"/>
      <c r="FU858" s="18"/>
      <c r="FV858" s="18"/>
    </row>
    <row r="859" spans="1:178" ht="12.75" x14ac:dyDescent="0.15">
      <c r="A859" s="90">
        <f t="shared" si="201"/>
        <v>43197</v>
      </c>
      <c r="B859" s="95">
        <f t="shared" ca="1" si="208"/>
        <v>109842.25551525</v>
      </c>
      <c r="C859" s="3">
        <f t="shared" ca="1" si="202"/>
        <v>104482.93700000001</v>
      </c>
      <c r="D859" s="4">
        <f ca="1">IF(A859&lt;$B$1,VLOOKUP(A859,[1]DI!$A$4:$B$15000,2),0)</f>
        <v>0</v>
      </c>
      <c r="E859" s="5">
        <f t="shared" ca="1" si="209"/>
        <v>0</v>
      </c>
      <c r="F859" s="20">
        <f t="shared" si="203"/>
        <v>1.3</v>
      </c>
      <c r="G859" s="6">
        <f t="shared" ca="1" si="197"/>
        <v>1</v>
      </c>
      <c r="H859" s="5">
        <f ca="1">TRUNC(PRODUCT(G$10:G858),15)</f>
        <v>1.35825351795628</v>
      </c>
      <c r="I859" s="5">
        <f t="shared" ca="1" si="204"/>
        <v>1.2919829075245499</v>
      </c>
      <c r="J859" s="5">
        <f t="shared" ca="1" si="198"/>
        <v>1.0512937200000001</v>
      </c>
      <c r="K859" s="5">
        <f t="shared" ca="1" si="199"/>
        <v>5359.31851525</v>
      </c>
      <c r="L859" s="21">
        <f>IF(VLOOKUP(A859,$U$12:$AD$125,8)=VLOOKUP(A858,$U$12:$AD$125,8),0,VLOOKUP(A859,U$12:$AD$125,8))</f>
        <v>0</v>
      </c>
      <c r="M859" s="8">
        <f>IF(L859&gt;0,VLOOKUP(L859,T$12:$AC$125,7),0)</f>
        <v>0</v>
      </c>
      <c r="N859" s="3">
        <f t="shared" si="205"/>
        <v>0</v>
      </c>
      <c r="O859" s="3">
        <f t="shared" ca="1" si="200"/>
        <v>5359.31851525</v>
      </c>
      <c r="P859" s="22" t="str">
        <f t="shared" si="206"/>
        <v>INCORPJ=</v>
      </c>
      <c r="Q859" s="2">
        <f t="shared" si="207"/>
        <v>43171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  <c r="ES859" s="18"/>
      <c r="ET859" s="18"/>
      <c r="EU859" s="18"/>
      <c r="EV859" s="18"/>
      <c r="EW859" s="18"/>
      <c r="EX859" s="18"/>
      <c r="EY859" s="18"/>
      <c r="EZ859" s="18"/>
      <c r="FA859" s="18"/>
      <c r="FB859" s="18"/>
      <c r="FC859" s="18"/>
      <c r="FD859" s="18"/>
      <c r="FE859" s="18"/>
      <c r="FF859" s="18"/>
      <c r="FG859" s="18"/>
      <c r="FH859" s="18"/>
      <c r="FI859" s="18"/>
      <c r="FJ859" s="18"/>
      <c r="FK859" s="18"/>
      <c r="FL859" s="18"/>
      <c r="FM859" s="18"/>
      <c r="FN859" s="18"/>
      <c r="FO859" s="18"/>
      <c r="FP859" s="18"/>
      <c r="FQ859" s="18"/>
      <c r="FR859" s="18"/>
      <c r="FS859" s="18"/>
      <c r="FT859" s="18"/>
      <c r="FU859" s="18"/>
      <c r="FV859" s="18"/>
    </row>
    <row r="860" spans="1:178" ht="12.75" x14ac:dyDescent="0.15">
      <c r="A860" s="90">
        <f t="shared" si="201"/>
        <v>43198</v>
      </c>
      <c r="B860" s="95">
        <f t="shared" ca="1" si="208"/>
        <v>109842.25551525</v>
      </c>
      <c r="C860" s="3">
        <f t="shared" ca="1" si="202"/>
        <v>104482.93700000001</v>
      </c>
      <c r="D860" s="4">
        <f ca="1">IF(A860&lt;$B$1,VLOOKUP(A860,[1]DI!$A$4:$B$15000,2),0)</f>
        <v>0</v>
      </c>
      <c r="E860" s="5">
        <f t="shared" ca="1" si="209"/>
        <v>0</v>
      </c>
      <c r="F860" s="20">
        <f t="shared" si="203"/>
        <v>1.3</v>
      </c>
      <c r="G860" s="6">
        <f t="shared" ca="1" si="197"/>
        <v>1</v>
      </c>
      <c r="H860" s="5">
        <f ca="1">TRUNC(PRODUCT(G$10:G859),15)</f>
        <v>1.35825351795628</v>
      </c>
      <c r="I860" s="5">
        <f t="shared" ca="1" si="204"/>
        <v>1.2919829075245499</v>
      </c>
      <c r="J860" s="5">
        <f t="shared" ca="1" si="198"/>
        <v>1.0512937200000001</v>
      </c>
      <c r="K860" s="5">
        <f t="shared" ca="1" si="199"/>
        <v>5359.31851525</v>
      </c>
      <c r="L860" s="21">
        <f>IF(VLOOKUP(A860,$U$12:$AD$125,8)=VLOOKUP(A859,$U$12:$AD$125,8),0,VLOOKUP(A860,U$12:$AD$125,8))</f>
        <v>0</v>
      </c>
      <c r="M860" s="8">
        <f>IF(L860&gt;0,VLOOKUP(L860,T$12:$AC$125,7),0)</f>
        <v>0</v>
      </c>
      <c r="N860" s="3">
        <f t="shared" si="205"/>
        <v>0</v>
      </c>
      <c r="O860" s="3">
        <f t="shared" ca="1" si="200"/>
        <v>5359.31851525</v>
      </c>
      <c r="P860" s="22" t="str">
        <f t="shared" si="206"/>
        <v>INCORPJ=</v>
      </c>
      <c r="Q860" s="2">
        <f t="shared" si="207"/>
        <v>43171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  <c r="ES860" s="18"/>
      <c r="ET860" s="18"/>
      <c r="EU860" s="18"/>
      <c r="EV860" s="18"/>
      <c r="EW860" s="18"/>
      <c r="EX860" s="18"/>
      <c r="EY860" s="18"/>
      <c r="EZ860" s="18"/>
      <c r="FA860" s="18"/>
      <c r="FB860" s="18"/>
      <c r="FC860" s="18"/>
      <c r="FD860" s="18"/>
      <c r="FE860" s="18"/>
      <c r="FF860" s="18"/>
      <c r="FG860" s="18"/>
      <c r="FH860" s="18"/>
      <c r="FI860" s="18"/>
      <c r="FJ860" s="18"/>
      <c r="FK860" s="18"/>
      <c r="FL860" s="18"/>
      <c r="FM860" s="18"/>
      <c r="FN860" s="18"/>
      <c r="FO860" s="18"/>
      <c r="FP860" s="18"/>
      <c r="FQ860" s="18"/>
      <c r="FR860" s="18"/>
      <c r="FS860" s="18"/>
      <c r="FT860" s="18"/>
      <c r="FU860" s="18"/>
      <c r="FV860" s="18"/>
    </row>
    <row r="861" spans="1:178" ht="12.75" x14ac:dyDescent="0.15">
      <c r="A861" s="90">
        <f t="shared" si="201"/>
        <v>43199</v>
      </c>
      <c r="B861" s="95">
        <f t="shared" ca="1" si="208"/>
        <v>109842.25551525</v>
      </c>
      <c r="C861" s="3">
        <f t="shared" ca="1" si="202"/>
        <v>104482.93700000001</v>
      </c>
      <c r="D861" s="4">
        <f ca="1">IF(A861&lt;$B$1,VLOOKUP(A861,[1]DI!$A$4:$B$15000,2),0)</f>
        <v>6.3899999999999998E-2</v>
      </c>
      <c r="E861" s="5">
        <f t="shared" ca="1" si="209"/>
        <v>2.4583E-4</v>
      </c>
      <c r="F861" s="20">
        <f t="shared" si="203"/>
        <v>1.3</v>
      </c>
      <c r="G861" s="6">
        <f t="shared" ca="1" si="197"/>
        <v>1.0003195789999999</v>
      </c>
      <c r="H861" s="5">
        <f ca="1">TRUNC(PRODUCT(G$10:G860),15)</f>
        <v>1.35825351795628</v>
      </c>
      <c r="I861" s="5">
        <f t="shared" ca="1" si="204"/>
        <v>1.2919829075245499</v>
      </c>
      <c r="J861" s="5">
        <f t="shared" ca="1" si="198"/>
        <v>1.0512937200000001</v>
      </c>
      <c r="K861" s="5">
        <f t="shared" ca="1" si="199"/>
        <v>5359.31851525</v>
      </c>
      <c r="L861" s="21">
        <f>IF(VLOOKUP(A861,$U$12:$AD$125,8)=VLOOKUP(A860,$U$12:$AD$125,8),0,VLOOKUP(A861,U$12:$AD$125,8))</f>
        <v>0</v>
      </c>
      <c r="M861" s="8">
        <f>IF(L861&gt;0,VLOOKUP(L861,T$12:$AC$125,7),0)</f>
        <v>0</v>
      </c>
      <c r="N861" s="3">
        <f t="shared" si="205"/>
        <v>0</v>
      </c>
      <c r="O861" s="3">
        <f t="shared" ca="1" si="200"/>
        <v>5359.31851525</v>
      </c>
      <c r="P861" s="22" t="str">
        <f t="shared" si="206"/>
        <v>INCORPJ=</v>
      </c>
      <c r="Q861" s="2">
        <f t="shared" si="207"/>
        <v>43171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  <c r="ES861" s="18"/>
      <c r="ET861" s="18"/>
      <c r="EU861" s="18"/>
      <c r="EV861" s="18"/>
      <c r="EW861" s="18"/>
      <c r="EX861" s="18"/>
      <c r="EY861" s="18"/>
      <c r="EZ861" s="18"/>
      <c r="FA861" s="18"/>
      <c r="FB861" s="18"/>
      <c r="FC861" s="18"/>
      <c r="FD861" s="18"/>
      <c r="FE861" s="18"/>
      <c r="FF861" s="18"/>
      <c r="FG861" s="18"/>
      <c r="FH861" s="18"/>
      <c r="FI861" s="18"/>
      <c r="FJ861" s="18"/>
      <c r="FK861" s="18"/>
      <c r="FL861" s="18"/>
      <c r="FM861" s="18"/>
      <c r="FN861" s="18"/>
      <c r="FO861" s="18"/>
      <c r="FP861" s="18"/>
      <c r="FQ861" s="18"/>
      <c r="FR861" s="18"/>
      <c r="FS861" s="18"/>
      <c r="FT861" s="18"/>
      <c r="FU861" s="18"/>
      <c r="FV861" s="18"/>
    </row>
    <row r="862" spans="1:178" ht="12.75" x14ac:dyDescent="0.15">
      <c r="A862" s="90">
        <f t="shared" si="201"/>
        <v>43200</v>
      </c>
      <c r="B862" s="95">
        <f t="shared" ca="1" si="208"/>
        <v>109877.35864759001</v>
      </c>
      <c r="C862" s="3">
        <f t="shared" ca="1" si="202"/>
        <v>104482.93700000001</v>
      </c>
      <c r="D862" s="4">
        <f ca="1">IF(A862&lt;$B$1,VLOOKUP(A862,[1]DI!$A$4:$B$15000,2),0)</f>
        <v>6.3899999999999998E-2</v>
      </c>
      <c r="E862" s="5">
        <f t="shared" ca="1" si="209"/>
        <v>2.4583E-4</v>
      </c>
      <c r="F862" s="20">
        <f t="shared" si="203"/>
        <v>1.3</v>
      </c>
      <c r="G862" s="6">
        <f t="shared" ca="1" si="197"/>
        <v>1.0003195789999999</v>
      </c>
      <c r="H862" s="5">
        <f ca="1">TRUNC(PRODUCT(G$10:G861),15)</f>
        <v>1.3586875872572901</v>
      </c>
      <c r="I862" s="5">
        <f t="shared" ca="1" si="204"/>
        <v>1.2919829075245499</v>
      </c>
      <c r="J862" s="5">
        <f t="shared" ca="1" si="198"/>
        <v>1.05162969</v>
      </c>
      <c r="K862" s="5">
        <f t="shared" ca="1" si="199"/>
        <v>5394.4216475900002</v>
      </c>
      <c r="L862" s="21">
        <f>IF(VLOOKUP(A862,$U$12:$AD$125,8)=VLOOKUP(A861,$U$12:$AD$125,8),0,VLOOKUP(A862,U$12:$AD$125,8))</f>
        <v>0</v>
      </c>
      <c r="M862" s="8">
        <f>IF(L862&gt;0,VLOOKUP(L862,T$12:$AC$125,7),0)</f>
        <v>0</v>
      </c>
      <c r="N862" s="3">
        <f t="shared" si="205"/>
        <v>0</v>
      </c>
      <c r="O862" s="3">
        <f t="shared" ca="1" si="200"/>
        <v>5394.4216475900002</v>
      </c>
      <c r="P862" s="22" t="str">
        <f t="shared" si="206"/>
        <v>INCORPJ=</v>
      </c>
      <c r="Q862" s="2">
        <f t="shared" si="207"/>
        <v>43171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  <c r="ES862" s="18"/>
      <c r="ET862" s="18"/>
      <c r="EU862" s="18"/>
      <c r="EV862" s="18"/>
      <c r="EW862" s="18"/>
      <c r="EX862" s="18"/>
      <c r="EY862" s="18"/>
      <c r="EZ862" s="18"/>
      <c r="FA862" s="18"/>
      <c r="FB862" s="18"/>
      <c r="FC862" s="18"/>
      <c r="FD862" s="18"/>
      <c r="FE862" s="18"/>
      <c r="FF862" s="18"/>
      <c r="FG862" s="18"/>
      <c r="FH862" s="18"/>
      <c r="FI862" s="18"/>
      <c r="FJ862" s="18"/>
      <c r="FK862" s="18"/>
      <c r="FL862" s="18"/>
      <c r="FM862" s="18"/>
      <c r="FN862" s="18"/>
      <c r="FO862" s="18"/>
      <c r="FP862" s="18"/>
      <c r="FQ862" s="18"/>
      <c r="FR862" s="18"/>
      <c r="FS862" s="18"/>
      <c r="FT862" s="18"/>
      <c r="FU862" s="18"/>
      <c r="FV862" s="18"/>
    </row>
    <row r="863" spans="1:178" ht="12.75" x14ac:dyDescent="0.15">
      <c r="A863" s="90">
        <f t="shared" si="201"/>
        <v>43201</v>
      </c>
      <c r="B863" s="95">
        <f t="shared" ca="1" si="208"/>
        <v>109912.47327306001</v>
      </c>
      <c r="C863" s="3">
        <f t="shared" ca="1" si="202"/>
        <v>104482.93700000001</v>
      </c>
      <c r="D863" s="4">
        <f ca="1">IF(A863&lt;$B$1,VLOOKUP(A863,[1]DI!$A$4:$B$15000,2),0)</f>
        <v>6.3899999999999998E-2</v>
      </c>
      <c r="E863" s="5">
        <f t="shared" ca="1" si="209"/>
        <v>2.4583E-4</v>
      </c>
      <c r="F863" s="20">
        <f t="shared" si="203"/>
        <v>1.3</v>
      </c>
      <c r="G863" s="6">
        <f t="shared" ca="1" si="197"/>
        <v>1.0003195789999999</v>
      </c>
      <c r="H863" s="5">
        <f ca="1">TRUNC(PRODUCT(G$10:G862),15)</f>
        <v>1.3591217952777399</v>
      </c>
      <c r="I863" s="5">
        <f t="shared" ca="1" si="204"/>
        <v>1.2919829075245499</v>
      </c>
      <c r="J863" s="5">
        <f t="shared" ca="1" si="198"/>
        <v>1.05196577</v>
      </c>
      <c r="K863" s="5">
        <f t="shared" ca="1" si="199"/>
        <v>5429.53627306</v>
      </c>
      <c r="L863" s="21">
        <f>IF(VLOOKUP(A863,$U$12:$AD$125,8)=VLOOKUP(A862,$U$12:$AD$125,8),0,VLOOKUP(A863,U$12:$AD$125,8))</f>
        <v>0</v>
      </c>
      <c r="M863" s="8">
        <f>IF(L863&gt;0,VLOOKUP(L863,T$12:$AC$125,7),0)</f>
        <v>0</v>
      </c>
      <c r="N863" s="3">
        <f t="shared" si="205"/>
        <v>0</v>
      </c>
      <c r="O863" s="3">
        <f t="shared" ca="1" si="200"/>
        <v>5429.53627306</v>
      </c>
      <c r="P863" s="22" t="str">
        <f t="shared" si="206"/>
        <v>INCORPJ=</v>
      </c>
      <c r="Q863" s="2">
        <f t="shared" si="207"/>
        <v>43171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  <c r="ES863" s="18"/>
      <c r="ET863" s="18"/>
      <c r="EU863" s="18"/>
      <c r="EV863" s="18"/>
      <c r="EW863" s="18"/>
      <c r="EX863" s="18"/>
      <c r="EY863" s="18"/>
      <c r="EZ863" s="18"/>
      <c r="FA863" s="18"/>
      <c r="FB863" s="18"/>
      <c r="FC863" s="18"/>
      <c r="FD863" s="18"/>
      <c r="FE863" s="18"/>
      <c r="FF863" s="18"/>
      <c r="FG863" s="18"/>
      <c r="FH863" s="18"/>
      <c r="FI863" s="18"/>
      <c r="FJ863" s="18"/>
      <c r="FK863" s="18"/>
      <c r="FL863" s="18"/>
      <c r="FM863" s="18"/>
      <c r="FN863" s="18"/>
      <c r="FO863" s="18"/>
      <c r="FP863" s="18"/>
      <c r="FQ863" s="18"/>
      <c r="FR863" s="18"/>
      <c r="FS863" s="18"/>
      <c r="FT863" s="18"/>
      <c r="FU863" s="18"/>
      <c r="FV863" s="18"/>
    </row>
    <row r="864" spans="1:178" ht="12.75" x14ac:dyDescent="0.15">
      <c r="A864" s="90">
        <f t="shared" si="201"/>
        <v>43202</v>
      </c>
      <c r="B864" s="95">
        <f t="shared" ca="1" si="208"/>
        <v>109947.59939165</v>
      </c>
      <c r="C864" s="3">
        <f t="shared" ca="1" si="202"/>
        <v>104482.93700000001</v>
      </c>
      <c r="D864" s="4">
        <f ca="1">IF(A864&lt;$B$1,VLOOKUP(A864,[1]DI!$A$4:$B$15000,2),0)</f>
        <v>6.3899999999999998E-2</v>
      </c>
      <c r="E864" s="5">
        <f t="shared" ca="1" si="209"/>
        <v>2.4583E-4</v>
      </c>
      <c r="F864" s="20">
        <f t="shared" si="203"/>
        <v>1.3</v>
      </c>
      <c r="G864" s="6">
        <f t="shared" ca="1" si="197"/>
        <v>1.0003195789999999</v>
      </c>
      <c r="H864" s="5">
        <f ca="1">TRUNC(PRODUCT(G$10:G863),15)</f>
        <v>1.35955614206195</v>
      </c>
      <c r="I864" s="5">
        <f t="shared" ca="1" si="204"/>
        <v>1.2919829075245499</v>
      </c>
      <c r="J864" s="5">
        <f t="shared" ca="1" si="198"/>
        <v>1.0523019600000001</v>
      </c>
      <c r="K864" s="5">
        <f t="shared" ca="1" si="199"/>
        <v>5464.6623916500002</v>
      </c>
      <c r="L864" s="21">
        <f>IF(VLOOKUP(A864,$U$12:$AD$125,8)=VLOOKUP(A863,$U$12:$AD$125,8),0,VLOOKUP(A864,U$12:$AD$125,8))</f>
        <v>0</v>
      </c>
      <c r="M864" s="8">
        <f>IF(L864&gt;0,VLOOKUP(L864,T$12:$AC$125,7),0)</f>
        <v>0</v>
      </c>
      <c r="N864" s="3">
        <f t="shared" si="205"/>
        <v>0</v>
      </c>
      <c r="O864" s="3">
        <f t="shared" ca="1" si="200"/>
        <v>5464.6623916500002</v>
      </c>
      <c r="P864" s="22" t="str">
        <f t="shared" si="206"/>
        <v>INCORPJ=</v>
      </c>
      <c r="Q864" s="2">
        <f t="shared" si="207"/>
        <v>43171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  <c r="ES864" s="18"/>
      <c r="ET864" s="18"/>
      <c r="EU864" s="18"/>
      <c r="EV864" s="18"/>
      <c r="EW864" s="18"/>
      <c r="EX864" s="18"/>
      <c r="EY864" s="18"/>
      <c r="EZ864" s="18"/>
      <c r="FA864" s="18"/>
      <c r="FB864" s="18"/>
      <c r="FC864" s="18"/>
      <c r="FD864" s="18"/>
      <c r="FE864" s="18"/>
      <c r="FF864" s="18"/>
      <c r="FG864" s="18"/>
      <c r="FH864" s="18"/>
      <c r="FI864" s="18"/>
      <c r="FJ864" s="18"/>
      <c r="FK864" s="18"/>
      <c r="FL864" s="18"/>
      <c r="FM864" s="18"/>
      <c r="FN864" s="18"/>
      <c r="FO864" s="18"/>
      <c r="FP864" s="18"/>
      <c r="FQ864" s="18"/>
      <c r="FR864" s="18"/>
      <c r="FS864" s="18"/>
      <c r="FT864" s="18"/>
      <c r="FU864" s="18"/>
      <c r="FV864" s="18"/>
    </row>
    <row r="865" spans="1:178" ht="12.75" x14ac:dyDescent="0.15">
      <c r="A865" s="90">
        <f t="shared" si="201"/>
        <v>43203</v>
      </c>
      <c r="B865" s="95">
        <f t="shared" ca="1" si="208"/>
        <v>109982.73595854001</v>
      </c>
      <c r="C865" s="3">
        <f t="shared" ca="1" si="202"/>
        <v>104482.93700000001</v>
      </c>
      <c r="D865" s="4">
        <f ca="1">IF(A865&lt;$B$1,VLOOKUP(A865,[1]DI!$A$4:$B$15000,2),0)</f>
        <v>6.3899999999999998E-2</v>
      </c>
      <c r="E865" s="5">
        <f t="shared" ca="1" si="209"/>
        <v>2.4583E-4</v>
      </c>
      <c r="F865" s="20">
        <f t="shared" si="203"/>
        <v>1.3</v>
      </c>
      <c r="G865" s="6">
        <f t="shared" ca="1" si="197"/>
        <v>1.0003195789999999</v>
      </c>
      <c r="H865" s="5">
        <f ca="1">TRUNC(PRODUCT(G$10:G864),15)</f>
        <v>1.3599906276542699</v>
      </c>
      <c r="I865" s="5">
        <f t="shared" ca="1" si="204"/>
        <v>1.2919829075245499</v>
      </c>
      <c r="J865" s="5">
        <f t="shared" ca="1" si="198"/>
        <v>1.05263825</v>
      </c>
      <c r="K865" s="5">
        <f t="shared" ca="1" si="199"/>
        <v>5499.7989585400001</v>
      </c>
      <c r="L865" s="21">
        <f>IF(VLOOKUP(A865,$U$12:$AD$125,8)=VLOOKUP(A864,$U$12:$AD$125,8),0,VLOOKUP(A865,U$12:$AD$125,8))</f>
        <v>0</v>
      </c>
      <c r="M865" s="8">
        <f>IF(L865&gt;0,VLOOKUP(L865,T$12:$AC$125,7),0)</f>
        <v>0</v>
      </c>
      <c r="N865" s="3">
        <f t="shared" si="205"/>
        <v>0</v>
      </c>
      <c r="O865" s="3">
        <f t="shared" ca="1" si="200"/>
        <v>5499.7989585400001</v>
      </c>
      <c r="P865" s="22" t="str">
        <f t="shared" si="206"/>
        <v>INCORPJ=</v>
      </c>
      <c r="Q865" s="2">
        <f t="shared" si="207"/>
        <v>43171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  <c r="ES865" s="18"/>
      <c r="ET865" s="18"/>
      <c r="EU865" s="18"/>
      <c r="EV865" s="18"/>
      <c r="EW865" s="18"/>
      <c r="EX865" s="18"/>
      <c r="EY865" s="18"/>
      <c r="EZ865" s="18"/>
      <c r="FA865" s="18"/>
      <c r="FB865" s="18"/>
      <c r="FC865" s="18"/>
      <c r="FD865" s="18"/>
      <c r="FE865" s="18"/>
      <c r="FF865" s="18"/>
      <c r="FG865" s="18"/>
      <c r="FH865" s="18"/>
      <c r="FI865" s="18"/>
      <c r="FJ865" s="18"/>
      <c r="FK865" s="18"/>
      <c r="FL865" s="18"/>
      <c r="FM865" s="18"/>
      <c r="FN865" s="18"/>
      <c r="FO865" s="18"/>
      <c r="FP865" s="18"/>
      <c r="FQ865" s="18"/>
      <c r="FR865" s="18"/>
      <c r="FS865" s="18"/>
      <c r="FT865" s="18"/>
      <c r="FU865" s="18"/>
      <c r="FV865" s="18"/>
    </row>
    <row r="866" spans="1:178" ht="12.75" x14ac:dyDescent="0.15">
      <c r="A866" s="90">
        <f t="shared" si="201"/>
        <v>43204</v>
      </c>
      <c r="B866" s="95">
        <f t="shared" ca="1" si="208"/>
        <v>110017.88401854</v>
      </c>
      <c r="C866" s="3">
        <f t="shared" ca="1" si="202"/>
        <v>104482.93700000001</v>
      </c>
      <c r="D866" s="4">
        <f ca="1">IF(A866&lt;$B$1,VLOOKUP(A866,[1]DI!$A$4:$B$15000,2),0)</f>
        <v>0</v>
      </c>
      <c r="E866" s="5">
        <f t="shared" ca="1" si="209"/>
        <v>0</v>
      </c>
      <c r="F866" s="20">
        <f t="shared" si="203"/>
        <v>1.3</v>
      </c>
      <c r="G866" s="6">
        <f t="shared" ca="1" si="197"/>
        <v>1</v>
      </c>
      <c r="H866" s="5">
        <f ca="1">TRUNC(PRODUCT(G$10:G865),15)</f>
        <v>1.3604252520990701</v>
      </c>
      <c r="I866" s="5">
        <f t="shared" ca="1" si="204"/>
        <v>1.2919829075245499</v>
      </c>
      <c r="J866" s="5">
        <f t="shared" ca="1" si="198"/>
        <v>1.0529746499999999</v>
      </c>
      <c r="K866" s="5">
        <f t="shared" ca="1" si="199"/>
        <v>5534.9470185399996</v>
      </c>
      <c r="L866" s="21">
        <f>IF(VLOOKUP(A866,$U$12:$AD$125,8)=VLOOKUP(A865,$U$12:$AD$125,8),0,VLOOKUP(A866,U$12:$AD$125,8))</f>
        <v>0</v>
      </c>
      <c r="M866" s="8">
        <f>IF(L866&gt;0,VLOOKUP(L866,T$12:$AC$125,7),0)</f>
        <v>0</v>
      </c>
      <c r="N866" s="3">
        <f t="shared" si="205"/>
        <v>0</v>
      </c>
      <c r="O866" s="3">
        <f t="shared" ca="1" si="200"/>
        <v>5534.9470185399996</v>
      </c>
      <c r="P866" s="22" t="str">
        <f t="shared" si="206"/>
        <v>INCORPJ=</v>
      </c>
      <c r="Q866" s="2">
        <f t="shared" si="207"/>
        <v>43171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  <c r="ES866" s="18"/>
      <c r="ET866" s="18"/>
      <c r="EU866" s="18"/>
      <c r="EV866" s="18"/>
      <c r="EW866" s="18"/>
      <c r="EX866" s="18"/>
      <c r="EY866" s="18"/>
      <c r="EZ866" s="18"/>
      <c r="FA866" s="18"/>
      <c r="FB866" s="18"/>
      <c r="FC866" s="18"/>
      <c r="FD866" s="18"/>
      <c r="FE866" s="18"/>
      <c r="FF866" s="18"/>
      <c r="FG866" s="18"/>
      <c r="FH866" s="18"/>
      <c r="FI866" s="18"/>
      <c r="FJ866" s="18"/>
      <c r="FK866" s="18"/>
      <c r="FL866" s="18"/>
      <c r="FM866" s="18"/>
      <c r="FN866" s="18"/>
      <c r="FO866" s="18"/>
      <c r="FP866" s="18"/>
      <c r="FQ866" s="18"/>
      <c r="FR866" s="18"/>
      <c r="FS866" s="18"/>
      <c r="FT866" s="18"/>
      <c r="FU866" s="18"/>
      <c r="FV866" s="18"/>
    </row>
    <row r="867" spans="1:178" ht="12.75" x14ac:dyDescent="0.15">
      <c r="A867" s="90">
        <f t="shared" si="201"/>
        <v>43205</v>
      </c>
      <c r="B867" s="95">
        <f t="shared" ca="1" si="208"/>
        <v>110017.88401854</v>
      </c>
      <c r="C867" s="3">
        <f t="shared" ca="1" si="202"/>
        <v>104482.93700000001</v>
      </c>
      <c r="D867" s="4">
        <f ca="1">IF(A867&lt;$B$1,VLOOKUP(A867,[1]DI!$A$4:$B$15000,2),0)</f>
        <v>0</v>
      </c>
      <c r="E867" s="5">
        <f t="shared" ca="1" si="209"/>
        <v>0</v>
      </c>
      <c r="F867" s="20">
        <f t="shared" si="203"/>
        <v>1.3</v>
      </c>
      <c r="G867" s="6">
        <f t="shared" ca="1" si="197"/>
        <v>1</v>
      </c>
      <c r="H867" s="5">
        <f ca="1">TRUNC(PRODUCT(G$10:G866),15)</f>
        <v>1.3604252520990701</v>
      </c>
      <c r="I867" s="5">
        <f t="shared" ca="1" si="204"/>
        <v>1.2919829075245499</v>
      </c>
      <c r="J867" s="5">
        <f t="shared" ca="1" si="198"/>
        <v>1.0529746499999999</v>
      </c>
      <c r="K867" s="5">
        <f t="shared" ca="1" si="199"/>
        <v>5534.9470185399996</v>
      </c>
      <c r="L867" s="21">
        <f>IF(VLOOKUP(A867,$U$12:$AD$125,8)=VLOOKUP(A866,$U$12:$AD$125,8),0,VLOOKUP(A867,U$12:$AD$125,8))</f>
        <v>0</v>
      </c>
      <c r="M867" s="8">
        <f>IF(L867&gt;0,VLOOKUP(L867,T$12:$AC$125,7),0)</f>
        <v>0</v>
      </c>
      <c r="N867" s="3">
        <f t="shared" si="205"/>
        <v>0</v>
      </c>
      <c r="O867" s="3">
        <f t="shared" ca="1" si="200"/>
        <v>5534.9470185399996</v>
      </c>
      <c r="P867" s="22" t="str">
        <f t="shared" si="206"/>
        <v>INCORPJ=</v>
      </c>
      <c r="Q867" s="2">
        <f t="shared" si="207"/>
        <v>43171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  <c r="ES867" s="18"/>
      <c r="ET867" s="18"/>
      <c r="EU867" s="18"/>
      <c r="EV867" s="18"/>
      <c r="EW867" s="18"/>
      <c r="EX867" s="18"/>
      <c r="EY867" s="18"/>
      <c r="EZ867" s="18"/>
      <c r="FA867" s="18"/>
      <c r="FB867" s="18"/>
      <c r="FC867" s="18"/>
      <c r="FD867" s="18"/>
      <c r="FE867" s="18"/>
      <c r="FF867" s="18"/>
      <c r="FG867" s="18"/>
      <c r="FH867" s="18"/>
      <c r="FI867" s="18"/>
      <c r="FJ867" s="18"/>
      <c r="FK867" s="18"/>
      <c r="FL867" s="18"/>
      <c r="FM867" s="18"/>
      <c r="FN867" s="18"/>
      <c r="FO867" s="18"/>
      <c r="FP867" s="18"/>
      <c r="FQ867" s="18"/>
      <c r="FR867" s="18"/>
      <c r="FS867" s="18"/>
      <c r="FT867" s="18"/>
      <c r="FU867" s="18"/>
      <c r="FV867" s="18"/>
    </row>
    <row r="868" spans="1:178" ht="12.75" x14ac:dyDescent="0.15">
      <c r="A868" s="90">
        <f t="shared" si="201"/>
        <v>43206</v>
      </c>
      <c r="B868" s="95">
        <f t="shared" ca="1" si="208"/>
        <v>110017.88401854</v>
      </c>
      <c r="C868" s="3">
        <f t="shared" ca="1" si="202"/>
        <v>104482.93700000001</v>
      </c>
      <c r="D868" s="4">
        <f ca="1">IF(A868&lt;$B$1,VLOOKUP(A868,[1]DI!$A$4:$B$15000,2),0)</f>
        <v>6.3899999999999998E-2</v>
      </c>
      <c r="E868" s="5">
        <f t="shared" ca="1" si="209"/>
        <v>2.4583E-4</v>
      </c>
      <c r="F868" s="20">
        <f t="shared" si="203"/>
        <v>1.3</v>
      </c>
      <c r="G868" s="6">
        <f t="shared" ca="1" si="197"/>
        <v>1.0003195789999999</v>
      </c>
      <c r="H868" s="5">
        <f ca="1">TRUNC(PRODUCT(G$10:G867),15)</f>
        <v>1.3604252520990701</v>
      </c>
      <c r="I868" s="5">
        <f t="shared" ca="1" si="204"/>
        <v>1.2919829075245499</v>
      </c>
      <c r="J868" s="5">
        <f t="shared" ca="1" si="198"/>
        <v>1.0529746499999999</v>
      </c>
      <c r="K868" s="5">
        <f t="shared" ca="1" si="199"/>
        <v>5534.9470185399996</v>
      </c>
      <c r="L868" s="21">
        <f>IF(VLOOKUP(A868,$U$12:$AD$125,8)=VLOOKUP(A867,$U$12:$AD$125,8),0,VLOOKUP(A868,U$12:$AD$125,8))</f>
        <v>0</v>
      </c>
      <c r="M868" s="8">
        <f>IF(L868&gt;0,VLOOKUP(L868,T$12:$AC$125,7),0)</f>
        <v>0</v>
      </c>
      <c r="N868" s="3">
        <f t="shared" si="205"/>
        <v>0</v>
      </c>
      <c r="O868" s="3">
        <f t="shared" ca="1" si="200"/>
        <v>5534.9470185399996</v>
      </c>
      <c r="P868" s="22" t="str">
        <f t="shared" si="206"/>
        <v>INCORPJ=</v>
      </c>
      <c r="Q868" s="2">
        <f t="shared" si="207"/>
        <v>43171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  <c r="ES868" s="18"/>
      <c r="ET868" s="18"/>
      <c r="EU868" s="18"/>
      <c r="EV868" s="18"/>
      <c r="EW868" s="18"/>
      <c r="EX868" s="18"/>
      <c r="EY868" s="18"/>
      <c r="EZ868" s="18"/>
      <c r="FA868" s="18"/>
      <c r="FB868" s="18"/>
      <c r="FC868" s="18"/>
      <c r="FD868" s="18"/>
      <c r="FE868" s="18"/>
      <c r="FF868" s="18"/>
      <c r="FG868" s="18"/>
      <c r="FH868" s="18"/>
      <c r="FI868" s="18"/>
      <c r="FJ868" s="18"/>
      <c r="FK868" s="18"/>
      <c r="FL868" s="18"/>
      <c r="FM868" s="18"/>
      <c r="FN868" s="18"/>
      <c r="FO868" s="18"/>
      <c r="FP868" s="18"/>
      <c r="FQ868" s="18"/>
      <c r="FR868" s="18"/>
      <c r="FS868" s="18"/>
      <c r="FT868" s="18"/>
      <c r="FU868" s="18"/>
      <c r="FV868" s="18"/>
    </row>
    <row r="869" spans="1:178" ht="12.75" x14ac:dyDescent="0.15">
      <c r="A869" s="90">
        <f t="shared" si="201"/>
        <v>43207</v>
      </c>
      <c r="B869" s="95">
        <f t="shared" ca="1" si="208"/>
        <v>110053.04357167</v>
      </c>
      <c r="C869" s="3">
        <f t="shared" ca="1" si="202"/>
        <v>104482.93700000001</v>
      </c>
      <c r="D869" s="4">
        <f ca="1">IF(A869&lt;$B$1,VLOOKUP(A869,[1]DI!$A$4:$B$15000,2),0)</f>
        <v>6.3899999999999998E-2</v>
      </c>
      <c r="E869" s="5">
        <f t="shared" ca="1" si="209"/>
        <v>2.4583E-4</v>
      </c>
      <c r="F869" s="20">
        <f t="shared" si="203"/>
        <v>1.3</v>
      </c>
      <c r="G869" s="6">
        <f t="shared" ca="1" si="197"/>
        <v>1.0003195789999999</v>
      </c>
      <c r="H869" s="5">
        <f ca="1">TRUNC(PRODUCT(G$10:G868),15)</f>
        <v>1.36086001544071</v>
      </c>
      <c r="I869" s="5">
        <f t="shared" ca="1" si="204"/>
        <v>1.2919829075245499</v>
      </c>
      <c r="J869" s="5">
        <f t="shared" ca="1" si="198"/>
        <v>1.05331116</v>
      </c>
      <c r="K869" s="5">
        <f t="shared" ca="1" si="199"/>
        <v>5570.1065716700004</v>
      </c>
      <c r="L869" s="21">
        <f>IF(VLOOKUP(A869,$U$12:$AD$125,8)=VLOOKUP(A868,$U$12:$AD$125,8),0,VLOOKUP(A869,U$12:$AD$125,8))</f>
        <v>0</v>
      </c>
      <c r="M869" s="8">
        <f>IF(L869&gt;0,VLOOKUP(L869,T$12:$AC$125,7),0)</f>
        <v>0</v>
      </c>
      <c r="N869" s="3">
        <f t="shared" si="205"/>
        <v>0</v>
      </c>
      <c r="O869" s="3">
        <f t="shared" ca="1" si="200"/>
        <v>5570.1065716700004</v>
      </c>
      <c r="P869" s="22" t="str">
        <f t="shared" si="206"/>
        <v>INCORPJ=</v>
      </c>
      <c r="Q869" s="2">
        <f t="shared" si="207"/>
        <v>43171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  <c r="ES869" s="18"/>
      <c r="ET869" s="18"/>
      <c r="EU869" s="18"/>
      <c r="EV869" s="18"/>
      <c r="EW869" s="18"/>
      <c r="EX869" s="18"/>
      <c r="EY869" s="18"/>
      <c r="EZ869" s="18"/>
      <c r="FA869" s="18"/>
      <c r="FB869" s="18"/>
      <c r="FC869" s="18"/>
      <c r="FD869" s="18"/>
      <c r="FE869" s="18"/>
      <c r="FF869" s="18"/>
      <c r="FG869" s="18"/>
      <c r="FH869" s="18"/>
      <c r="FI869" s="18"/>
      <c r="FJ869" s="18"/>
      <c r="FK869" s="18"/>
      <c r="FL869" s="18"/>
      <c r="FM869" s="18"/>
      <c r="FN869" s="18"/>
      <c r="FO869" s="18"/>
      <c r="FP869" s="18"/>
      <c r="FQ869" s="18"/>
      <c r="FR869" s="18"/>
      <c r="FS869" s="18"/>
      <c r="FT869" s="18"/>
      <c r="FU869" s="18"/>
      <c r="FV869" s="18"/>
    </row>
    <row r="870" spans="1:178" ht="12.75" x14ac:dyDescent="0.15">
      <c r="A870" s="90">
        <f t="shared" si="201"/>
        <v>43208</v>
      </c>
      <c r="B870" s="95">
        <f t="shared" ca="1" si="208"/>
        <v>110088.21461792001</v>
      </c>
      <c r="C870" s="3">
        <f t="shared" ca="1" si="202"/>
        <v>104482.93700000001</v>
      </c>
      <c r="D870" s="4">
        <f ca="1">IF(A870&lt;$B$1,VLOOKUP(A870,[1]DI!$A$4:$B$15000,2),0)</f>
        <v>6.3899999999999998E-2</v>
      </c>
      <c r="E870" s="5">
        <f t="shared" ca="1" si="209"/>
        <v>2.4583E-4</v>
      </c>
      <c r="F870" s="20">
        <f t="shared" si="203"/>
        <v>1.3</v>
      </c>
      <c r="G870" s="6">
        <f t="shared" ca="1" si="197"/>
        <v>1.0003195789999999</v>
      </c>
      <c r="H870" s="5">
        <f ca="1">TRUNC(PRODUCT(G$10:G869),15)</f>
        <v>1.36129491772358</v>
      </c>
      <c r="I870" s="5">
        <f t="shared" ca="1" si="204"/>
        <v>1.2919829075245499</v>
      </c>
      <c r="J870" s="5">
        <f t="shared" ca="1" si="198"/>
        <v>1.0536477799999999</v>
      </c>
      <c r="K870" s="5">
        <f t="shared" ca="1" si="199"/>
        <v>5605.27761792</v>
      </c>
      <c r="L870" s="21">
        <f>IF(VLOOKUP(A870,$U$12:$AD$125,8)=VLOOKUP(A869,$U$12:$AD$125,8),0,VLOOKUP(A870,U$12:$AD$125,8))</f>
        <v>0</v>
      </c>
      <c r="M870" s="8">
        <f>IF(L870&gt;0,VLOOKUP(L870,T$12:$AC$125,7),0)</f>
        <v>0</v>
      </c>
      <c r="N870" s="3">
        <f t="shared" si="205"/>
        <v>0</v>
      </c>
      <c r="O870" s="3">
        <f t="shared" ca="1" si="200"/>
        <v>5605.27761792</v>
      </c>
      <c r="P870" s="22" t="str">
        <f t="shared" si="206"/>
        <v>INCORPJ=</v>
      </c>
      <c r="Q870" s="2">
        <f t="shared" si="207"/>
        <v>43171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  <c r="ES870" s="18"/>
      <c r="ET870" s="18"/>
      <c r="EU870" s="18"/>
      <c r="EV870" s="18"/>
      <c r="EW870" s="18"/>
      <c r="EX870" s="18"/>
      <c r="EY870" s="18"/>
      <c r="EZ870" s="18"/>
      <c r="FA870" s="18"/>
      <c r="FB870" s="18"/>
      <c r="FC870" s="18"/>
      <c r="FD870" s="18"/>
      <c r="FE870" s="18"/>
      <c r="FF870" s="18"/>
      <c r="FG870" s="18"/>
      <c r="FH870" s="18"/>
      <c r="FI870" s="18"/>
      <c r="FJ870" s="18"/>
      <c r="FK870" s="18"/>
      <c r="FL870" s="18"/>
      <c r="FM870" s="18"/>
      <c r="FN870" s="18"/>
      <c r="FO870" s="18"/>
      <c r="FP870" s="18"/>
      <c r="FQ870" s="18"/>
      <c r="FR870" s="18"/>
      <c r="FS870" s="18"/>
      <c r="FT870" s="18"/>
      <c r="FU870" s="18"/>
      <c r="FV870" s="18"/>
    </row>
    <row r="871" spans="1:178" ht="12.75" x14ac:dyDescent="0.15">
      <c r="A871" s="90">
        <f t="shared" si="201"/>
        <v>43209</v>
      </c>
      <c r="B871" s="95">
        <f t="shared" ca="1" si="208"/>
        <v>110123.39611247</v>
      </c>
      <c r="C871" s="3">
        <f t="shared" ca="1" si="202"/>
        <v>104482.93700000001</v>
      </c>
      <c r="D871" s="4">
        <f ca="1">IF(A871&lt;$B$1,VLOOKUP(A871,[1]DI!$A$4:$B$15000,2),0)</f>
        <v>6.3899999999999998E-2</v>
      </c>
      <c r="E871" s="5">
        <f t="shared" ca="1" si="209"/>
        <v>2.4583E-4</v>
      </c>
      <c r="F871" s="20">
        <f t="shared" si="203"/>
        <v>1.3</v>
      </c>
      <c r="G871" s="6">
        <f t="shared" ca="1" si="197"/>
        <v>1.0003195789999999</v>
      </c>
      <c r="H871" s="5">
        <f ca="1">TRUNC(PRODUCT(G$10:G870),15)</f>
        <v>1.3617299589920999</v>
      </c>
      <c r="I871" s="5">
        <f t="shared" ca="1" si="204"/>
        <v>1.2919829075245499</v>
      </c>
      <c r="J871" s="5">
        <f t="shared" ca="1" si="198"/>
        <v>1.0539845000000001</v>
      </c>
      <c r="K871" s="5">
        <f t="shared" ca="1" si="199"/>
        <v>5640.45911247</v>
      </c>
      <c r="L871" s="21">
        <f>IF(VLOOKUP(A871,$U$12:$AD$125,8)=VLOOKUP(A870,$U$12:$AD$125,8),0,VLOOKUP(A871,U$12:$AD$125,8))</f>
        <v>0</v>
      </c>
      <c r="M871" s="8">
        <f>IF(L871&gt;0,VLOOKUP(L871,T$12:$AC$125,7),0)</f>
        <v>0</v>
      </c>
      <c r="N871" s="3">
        <f t="shared" si="205"/>
        <v>0</v>
      </c>
      <c r="O871" s="3">
        <f t="shared" ca="1" si="200"/>
        <v>5640.45911247</v>
      </c>
      <c r="P871" s="22" t="str">
        <f t="shared" si="206"/>
        <v>INCORPJ=</v>
      </c>
      <c r="Q871" s="2">
        <f t="shared" si="207"/>
        <v>43171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  <c r="ES871" s="18"/>
      <c r="ET871" s="18"/>
      <c r="EU871" s="18"/>
      <c r="EV871" s="18"/>
      <c r="EW871" s="18"/>
      <c r="EX871" s="18"/>
      <c r="EY871" s="18"/>
      <c r="EZ871" s="18"/>
      <c r="FA871" s="18"/>
      <c r="FB871" s="18"/>
      <c r="FC871" s="18"/>
      <c r="FD871" s="18"/>
      <c r="FE871" s="18"/>
      <c r="FF871" s="18"/>
      <c r="FG871" s="18"/>
      <c r="FH871" s="18"/>
      <c r="FI871" s="18"/>
      <c r="FJ871" s="18"/>
      <c r="FK871" s="18"/>
      <c r="FL871" s="18"/>
      <c r="FM871" s="18"/>
      <c r="FN871" s="18"/>
      <c r="FO871" s="18"/>
      <c r="FP871" s="18"/>
      <c r="FQ871" s="18"/>
      <c r="FR871" s="18"/>
      <c r="FS871" s="18"/>
      <c r="FT871" s="18"/>
      <c r="FU871" s="18"/>
      <c r="FV871" s="18"/>
    </row>
    <row r="872" spans="1:178" ht="12.75" x14ac:dyDescent="0.15">
      <c r="A872" s="90">
        <f t="shared" si="201"/>
        <v>43210</v>
      </c>
      <c r="B872" s="95">
        <f t="shared" ca="1" si="208"/>
        <v>110158.58910014</v>
      </c>
      <c r="C872" s="3">
        <f t="shared" ca="1" si="202"/>
        <v>104482.93700000001</v>
      </c>
      <c r="D872" s="4">
        <f ca="1">IF(A872&lt;$B$1,VLOOKUP(A872,[1]DI!$A$4:$B$15000,2),0)</f>
        <v>6.3899999999999998E-2</v>
      </c>
      <c r="E872" s="5">
        <f t="shared" ca="1" si="209"/>
        <v>2.4583E-4</v>
      </c>
      <c r="F872" s="20">
        <f t="shared" si="203"/>
        <v>1.3</v>
      </c>
      <c r="G872" s="6">
        <f t="shared" ca="1" si="197"/>
        <v>1.0003195789999999</v>
      </c>
      <c r="H872" s="5">
        <f ca="1">TRUNC(PRODUCT(G$10:G871),15)</f>
        <v>1.36216513929066</v>
      </c>
      <c r="I872" s="5">
        <f t="shared" ca="1" si="204"/>
        <v>1.2919829075245499</v>
      </c>
      <c r="J872" s="5">
        <f t="shared" ca="1" si="198"/>
        <v>1.0543213300000001</v>
      </c>
      <c r="K872" s="5">
        <f t="shared" ca="1" si="199"/>
        <v>5675.6521001399997</v>
      </c>
      <c r="L872" s="21">
        <f>IF(VLOOKUP(A872,$U$12:$AD$125,8)=VLOOKUP(A871,$U$12:$AD$125,8),0,VLOOKUP(A872,U$12:$AD$125,8))</f>
        <v>0</v>
      </c>
      <c r="M872" s="8">
        <f>IF(L872&gt;0,VLOOKUP(L872,T$12:$AC$125,7),0)</f>
        <v>0</v>
      </c>
      <c r="N872" s="3">
        <f t="shared" si="205"/>
        <v>0</v>
      </c>
      <c r="O872" s="3">
        <f t="shared" ca="1" si="200"/>
        <v>5675.6521001399997</v>
      </c>
      <c r="P872" s="22" t="str">
        <f t="shared" si="206"/>
        <v>INCORPJ=</v>
      </c>
      <c r="Q872" s="2">
        <f t="shared" si="207"/>
        <v>43171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  <c r="ES872" s="18"/>
      <c r="ET872" s="18"/>
      <c r="EU872" s="18"/>
      <c r="EV872" s="18"/>
      <c r="EW872" s="18"/>
      <c r="EX872" s="18"/>
      <c r="EY872" s="18"/>
      <c r="EZ872" s="18"/>
      <c r="FA872" s="18"/>
      <c r="FB872" s="18"/>
      <c r="FC872" s="18"/>
      <c r="FD872" s="18"/>
      <c r="FE872" s="18"/>
      <c r="FF872" s="18"/>
      <c r="FG872" s="18"/>
      <c r="FH872" s="18"/>
      <c r="FI872" s="18"/>
      <c r="FJ872" s="18"/>
      <c r="FK872" s="18"/>
      <c r="FL872" s="18"/>
      <c r="FM872" s="18"/>
      <c r="FN872" s="18"/>
      <c r="FO872" s="18"/>
      <c r="FP872" s="18"/>
      <c r="FQ872" s="18"/>
      <c r="FR872" s="18"/>
      <c r="FS872" s="18"/>
      <c r="FT872" s="18"/>
      <c r="FU872" s="18"/>
      <c r="FV872" s="18"/>
    </row>
    <row r="873" spans="1:178" ht="12.75" x14ac:dyDescent="0.15">
      <c r="A873" s="90">
        <f t="shared" si="201"/>
        <v>43211</v>
      </c>
      <c r="B873" s="95">
        <f t="shared" ca="1" si="208"/>
        <v>110193.79358093001</v>
      </c>
      <c r="C873" s="3">
        <f t="shared" ca="1" si="202"/>
        <v>104482.93700000001</v>
      </c>
      <c r="D873" s="4">
        <f ca="1">IF(A873&lt;$B$1,VLOOKUP(A873,[1]DI!$A$4:$B$15000,2),0)</f>
        <v>0</v>
      </c>
      <c r="E873" s="5">
        <f t="shared" ca="1" si="209"/>
        <v>0</v>
      </c>
      <c r="F873" s="20">
        <f t="shared" si="203"/>
        <v>1.3</v>
      </c>
      <c r="G873" s="6">
        <f t="shared" ca="1" si="197"/>
        <v>1</v>
      </c>
      <c r="H873" s="5">
        <f ca="1">TRUNC(PRODUCT(G$10:G872),15)</f>
        <v>1.3626004586637099</v>
      </c>
      <c r="I873" s="5">
        <f t="shared" ca="1" si="204"/>
        <v>1.2919829075245499</v>
      </c>
      <c r="J873" s="5">
        <f t="shared" ca="1" si="198"/>
        <v>1.05465827</v>
      </c>
      <c r="K873" s="5">
        <f t="shared" ca="1" si="199"/>
        <v>5710.8565809299998</v>
      </c>
      <c r="L873" s="21">
        <f>IF(VLOOKUP(A873,$U$12:$AD$125,8)=VLOOKUP(A872,$U$12:$AD$125,8),0,VLOOKUP(A873,U$12:$AD$125,8))</f>
        <v>0</v>
      </c>
      <c r="M873" s="8">
        <f>IF(L873&gt;0,VLOOKUP(L873,T$12:$AC$125,7),0)</f>
        <v>0</v>
      </c>
      <c r="N873" s="3">
        <f t="shared" si="205"/>
        <v>0</v>
      </c>
      <c r="O873" s="3">
        <f t="shared" ca="1" si="200"/>
        <v>5710.8565809299998</v>
      </c>
      <c r="P873" s="22" t="str">
        <f t="shared" si="206"/>
        <v>INCORPJ=</v>
      </c>
      <c r="Q873" s="2">
        <f t="shared" si="207"/>
        <v>43171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  <c r="ES873" s="18"/>
      <c r="ET873" s="18"/>
      <c r="EU873" s="18"/>
      <c r="EV873" s="18"/>
      <c r="EW873" s="18"/>
      <c r="EX873" s="18"/>
      <c r="EY873" s="18"/>
      <c r="EZ873" s="18"/>
      <c r="FA873" s="18"/>
      <c r="FB873" s="18"/>
      <c r="FC873" s="18"/>
      <c r="FD873" s="18"/>
      <c r="FE873" s="18"/>
      <c r="FF873" s="18"/>
      <c r="FG873" s="18"/>
      <c r="FH873" s="18"/>
      <c r="FI873" s="18"/>
      <c r="FJ873" s="18"/>
      <c r="FK873" s="18"/>
      <c r="FL873" s="18"/>
      <c r="FM873" s="18"/>
      <c r="FN873" s="18"/>
      <c r="FO873" s="18"/>
      <c r="FP873" s="18"/>
      <c r="FQ873" s="18"/>
      <c r="FR873" s="18"/>
      <c r="FS873" s="18"/>
      <c r="FT873" s="18"/>
      <c r="FU873" s="18"/>
      <c r="FV873" s="18"/>
    </row>
    <row r="874" spans="1:178" ht="12.75" x14ac:dyDescent="0.15">
      <c r="A874" s="90">
        <f t="shared" si="201"/>
        <v>43212</v>
      </c>
      <c r="B874" s="95">
        <f t="shared" ca="1" si="208"/>
        <v>110193.79358093001</v>
      </c>
      <c r="C874" s="3">
        <f t="shared" ca="1" si="202"/>
        <v>104482.93700000001</v>
      </c>
      <c r="D874" s="4">
        <f ca="1">IF(A874&lt;$B$1,VLOOKUP(A874,[1]DI!$A$4:$B$15000,2),0)</f>
        <v>0</v>
      </c>
      <c r="E874" s="5">
        <f t="shared" ca="1" si="209"/>
        <v>0</v>
      </c>
      <c r="F874" s="20">
        <f t="shared" si="203"/>
        <v>1.3</v>
      </c>
      <c r="G874" s="6">
        <f t="shared" ca="1" si="197"/>
        <v>1</v>
      </c>
      <c r="H874" s="5">
        <f ca="1">TRUNC(PRODUCT(G$10:G873),15)</f>
        <v>1.3626004586637099</v>
      </c>
      <c r="I874" s="5">
        <f t="shared" ca="1" si="204"/>
        <v>1.2919829075245499</v>
      </c>
      <c r="J874" s="5">
        <f t="shared" ca="1" si="198"/>
        <v>1.05465827</v>
      </c>
      <c r="K874" s="5">
        <f t="shared" ca="1" si="199"/>
        <v>5710.8565809299998</v>
      </c>
      <c r="L874" s="21">
        <f>IF(VLOOKUP(A874,$U$12:$AD$125,8)=VLOOKUP(A873,$U$12:$AD$125,8),0,VLOOKUP(A874,U$12:$AD$125,8))</f>
        <v>0</v>
      </c>
      <c r="M874" s="8">
        <f>IF(L874&gt;0,VLOOKUP(L874,T$12:$AC$125,7),0)</f>
        <v>0</v>
      </c>
      <c r="N874" s="3">
        <f t="shared" si="205"/>
        <v>0</v>
      </c>
      <c r="O874" s="3">
        <f t="shared" ca="1" si="200"/>
        <v>5710.8565809299998</v>
      </c>
      <c r="P874" s="22" t="str">
        <f t="shared" si="206"/>
        <v>INCORPJ=</v>
      </c>
      <c r="Q874" s="2">
        <f t="shared" si="207"/>
        <v>43171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  <c r="ES874" s="18"/>
      <c r="ET874" s="18"/>
      <c r="EU874" s="18"/>
      <c r="EV874" s="18"/>
      <c r="EW874" s="18"/>
      <c r="EX874" s="18"/>
      <c r="EY874" s="18"/>
      <c r="EZ874" s="18"/>
      <c r="FA874" s="18"/>
      <c r="FB874" s="18"/>
      <c r="FC874" s="18"/>
      <c r="FD874" s="18"/>
      <c r="FE874" s="18"/>
      <c r="FF874" s="18"/>
      <c r="FG874" s="18"/>
      <c r="FH874" s="18"/>
      <c r="FI874" s="18"/>
      <c r="FJ874" s="18"/>
      <c r="FK874" s="18"/>
      <c r="FL874" s="18"/>
      <c r="FM874" s="18"/>
      <c r="FN874" s="18"/>
      <c r="FO874" s="18"/>
      <c r="FP874" s="18"/>
      <c r="FQ874" s="18"/>
      <c r="FR874" s="18"/>
      <c r="FS874" s="18"/>
      <c r="FT874" s="18"/>
      <c r="FU874" s="18"/>
      <c r="FV874" s="18"/>
    </row>
    <row r="875" spans="1:178" ht="12.75" x14ac:dyDescent="0.15">
      <c r="A875" s="90">
        <f t="shared" si="201"/>
        <v>43213</v>
      </c>
      <c r="B875" s="95">
        <f t="shared" ca="1" si="208"/>
        <v>110193.79358093001</v>
      </c>
      <c r="C875" s="3">
        <f t="shared" ca="1" si="202"/>
        <v>104482.93700000001</v>
      </c>
      <c r="D875" s="4">
        <f ca="1">IF(A875&lt;$B$1,VLOOKUP(A875,[1]DI!$A$4:$B$15000,2),0)</f>
        <v>6.3899999999999998E-2</v>
      </c>
      <c r="E875" s="5">
        <f t="shared" ca="1" si="209"/>
        <v>2.4583E-4</v>
      </c>
      <c r="F875" s="20">
        <f t="shared" si="203"/>
        <v>1.3</v>
      </c>
      <c r="G875" s="6">
        <f t="shared" ca="1" si="197"/>
        <v>1.0003195789999999</v>
      </c>
      <c r="H875" s="5">
        <f ca="1">TRUNC(PRODUCT(G$10:G874),15)</f>
        <v>1.3626004586637099</v>
      </c>
      <c r="I875" s="5">
        <f t="shared" ca="1" si="204"/>
        <v>1.2919829075245499</v>
      </c>
      <c r="J875" s="5">
        <f t="shared" ca="1" si="198"/>
        <v>1.05465827</v>
      </c>
      <c r="K875" s="5">
        <f t="shared" ca="1" si="199"/>
        <v>5710.8565809299998</v>
      </c>
      <c r="L875" s="21">
        <f>IF(VLOOKUP(A875,$U$12:$AD$125,8)=VLOOKUP(A874,$U$12:$AD$125,8),0,VLOOKUP(A875,U$12:$AD$125,8))</f>
        <v>0</v>
      </c>
      <c r="M875" s="8">
        <f>IF(L875&gt;0,VLOOKUP(L875,T$12:$AC$125,7),0)</f>
        <v>0</v>
      </c>
      <c r="N875" s="3">
        <f t="shared" si="205"/>
        <v>0</v>
      </c>
      <c r="O875" s="3">
        <f t="shared" ca="1" si="200"/>
        <v>5710.8565809299998</v>
      </c>
      <c r="P875" s="22" t="str">
        <f t="shared" si="206"/>
        <v>INCORPJ=</v>
      </c>
      <c r="Q875" s="2">
        <f t="shared" si="207"/>
        <v>43171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  <c r="ES875" s="18"/>
      <c r="ET875" s="18"/>
      <c r="EU875" s="18"/>
      <c r="EV875" s="18"/>
      <c r="EW875" s="18"/>
      <c r="EX875" s="18"/>
      <c r="EY875" s="18"/>
      <c r="EZ875" s="18"/>
      <c r="FA875" s="18"/>
      <c r="FB875" s="18"/>
      <c r="FC875" s="18"/>
      <c r="FD875" s="18"/>
      <c r="FE875" s="18"/>
      <c r="FF875" s="18"/>
      <c r="FG875" s="18"/>
      <c r="FH875" s="18"/>
      <c r="FI875" s="18"/>
      <c r="FJ875" s="18"/>
      <c r="FK875" s="18"/>
      <c r="FL875" s="18"/>
      <c r="FM875" s="18"/>
      <c r="FN875" s="18"/>
      <c r="FO875" s="18"/>
      <c r="FP875" s="18"/>
      <c r="FQ875" s="18"/>
      <c r="FR875" s="18"/>
      <c r="FS875" s="18"/>
      <c r="FT875" s="18"/>
      <c r="FU875" s="18"/>
      <c r="FV875" s="18"/>
    </row>
    <row r="876" spans="1:178" ht="12.75" x14ac:dyDescent="0.15">
      <c r="A876" s="90">
        <f t="shared" si="201"/>
        <v>43214</v>
      </c>
      <c r="B876" s="95">
        <f t="shared" ca="1" si="208"/>
        <v>110229.00955485001</v>
      </c>
      <c r="C876" s="3">
        <f t="shared" ca="1" si="202"/>
        <v>104482.93700000001</v>
      </c>
      <c r="D876" s="4">
        <f ca="1">IF(A876&lt;$B$1,VLOOKUP(A876,[1]DI!$A$4:$B$15000,2),0)</f>
        <v>6.3899999999999998E-2</v>
      </c>
      <c r="E876" s="5">
        <f t="shared" ca="1" si="209"/>
        <v>2.4583E-4</v>
      </c>
      <c r="F876" s="20">
        <f t="shared" si="203"/>
        <v>1.3</v>
      </c>
      <c r="G876" s="6">
        <f t="shared" ca="1" si="197"/>
        <v>1.0003195789999999</v>
      </c>
      <c r="H876" s="5">
        <f ca="1">TRUNC(PRODUCT(G$10:G875),15)</f>
        <v>1.3630359171556901</v>
      </c>
      <c r="I876" s="5">
        <f t="shared" ca="1" si="204"/>
        <v>1.2919829075245499</v>
      </c>
      <c r="J876" s="5">
        <f t="shared" ca="1" si="198"/>
        <v>1.05499532</v>
      </c>
      <c r="K876" s="5">
        <f t="shared" ca="1" si="199"/>
        <v>5746.0725548500004</v>
      </c>
      <c r="L876" s="21">
        <f>IF(VLOOKUP(A876,$U$12:$AD$125,8)=VLOOKUP(A875,$U$12:$AD$125,8),0,VLOOKUP(A876,U$12:$AD$125,8))</f>
        <v>0</v>
      </c>
      <c r="M876" s="8">
        <f>IF(L876&gt;0,VLOOKUP(L876,T$12:$AC$125,7),0)</f>
        <v>0</v>
      </c>
      <c r="N876" s="3">
        <f t="shared" si="205"/>
        <v>0</v>
      </c>
      <c r="O876" s="3">
        <f t="shared" ca="1" si="200"/>
        <v>5746.0725548500004</v>
      </c>
      <c r="P876" s="22" t="str">
        <f t="shared" si="206"/>
        <v>INCORPJ=</v>
      </c>
      <c r="Q876" s="2">
        <f t="shared" si="207"/>
        <v>43171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  <c r="ES876" s="18"/>
      <c r="ET876" s="18"/>
      <c r="EU876" s="18"/>
      <c r="EV876" s="18"/>
      <c r="EW876" s="18"/>
      <c r="EX876" s="18"/>
      <c r="EY876" s="18"/>
      <c r="EZ876" s="18"/>
      <c r="FA876" s="18"/>
      <c r="FB876" s="18"/>
      <c r="FC876" s="18"/>
      <c r="FD876" s="18"/>
      <c r="FE876" s="18"/>
      <c r="FF876" s="18"/>
      <c r="FG876" s="18"/>
      <c r="FH876" s="18"/>
      <c r="FI876" s="18"/>
      <c r="FJ876" s="18"/>
      <c r="FK876" s="18"/>
      <c r="FL876" s="18"/>
      <c r="FM876" s="18"/>
      <c r="FN876" s="18"/>
      <c r="FO876" s="18"/>
      <c r="FP876" s="18"/>
      <c r="FQ876" s="18"/>
      <c r="FR876" s="18"/>
      <c r="FS876" s="18"/>
      <c r="FT876" s="18"/>
      <c r="FU876" s="18"/>
      <c r="FV876" s="18"/>
    </row>
    <row r="877" spans="1:178" ht="12.75" x14ac:dyDescent="0.15">
      <c r="A877" s="90">
        <f t="shared" si="201"/>
        <v>43215</v>
      </c>
      <c r="B877" s="95">
        <f t="shared" ca="1" si="208"/>
        <v>110264.23597706</v>
      </c>
      <c r="C877" s="3">
        <f t="shared" ca="1" si="202"/>
        <v>104482.93700000001</v>
      </c>
      <c r="D877" s="4">
        <f ca="1">IF(A877&lt;$B$1,VLOOKUP(A877,[1]DI!$A$4:$B$15000,2),0)</f>
        <v>6.3899999999999998E-2</v>
      </c>
      <c r="E877" s="5">
        <f t="shared" ca="1" si="209"/>
        <v>2.4583E-4</v>
      </c>
      <c r="F877" s="20">
        <f t="shared" si="203"/>
        <v>1.3</v>
      </c>
      <c r="G877" s="6">
        <f t="shared" ca="1" si="197"/>
        <v>1.0003195789999999</v>
      </c>
      <c r="H877" s="5">
        <f ca="1">TRUNC(PRODUCT(G$10:G876),15)</f>
        <v>1.3634715148110601</v>
      </c>
      <c r="I877" s="5">
        <f t="shared" ca="1" si="204"/>
        <v>1.2919829075245499</v>
      </c>
      <c r="J877" s="5">
        <f t="shared" ca="1" si="198"/>
        <v>1.05533247</v>
      </c>
      <c r="K877" s="5">
        <f t="shared" ca="1" si="199"/>
        <v>5781.2989770599997</v>
      </c>
      <c r="L877" s="21">
        <f>IF(VLOOKUP(A877,$U$12:$AD$125,8)=VLOOKUP(A876,$U$12:$AD$125,8),0,VLOOKUP(A877,U$12:$AD$125,8))</f>
        <v>0</v>
      </c>
      <c r="M877" s="8">
        <f>IF(L877&gt;0,VLOOKUP(L877,T$12:$AC$125,7),0)</f>
        <v>0</v>
      </c>
      <c r="N877" s="3">
        <f t="shared" si="205"/>
        <v>0</v>
      </c>
      <c r="O877" s="3">
        <f t="shared" ca="1" si="200"/>
        <v>5781.2989770599997</v>
      </c>
      <c r="P877" s="22" t="str">
        <f t="shared" si="206"/>
        <v>INCORPJ=</v>
      </c>
      <c r="Q877" s="2">
        <f t="shared" si="207"/>
        <v>43171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  <c r="ES877" s="18"/>
      <c r="ET877" s="18"/>
      <c r="EU877" s="18"/>
      <c r="EV877" s="18"/>
      <c r="EW877" s="18"/>
      <c r="EX877" s="18"/>
      <c r="EY877" s="18"/>
      <c r="EZ877" s="18"/>
      <c r="FA877" s="18"/>
      <c r="FB877" s="18"/>
      <c r="FC877" s="18"/>
      <c r="FD877" s="18"/>
      <c r="FE877" s="18"/>
      <c r="FF877" s="18"/>
      <c r="FG877" s="18"/>
      <c r="FH877" s="18"/>
      <c r="FI877" s="18"/>
      <c r="FJ877" s="18"/>
      <c r="FK877" s="18"/>
      <c r="FL877" s="18"/>
      <c r="FM877" s="18"/>
      <c r="FN877" s="18"/>
      <c r="FO877" s="18"/>
      <c r="FP877" s="18"/>
      <c r="FQ877" s="18"/>
      <c r="FR877" s="18"/>
      <c r="FS877" s="18"/>
      <c r="FT877" s="18"/>
      <c r="FU877" s="18"/>
      <c r="FV877" s="18"/>
    </row>
    <row r="878" spans="1:178" ht="12.75" x14ac:dyDescent="0.15">
      <c r="A878" s="90">
        <f t="shared" si="201"/>
        <v>43216</v>
      </c>
      <c r="B878" s="95">
        <f t="shared" ca="1" si="208"/>
        <v>110299.47389239</v>
      </c>
      <c r="C878" s="3">
        <f t="shared" ca="1" si="202"/>
        <v>104482.93700000001</v>
      </c>
      <c r="D878" s="4">
        <f ca="1">IF(A878&lt;$B$1,VLOOKUP(A878,[1]DI!$A$4:$B$15000,2),0)</f>
        <v>6.3899999999999998E-2</v>
      </c>
      <c r="E878" s="5">
        <f t="shared" ca="1" si="209"/>
        <v>2.4583E-4</v>
      </c>
      <c r="F878" s="20">
        <f t="shared" si="203"/>
        <v>1.3</v>
      </c>
      <c r="G878" s="6">
        <f t="shared" ca="1" si="197"/>
        <v>1.0003195789999999</v>
      </c>
      <c r="H878" s="5">
        <f ca="1">TRUNC(PRODUCT(G$10:G877),15)</f>
        <v>1.3639072516742901</v>
      </c>
      <c r="I878" s="5">
        <f t="shared" ca="1" si="204"/>
        <v>1.2919829075245499</v>
      </c>
      <c r="J878" s="5">
        <f t="shared" ca="1" si="198"/>
        <v>1.05566973</v>
      </c>
      <c r="K878" s="5">
        <f t="shared" ca="1" si="199"/>
        <v>5816.5368923899996</v>
      </c>
      <c r="L878" s="21">
        <f>IF(VLOOKUP(A878,$U$12:$AD$125,8)=VLOOKUP(A877,$U$12:$AD$125,8),0,VLOOKUP(A878,U$12:$AD$125,8))</f>
        <v>0</v>
      </c>
      <c r="M878" s="8">
        <f>IF(L878&gt;0,VLOOKUP(L878,T$12:$AC$125,7),0)</f>
        <v>0</v>
      </c>
      <c r="N878" s="3">
        <f t="shared" si="205"/>
        <v>0</v>
      </c>
      <c r="O878" s="3">
        <f t="shared" ca="1" si="200"/>
        <v>5816.5368923899996</v>
      </c>
      <c r="P878" s="22" t="str">
        <f t="shared" si="206"/>
        <v>INCORPJ=</v>
      </c>
      <c r="Q878" s="2">
        <f t="shared" si="207"/>
        <v>43171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  <c r="ES878" s="18"/>
      <c r="ET878" s="18"/>
      <c r="EU878" s="18"/>
      <c r="EV878" s="18"/>
      <c r="EW878" s="18"/>
      <c r="EX878" s="18"/>
      <c r="EY878" s="18"/>
      <c r="EZ878" s="18"/>
      <c r="FA878" s="18"/>
      <c r="FB878" s="18"/>
      <c r="FC878" s="18"/>
      <c r="FD878" s="18"/>
      <c r="FE878" s="18"/>
      <c r="FF878" s="18"/>
      <c r="FG878" s="18"/>
      <c r="FH878" s="18"/>
      <c r="FI878" s="18"/>
      <c r="FJ878" s="18"/>
      <c r="FK878" s="18"/>
      <c r="FL878" s="18"/>
      <c r="FM878" s="18"/>
      <c r="FN878" s="18"/>
      <c r="FO878" s="18"/>
      <c r="FP878" s="18"/>
      <c r="FQ878" s="18"/>
      <c r="FR878" s="18"/>
      <c r="FS878" s="18"/>
      <c r="FT878" s="18"/>
      <c r="FU878" s="18"/>
      <c r="FV878" s="18"/>
    </row>
    <row r="879" spans="1:178" ht="12.75" x14ac:dyDescent="0.15">
      <c r="A879" s="90">
        <f t="shared" si="201"/>
        <v>43217</v>
      </c>
      <c r="B879" s="95">
        <f t="shared" ca="1" si="208"/>
        <v>110334.72330085</v>
      </c>
      <c r="C879" s="3">
        <f t="shared" ca="1" si="202"/>
        <v>104482.93700000001</v>
      </c>
      <c r="D879" s="4">
        <f ca="1">IF(A879&lt;$B$1,VLOOKUP(A879,[1]DI!$A$4:$B$15000,2),0)</f>
        <v>6.3899999999999998E-2</v>
      </c>
      <c r="E879" s="5">
        <f t="shared" ca="1" si="209"/>
        <v>2.4583E-4</v>
      </c>
      <c r="F879" s="20">
        <f t="shared" si="203"/>
        <v>1.3</v>
      </c>
      <c r="G879" s="6">
        <f t="shared" ca="1" si="197"/>
        <v>1.0003195789999999</v>
      </c>
      <c r="H879" s="5">
        <f ca="1">TRUNC(PRODUCT(G$10:G878),15)</f>
        <v>1.3643431277898701</v>
      </c>
      <c r="I879" s="5">
        <f t="shared" ca="1" si="204"/>
        <v>1.2919829075245499</v>
      </c>
      <c r="J879" s="5">
        <f t="shared" ca="1" si="198"/>
        <v>1.0560071</v>
      </c>
      <c r="K879" s="5">
        <f t="shared" ca="1" si="199"/>
        <v>5851.7863008499999</v>
      </c>
      <c r="L879" s="21">
        <f>IF(VLOOKUP(A879,$U$12:$AD$125,8)=VLOOKUP(A878,$U$12:$AD$125,8),0,VLOOKUP(A879,U$12:$AD$125,8))</f>
        <v>0</v>
      </c>
      <c r="M879" s="8">
        <f>IF(L879&gt;0,VLOOKUP(L879,T$12:$AC$125,7),0)</f>
        <v>0</v>
      </c>
      <c r="N879" s="3">
        <f t="shared" si="205"/>
        <v>0</v>
      </c>
      <c r="O879" s="3">
        <f t="shared" ca="1" si="200"/>
        <v>5851.7863008499999</v>
      </c>
      <c r="P879" s="22" t="str">
        <f t="shared" si="206"/>
        <v>INCORPJ=</v>
      </c>
      <c r="Q879" s="2">
        <f t="shared" si="207"/>
        <v>43171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  <c r="ES879" s="18"/>
      <c r="ET879" s="18"/>
      <c r="EU879" s="18"/>
      <c r="EV879" s="18"/>
      <c r="EW879" s="18"/>
      <c r="EX879" s="18"/>
      <c r="EY879" s="18"/>
      <c r="EZ879" s="18"/>
      <c r="FA879" s="18"/>
      <c r="FB879" s="18"/>
      <c r="FC879" s="18"/>
      <c r="FD879" s="18"/>
      <c r="FE879" s="18"/>
      <c r="FF879" s="18"/>
      <c r="FG879" s="18"/>
      <c r="FH879" s="18"/>
      <c r="FI879" s="18"/>
      <c r="FJ879" s="18"/>
      <c r="FK879" s="18"/>
      <c r="FL879" s="18"/>
      <c r="FM879" s="18"/>
      <c r="FN879" s="18"/>
      <c r="FO879" s="18"/>
      <c r="FP879" s="18"/>
      <c r="FQ879" s="18"/>
      <c r="FR879" s="18"/>
      <c r="FS879" s="18"/>
      <c r="FT879" s="18"/>
      <c r="FU879" s="18"/>
      <c r="FV879" s="18"/>
    </row>
    <row r="880" spans="1:178" ht="12.75" x14ac:dyDescent="0.15">
      <c r="A880" s="90">
        <f t="shared" si="201"/>
        <v>43218</v>
      </c>
      <c r="B880" s="95">
        <f t="shared" ca="1" si="208"/>
        <v>110369.98420243</v>
      </c>
      <c r="C880" s="3">
        <f t="shared" ca="1" si="202"/>
        <v>104482.93700000001</v>
      </c>
      <c r="D880" s="4">
        <f ca="1">IF(A880&lt;$B$1,VLOOKUP(A880,[1]DI!$A$4:$B$15000,2),0)</f>
        <v>0</v>
      </c>
      <c r="E880" s="5">
        <f t="shared" ca="1" si="209"/>
        <v>0</v>
      </c>
      <c r="F880" s="20">
        <f t="shared" si="203"/>
        <v>1.3</v>
      </c>
      <c r="G880" s="6">
        <f t="shared" ca="1" si="197"/>
        <v>1</v>
      </c>
      <c r="H880" s="5">
        <f ca="1">TRUNC(PRODUCT(G$10:G879),15)</f>
        <v>1.36477914320231</v>
      </c>
      <c r="I880" s="5">
        <f t="shared" ca="1" si="204"/>
        <v>1.2919829075245499</v>
      </c>
      <c r="J880" s="5">
        <f t="shared" ca="1" si="198"/>
        <v>1.05634458</v>
      </c>
      <c r="K880" s="5">
        <f t="shared" ca="1" si="199"/>
        <v>5887.0472024299997</v>
      </c>
      <c r="L880" s="21">
        <f>IF(VLOOKUP(A880,$U$12:$AD$125,8)=VLOOKUP(A879,$U$12:$AD$125,8),0,VLOOKUP(A880,U$12:$AD$125,8))</f>
        <v>0</v>
      </c>
      <c r="M880" s="8">
        <f>IF(L880&gt;0,VLOOKUP(L880,T$12:$AC$125,7),0)</f>
        <v>0</v>
      </c>
      <c r="N880" s="3">
        <f t="shared" si="205"/>
        <v>0</v>
      </c>
      <c r="O880" s="3">
        <f t="shared" ca="1" si="200"/>
        <v>5887.0472024299997</v>
      </c>
      <c r="P880" s="22" t="str">
        <f t="shared" si="206"/>
        <v>INCORPJ=</v>
      </c>
      <c r="Q880" s="2">
        <f t="shared" si="207"/>
        <v>43171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  <c r="ES880" s="18"/>
      <c r="ET880" s="18"/>
      <c r="EU880" s="18"/>
      <c r="EV880" s="18"/>
      <c r="EW880" s="18"/>
      <c r="EX880" s="18"/>
      <c r="EY880" s="18"/>
      <c r="EZ880" s="18"/>
      <c r="FA880" s="18"/>
      <c r="FB880" s="18"/>
      <c r="FC880" s="18"/>
      <c r="FD880" s="18"/>
      <c r="FE880" s="18"/>
      <c r="FF880" s="18"/>
      <c r="FG880" s="18"/>
      <c r="FH880" s="18"/>
      <c r="FI880" s="18"/>
      <c r="FJ880" s="18"/>
      <c r="FK880" s="18"/>
      <c r="FL880" s="18"/>
      <c r="FM880" s="18"/>
      <c r="FN880" s="18"/>
      <c r="FO880" s="18"/>
      <c r="FP880" s="18"/>
      <c r="FQ880" s="18"/>
      <c r="FR880" s="18"/>
      <c r="FS880" s="18"/>
      <c r="FT880" s="18"/>
      <c r="FU880" s="18"/>
      <c r="FV880" s="18"/>
    </row>
    <row r="881" spans="1:181" ht="12.75" x14ac:dyDescent="0.15">
      <c r="A881" s="90">
        <f t="shared" si="201"/>
        <v>43219</v>
      </c>
      <c r="B881" s="95">
        <f t="shared" ca="1" si="208"/>
        <v>110369.98420243</v>
      </c>
      <c r="C881" s="3">
        <f t="shared" ca="1" si="202"/>
        <v>104482.93700000001</v>
      </c>
      <c r="D881" s="4">
        <f ca="1">IF(A881&lt;$B$1,VLOOKUP(A881,[1]DI!$A$4:$B$15000,2),0)</f>
        <v>0</v>
      </c>
      <c r="E881" s="5">
        <f t="shared" ca="1" si="209"/>
        <v>0</v>
      </c>
      <c r="F881" s="20">
        <f t="shared" si="203"/>
        <v>1.3</v>
      </c>
      <c r="G881" s="6">
        <f t="shared" ca="1" si="197"/>
        <v>1</v>
      </c>
      <c r="H881" s="5">
        <f ca="1">TRUNC(PRODUCT(G$10:G880),15)</f>
        <v>1.36477914320231</v>
      </c>
      <c r="I881" s="5">
        <f t="shared" ca="1" si="204"/>
        <v>1.2919829075245499</v>
      </c>
      <c r="J881" s="5">
        <f t="shared" ca="1" si="198"/>
        <v>1.05634458</v>
      </c>
      <c r="K881" s="5">
        <f t="shared" ca="1" si="199"/>
        <v>5887.0472024299997</v>
      </c>
      <c r="L881" s="21">
        <f>IF(VLOOKUP(A881,$U$12:$AD$125,8)=VLOOKUP(A880,$U$12:$AD$125,8),0,VLOOKUP(A881,U$12:$AD$125,8))</f>
        <v>0</v>
      </c>
      <c r="M881" s="8">
        <f>IF(L881&gt;0,VLOOKUP(L881,T$12:$AC$125,7),0)</f>
        <v>0</v>
      </c>
      <c r="N881" s="3">
        <f t="shared" si="205"/>
        <v>0</v>
      </c>
      <c r="O881" s="3">
        <f t="shared" ca="1" si="200"/>
        <v>5887.0472024299997</v>
      </c>
      <c r="P881" s="22" t="str">
        <f t="shared" si="206"/>
        <v>INCORPJ=</v>
      </c>
      <c r="Q881" s="2">
        <f t="shared" si="207"/>
        <v>43171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  <c r="ES881" s="18"/>
      <c r="ET881" s="18"/>
      <c r="EU881" s="18"/>
      <c r="EV881" s="18"/>
      <c r="EW881" s="18"/>
      <c r="EX881" s="18"/>
      <c r="EY881" s="18"/>
      <c r="EZ881" s="18"/>
      <c r="FA881" s="18"/>
      <c r="FB881" s="18"/>
      <c r="FC881" s="18"/>
      <c r="FD881" s="18"/>
      <c r="FE881" s="18"/>
      <c r="FF881" s="18"/>
      <c r="FG881" s="18"/>
      <c r="FH881" s="18"/>
      <c r="FI881" s="18"/>
      <c r="FJ881" s="18"/>
      <c r="FK881" s="18"/>
      <c r="FL881" s="18"/>
      <c r="FM881" s="18"/>
      <c r="FN881" s="18"/>
      <c r="FO881" s="18"/>
      <c r="FP881" s="18"/>
      <c r="FQ881" s="18"/>
      <c r="FR881" s="18"/>
      <c r="FS881" s="18"/>
      <c r="FT881" s="18"/>
      <c r="FU881" s="18"/>
      <c r="FV881" s="18"/>
    </row>
    <row r="882" spans="1:181" ht="12.75" x14ac:dyDescent="0.15">
      <c r="A882" s="90">
        <f t="shared" si="201"/>
        <v>43220</v>
      </c>
      <c r="B882" s="95">
        <f t="shared" ca="1" si="208"/>
        <v>110369.98420243</v>
      </c>
      <c r="C882" s="3">
        <f t="shared" ca="1" si="202"/>
        <v>104482.93700000001</v>
      </c>
      <c r="D882" s="4">
        <f ca="1">IF(A882&lt;$B$1,VLOOKUP(A882,[1]DI!$A$4:$B$15000,2),0)</f>
        <v>6.3899999999999998E-2</v>
      </c>
      <c r="E882" s="5">
        <f t="shared" ca="1" si="209"/>
        <v>2.4583E-4</v>
      </c>
      <c r="F882" s="20">
        <f t="shared" si="203"/>
        <v>1.3</v>
      </c>
      <c r="G882" s="6">
        <f t="shared" ca="1" si="197"/>
        <v>1.0003195789999999</v>
      </c>
      <c r="H882" s="5">
        <f ca="1">TRUNC(PRODUCT(G$10:G881),15)</f>
        <v>1.36477914320231</v>
      </c>
      <c r="I882" s="5">
        <f t="shared" ca="1" si="204"/>
        <v>1.2919829075245499</v>
      </c>
      <c r="J882" s="5">
        <f t="shared" ca="1" si="198"/>
        <v>1.05634458</v>
      </c>
      <c r="K882" s="5">
        <f t="shared" ca="1" si="199"/>
        <v>5887.0472024299997</v>
      </c>
      <c r="L882" s="21">
        <f>IF(VLOOKUP(A882,$U$12:$AD$125,8)=VLOOKUP(A881,$U$12:$AD$125,8),0,VLOOKUP(A882,U$12:$AD$125,8))</f>
        <v>0</v>
      </c>
      <c r="M882" s="8">
        <f>IF(L882&gt;0,VLOOKUP(L882,T$12:$AC$125,7),0)</f>
        <v>0</v>
      </c>
      <c r="N882" s="3">
        <f t="shared" si="205"/>
        <v>0</v>
      </c>
      <c r="O882" s="3">
        <f t="shared" ca="1" si="200"/>
        <v>5887.0472024299997</v>
      </c>
      <c r="P882" s="22" t="str">
        <f t="shared" si="206"/>
        <v>INCORPJ=</v>
      </c>
      <c r="Q882" s="2">
        <f t="shared" si="207"/>
        <v>43171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  <c r="ES882" s="18"/>
      <c r="ET882" s="18"/>
      <c r="EU882" s="18"/>
      <c r="EV882" s="18"/>
      <c r="EW882" s="18"/>
      <c r="EX882" s="18"/>
      <c r="EY882" s="18"/>
      <c r="EZ882" s="18"/>
      <c r="FA882" s="18"/>
      <c r="FB882" s="18"/>
      <c r="FC882" s="18"/>
      <c r="FD882" s="18"/>
      <c r="FE882" s="18"/>
      <c r="FF882" s="18"/>
      <c r="FG882" s="18"/>
      <c r="FH882" s="18"/>
      <c r="FI882" s="18"/>
      <c r="FJ882" s="18"/>
      <c r="FK882" s="18"/>
      <c r="FL882" s="18"/>
      <c r="FM882" s="18"/>
      <c r="FN882" s="18"/>
      <c r="FO882" s="18"/>
      <c r="FP882" s="18"/>
      <c r="FQ882" s="18"/>
      <c r="FR882" s="18"/>
      <c r="FS882" s="18"/>
      <c r="FT882" s="18"/>
      <c r="FU882" s="18"/>
      <c r="FV882" s="18"/>
    </row>
    <row r="883" spans="1:181" ht="12.75" x14ac:dyDescent="0.15">
      <c r="A883" s="90">
        <f t="shared" si="201"/>
        <v>43221</v>
      </c>
      <c r="B883" s="95">
        <f t="shared" ca="1" si="208"/>
        <v>110405.25659713001</v>
      </c>
      <c r="C883" s="3">
        <f t="shared" ca="1" si="202"/>
        <v>104482.93700000001</v>
      </c>
      <c r="D883" s="4">
        <f ca="1">IF(A883&lt;$B$1,VLOOKUP(A883,[1]DI!$A$4:$B$15000,2),0)</f>
        <v>0</v>
      </c>
      <c r="E883" s="5">
        <f t="shared" ca="1" si="209"/>
        <v>0</v>
      </c>
      <c r="F883" s="20">
        <f t="shared" si="203"/>
        <v>1.3</v>
      </c>
      <c r="G883" s="6">
        <f t="shared" ca="1" si="197"/>
        <v>1</v>
      </c>
      <c r="H883" s="5">
        <f ca="1">TRUNC(PRODUCT(G$10:G882),15)</f>
        <v>1.3652152979561101</v>
      </c>
      <c r="I883" s="5">
        <f t="shared" ca="1" si="204"/>
        <v>1.2919829075245499</v>
      </c>
      <c r="J883" s="5">
        <f t="shared" ca="1" si="198"/>
        <v>1.05668217</v>
      </c>
      <c r="K883" s="5">
        <f t="shared" ca="1" si="199"/>
        <v>5922.3195971300001</v>
      </c>
      <c r="L883" s="21">
        <f>IF(VLOOKUP(A883,$U$12:$AD$125,8)=VLOOKUP(A882,$U$12:$AD$125,8),0,VLOOKUP(A883,U$12:$AD$125,8))</f>
        <v>0</v>
      </c>
      <c r="M883" s="8">
        <f>IF(L883&gt;0,VLOOKUP(L883,T$12:$AC$125,7),0)</f>
        <v>0</v>
      </c>
      <c r="N883" s="3">
        <f t="shared" si="205"/>
        <v>0</v>
      </c>
      <c r="O883" s="3">
        <f t="shared" ca="1" si="200"/>
        <v>5922.3195971300001</v>
      </c>
      <c r="P883" s="22" t="str">
        <f t="shared" si="206"/>
        <v>INCORPJ=</v>
      </c>
      <c r="Q883" s="2">
        <f t="shared" si="207"/>
        <v>43171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  <c r="ES883" s="18"/>
      <c r="ET883" s="18"/>
      <c r="EU883" s="18"/>
      <c r="EV883" s="18"/>
      <c r="EW883" s="18"/>
      <c r="EX883" s="18"/>
      <c r="EY883" s="18"/>
      <c r="EZ883" s="18"/>
      <c r="FA883" s="18"/>
      <c r="FB883" s="18"/>
      <c r="FC883" s="18"/>
      <c r="FD883" s="18"/>
      <c r="FE883" s="18"/>
      <c r="FF883" s="18"/>
      <c r="FG883" s="18"/>
      <c r="FH883" s="18"/>
      <c r="FI883" s="18"/>
      <c r="FJ883" s="18"/>
      <c r="FK883" s="18"/>
      <c r="FL883" s="18"/>
      <c r="FM883" s="18"/>
      <c r="FN883" s="18"/>
      <c r="FO883" s="18"/>
      <c r="FP883" s="18"/>
      <c r="FQ883" s="18"/>
      <c r="FR883" s="18"/>
      <c r="FS883" s="18"/>
      <c r="FT883" s="18"/>
      <c r="FU883" s="18"/>
      <c r="FV883" s="18"/>
    </row>
    <row r="884" spans="1:181" ht="12.75" x14ac:dyDescent="0.15">
      <c r="A884" s="90">
        <f t="shared" si="201"/>
        <v>43222</v>
      </c>
      <c r="B884" s="95">
        <f t="shared" ca="1" si="208"/>
        <v>110405.25659713001</v>
      </c>
      <c r="C884" s="3">
        <f t="shared" ca="1" si="202"/>
        <v>104482.93700000001</v>
      </c>
      <c r="D884" s="4">
        <f ca="1">IF(A884&lt;$B$1,VLOOKUP(A884,[1]DI!$A$4:$B$15000,2),0)</f>
        <v>6.3899999999999998E-2</v>
      </c>
      <c r="E884" s="5">
        <f t="shared" ca="1" si="209"/>
        <v>2.4583E-4</v>
      </c>
      <c r="F884" s="20">
        <f t="shared" si="203"/>
        <v>1.3</v>
      </c>
      <c r="G884" s="6">
        <f t="shared" ca="1" si="197"/>
        <v>1.0003195789999999</v>
      </c>
      <c r="H884" s="5">
        <f ca="1">TRUNC(PRODUCT(G$10:G883),15)</f>
        <v>1.3652152979561101</v>
      </c>
      <c r="I884" s="5">
        <f t="shared" ca="1" si="204"/>
        <v>1.2919829075245499</v>
      </c>
      <c r="J884" s="5">
        <f t="shared" ca="1" si="198"/>
        <v>1.05668217</v>
      </c>
      <c r="K884" s="5">
        <f t="shared" ca="1" si="199"/>
        <v>5922.3195971300001</v>
      </c>
      <c r="L884" s="21">
        <f>IF(VLOOKUP(A884,$U$12:$AD$125,8)=VLOOKUP(A883,$U$12:$AD$125,8),0,VLOOKUP(A884,U$12:$AD$125,8))</f>
        <v>0</v>
      </c>
      <c r="M884" s="8">
        <f>IF(L884&gt;0,VLOOKUP(L884,T$12:$AC$125,7),0)</f>
        <v>0</v>
      </c>
      <c r="N884" s="3">
        <f t="shared" si="205"/>
        <v>0</v>
      </c>
      <c r="O884" s="3">
        <f t="shared" ca="1" si="200"/>
        <v>5922.3195971300001</v>
      </c>
      <c r="P884" s="22" t="str">
        <f t="shared" si="206"/>
        <v>INCORPJ=</v>
      </c>
      <c r="Q884" s="2">
        <f t="shared" si="207"/>
        <v>43171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  <c r="ES884" s="18"/>
      <c r="ET884" s="18"/>
      <c r="EU884" s="18"/>
      <c r="EV884" s="18"/>
      <c r="EW884" s="18"/>
      <c r="EX884" s="18"/>
      <c r="EY884" s="18"/>
      <c r="EZ884" s="18"/>
      <c r="FA884" s="18"/>
      <c r="FB884" s="18"/>
      <c r="FC884" s="18"/>
      <c r="FD884" s="18"/>
      <c r="FE884" s="18"/>
      <c r="FF884" s="18"/>
      <c r="FG884" s="18"/>
      <c r="FH884" s="18"/>
      <c r="FI884" s="18"/>
      <c r="FJ884" s="18"/>
      <c r="FK884" s="18"/>
      <c r="FL884" s="18"/>
      <c r="FM884" s="18"/>
      <c r="FN884" s="18"/>
      <c r="FO884" s="18"/>
      <c r="FP884" s="18"/>
      <c r="FQ884" s="18"/>
      <c r="FR884" s="18"/>
      <c r="FS884" s="18"/>
      <c r="FT884" s="18"/>
      <c r="FU884" s="18"/>
      <c r="FV884" s="18"/>
    </row>
    <row r="885" spans="1:181" ht="12.75" x14ac:dyDescent="0.15">
      <c r="A885" s="90">
        <f t="shared" si="201"/>
        <v>43223</v>
      </c>
      <c r="B885" s="95">
        <f t="shared" ca="1" si="208"/>
        <v>110440.53944012</v>
      </c>
      <c r="C885" s="3">
        <f t="shared" ca="1" si="202"/>
        <v>104482.93700000001</v>
      </c>
      <c r="D885" s="4">
        <f ca="1">IF(A885&lt;$B$1,VLOOKUP(A885,[1]DI!$A$4:$B$15000,2),0)</f>
        <v>6.3899999999999998E-2</v>
      </c>
      <c r="E885" s="5">
        <f t="shared" ca="1" si="209"/>
        <v>2.4583E-4</v>
      </c>
      <c r="F885" s="20">
        <f t="shared" si="203"/>
        <v>1.3</v>
      </c>
      <c r="G885" s="6">
        <f t="shared" ca="1" si="197"/>
        <v>1.0003195789999999</v>
      </c>
      <c r="H885" s="5">
        <f ca="1">TRUNC(PRODUCT(G$10:G884),15)</f>
        <v>1.3656515920958201</v>
      </c>
      <c r="I885" s="5">
        <f t="shared" ca="1" si="204"/>
        <v>1.2919829075245499</v>
      </c>
      <c r="J885" s="5">
        <f t="shared" ca="1" si="198"/>
        <v>1.05701986</v>
      </c>
      <c r="K885" s="5">
        <f t="shared" ca="1" si="199"/>
        <v>5957.6024401200002</v>
      </c>
      <c r="L885" s="21">
        <f>IF(VLOOKUP(A885,$U$12:$AD$125,8)=VLOOKUP(A884,$U$12:$AD$125,8),0,VLOOKUP(A885,U$12:$AD$125,8))</f>
        <v>0</v>
      </c>
      <c r="M885" s="8">
        <f>IF(L885&gt;0,VLOOKUP(L885,T$12:$AC$125,7),0)</f>
        <v>0</v>
      </c>
      <c r="N885" s="3">
        <f t="shared" si="205"/>
        <v>0</v>
      </c>
      <c r="O885" s="3">
        <f t="shared" ca="1" si="200"/>
        <v>5957.6024401200002</v>
      </c>
      <c r="P885" s="22" t="str">
        <f t="shared" si="206"/>
        <v>INCORPJ=</v>
      </c>
      <c r="Q885" s="2">
        <f t="shared" si="207"/>
        <v>43171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  <c r="ES885" s="18"/>
      <c r="ET885" s="18"/>
      <c r="EU885" s="18"/>
      <c r="EV885" s="18"/>
      <c r="EW885" s="18"/>
      <c r="EX885" s="18"/>
      <c r="EY885" s="18"/>
      <c r="EZ885" s="18"/>
      <c r="FA885" s="18"/>
      <c r="FB885" s="18"/>
      <c r="FC885" s="18"/>
      <c r="FD885" s="18"/>
      <c r="FE885" s="18"/>
      <c r="FF885" s="18"/>
      <c r="FG885" s="18"/>
      <c r="FH885" s="18"/>
      <c r="FI885" s="18"/>
      <c r="FJ885" s="18"/>
      <c r="FK885" s="18"/>
      <c r="FL885" s="18"/>
      <c r="FM885" s="18"/>
      <c r="FN885" s="18"/>
      <c r="FO885" s="18"/>
      <c r="FP885" s="18"/>
      <c r="FQ885" s="18"/>
      <c r="FR885" s="18"/>
      <c r="FS885" s="18"/>
      <c r="FT885" s="18"/>
      <c r="FU885" s="18"/>
      <c r="FV885" s="18"/>
    </row>
    <row r="886" spans="1:181" ht="12.75" x14ac:dyDescent="0.15">
      <c r="A886" s="90">
        <f t="shared" si="201"/>
        <v>43224</v>
      </c>
      <c r="B886" s="95">
        <f t="shared" ca="1" si="208"/>
        <v>110475.83377624</v>
      </c>
      <c r="C886" s="3">
        <f t="shared" ca="1" si="202"/>
        <v>104482.93700000001</v>
      </c>
      <c r="D886" s="4">
        <f ca="1">IF(A886&lt;$B$1,VLOOKUP(A886,[1]DI!$A$4:$B$15000,2),0)</f>
        <v>6.3899999999999998E-2</v>
      </c>
      <c r="E886" s="5">
        <f t="shared" ca="1" si="209"/>
        <v>2.4583E-4</v>
      </c>
      <c r="F886" s="20">
        <f t="shared" si="203"/>
        <v>1.3</v>
      </c>
      <c r="G886" s="6">
        <f t="shared" ca="1" si="197"/>
        <v>1.0003195789999999</v>
      </c>
      <c r="H886" s="5">
        <f ca="1">TRUNC(PRODUCT(G$10:G885),15)</f>
        <v>1.36608802566597</v>
      </c>
      <c r="I886" s="5">
        <f t="shared" ca="1" si="204"/>
        <v>1.2919829075245499</v>
      </c>
      <c r="J886" s="5">
        <f t="shared" ca="1" si="198"/>
        <v>1.0573576600000001</v>
      </c>
      <c r="K886" s="5">
        <f t="shared" ca="1" si="199"/>
        <v>5992.8967762399998</v>
      </c>
      <c r="L886" s="21">
        <f>IF(VLOOKUP(A886,$U$12:$AD$125,8)=VLOOKUP(A885,$U$12:$AD$125,8),0,VLOOKUP(A886,U$12:$AD$125,8))</f>
        <v>0</v>
      </c>
      <c r="M886" s="8">
        <f>IF(L886&gt;0,VLOOKUP(L886,T$12:$AC$125,7),0)</f>
        <v>0</v>
      </c>
      <c r="N886" s="3">
        <f t="shared" si="205"/>
        <v>0</v>
      </c>
      <c r="O886" s="3">
        <f t="shared" ca="1" si="200"/>
        <v>5992.8967762399998</v>
      </c>
      <c r="P886" s="22" t="str">
        <f t="shared" si="206"/>
        <v>INCORPJ=</v>
      </c>
      <c r="Q886" s="2">
        <f t="shared" si="207"/>
        <v>43171</v>
      </c>
      <c r="R886" s="10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  <c r="BY886" s="33"/>
      <c r="BZ886" s="33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33"/>
      <c r="CX886" s="33"/>
      <c r="CY886" s="33"/>
      <c r="CZ886" s="33"/>
      <c r="DA886" s="33"/>
      <c r="DB886" s="33"/>
      <c r="DC886" s="33"/>
      <c r="DD886" s="33"/>
      <c r="DE886" s="33"/>
      <c r="DF886" s="33"/>
      <c r="DG886" s="33"/>
      <c r="DH886" s="33"/>
      <c r="DI886" s="33"/>
      <c r="DJ886" s="33"/>
      <c r="DK886" s="33"/>
      <c r="DL886" s="33"/>
      <c r="DM886" s="33"/>
      <c r="DN886" s="33"/>
      <c r="DO886" s="33"/>
      <c r="DP886" s="33"/>
      <c r="DQ886" s="33"/>
      <c r="DR886" s="33"/>
      <c r="DS886" s="33"/>
      <c r="DT886" s="33"/>
      <c r="DU886" s="33"/>
      <c r="DV886" s="33"/>
      <c r="DW886" s="33"/>
      <c r="DX886" s="33"/>
      <c r="DY886" s="33"/>
      <c r="DZ886" s="33"/>
      <c r="EA886" s="33"/>
      <c r="EB886" s="33"/>
      <c r="EC886" s="33"/>
      <c r="ED886" s="33"/>
      <c r="EE886" s="33"/>
      <c r="EF886" s="33"/>
      <c r="EG886" s="33"/>
      <c r="EH886" s="33"/>
      <c r="EI886" s="33"/>
      <c r="EJ886" s="33"/>
      <c r="EK886" s="33"/>
      <c r="EL886" s="33"/>
      <c r="EM886" s="33"/>
      <c r="EN886" s="33"/>
      <c r="EO886" s="33"/>
      <c r="EP886" s="33"/>
      <c r="EQ886" s="33"/>
      <c r="ER886" s="33"/>
      <c r="ES886" s="33"/>
      <c r="ET886" s="33"/>
      <c r="EU886" s="33"/>
      <c r="EV886" s="33"/>
      <c r="EW886" s="33"/>
      <c r="EX886" s="33"/>
      <c r="EY886" s="33"/>
      <c r="EZ886" s="33"/>
      <c r="FA886" s="33"/>
      <c r="FB886" s="33"/>
      <c r="FC886" s="33"/>
      <c r="FD886" s="33"/>
      <c r="FE886" s="33"/>
      <c r="FF886" s="33"/>
      <c r="FG886" s="33"/>
      <c r="FH886" s="33"/>
      <c r="FI886" s="33"/>
      <c r="FJ886" s="33"/>
      <c r="FK886" s="33"/>
      <c r="FL886" s="33"/>
      <c r="FM886" s="33"/>
      <c r="FN886" s="33"/>
      <c r="FO886" s="33"/>
      <c r="FP886" s="33"/>
      <c r="FQ886" s="33"/>
      <c r="FR886" s="33"/>
      <c r="FS886" s="33"/>
      <c r="FT886" s="33"/>
      <c r="FU886" s="33"/>
      <c r="FV886" s="33"/>
      <c r="FW886" s="33"/>
      <c r="FX886" s="33"/>
      <c r="FY886" s="33"/>
    </row>
    <row r="887" spans="1:181" ht="12.75" x14ac:dyDescent="0.15">
      <c r="A887" s="90">
        <f t="shared" si="201"/>
        <v>43225</v>
      </c>
      <c r="B887" s="95">
        <f t="shared" ca="1" si="208"/>
        <v>110511.13960548</v>
      </c>
      <c r="C887" s="3">
        <f t="shared" ca="1" si="202"/>
        <v>104482.93700000001</v>
      </c>
      <c r="D887" s="4">
        <f ca="1">IF(A887&lt;$B$1,VLOOKUP(A887,[1]DI!$A$4:$B$15000,2),0)</f>
        <v>0</v>
      </c>
      <c r="E887" s="5">
        <f t="shared" ca="1" si="209"/>
        <v>0</v>
      </c>
      <c r="F887" s="20">
        <f t="shared" si="203"/>
        <v>1.3</v>
      </c>
      <c r="G887" s="6">
        <f t="shared" ca="1" si="197"/>
        <v>1</v>
      </c>
      <c r="H887" s="5">
        <f ca="1">TRUNC(PRODUCT(G$10:G886),15)</f>
        <v>1.3665245987111201</v>
      </c>
      <c r="I887" s="5">
        <f t="shared" ca="1" si="204"/>
        <v>1.2919829075245499</v>
      </c>
      <c r="J887" s="5">
        <f t="shared" ca="1" si="198"/>
        <v>1.0576955699999999</v>
      </c>
      <c r="K887" s="5">
        <f t="shared" ca="1" si="199"/>
        <v>6028.2026054799999</v>
      </c>
      <c r="L887" s="21">
        <f>IF(VLOOKUP(A887,$U$12:$AD$125,8)=VLOOKUP(A886,$U$12:$AD$125,8),0,VLOOKUP(A887,U$12:$AD$125,8))</f>
        <v>0</v>
      </c>
      <c r="M887" s="8">
        <f>IF(L887&gt;0,VLOOKUP(L887,T$12:$AC$125,7),0)</f>
        <v>0</v>
      </c>
      <c r="N887" s="3">
        <f t="shared" si="205"/>
        <v>0</v>
      </c>
      <c r="O887" s="3">
        <f t="shared" ca="1" si="200"/>
        <v>6028.2026054799999</v>
      </c>
      <c r="P887" s="22" t="str">
        <f t="shared" si="206"/>
        <v>INCORPJ=</v>
      </c>
      <c r="Q887" s="2">
        <f t="shared" si="207"/>
        <v>43171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  <c r="ES887" s="18"/>
      <c r="ET887" s="18"/>
      <c r="EU887" s="18"/>
      <c r="EV887" s="18"/>
      <c r="EW887" s="18"/>
      <c r="EX887" s="18"/>
      <c r="EY887" s="18"/>
      <c r="EZ887" s="18"/>
      <c r="FA887" s="18"/>
      <c r="FB887" s="18"/>
      <c r="FC887" s="18"/>
      <c r="FD887" s="18"/>
      <c r="FE887" s="18"/>
      <c r="FF887" s="18"/>
      <c r="FG887" s="18"/>
      <c r="FH887" s="18"/>
      <c r="FI887" s="18"/>
      <c r="FJ887" s="18"/>
      <c r="FK887" s="18"/>
      <c r="FL887" s="18"/>
      <c r="FM887" s="18"/>
      <c r="FN887" s="18"/>
      <c r="FO887" s="18"/>
      <c r="FP887" s="18"/>
      <c r="FQ887" s="18"/>
      <c r="FR887" s="18"/>
      <c r="FS887" s="18"/>
      <c r="FT887" s="18"/>
      <c r="FU887" s="18"/>
      <c r="FV887" s="18"/>
    </row>
    <row r="888" spans="1:181" ht="12.75" x14ac:dyDescent="0.15">
      <c r="A888" s="90">
        <f t="shared" si="201"/>
        <v>43226</v>
      </c>
      <c r="B888" s="95">
        <f t="shared" ca="1" si="208"/>
        <v>110511.13960548</v>
      </c>
      <c r="C888" s="3">
        <f t="shared" ca="1" si="202"/>
        <v>104482.93700000001</v>
      </c>
      <c r="D888" s="4">
        <f ca="1">IF(A888&lt;$B$1,VLOOKUP(A888,[1]DI!$A$4:$B$15000,2),0)</f>
        <v>0</v>
      </c>
      <c r="E888" s="5">
        <f t="shared" ca="1" si="209"/>
        <v>0</v>
      </c>
      <c r="F888" s="20">
        <f t="shared" si="203"/>
        <v>1.3</v>
      </c>
      <c r="G888" s="6">
        <f t="shared" ca="1" si="197"/>
        <v>1</v>
      </c>
      <c r="H888" s="5">
        <f ca="1">TRUNC(PRODUCT(G$10:G887),15)</f>
        <v>1.3665245987111201</v>
      </c>
      <c r="I888" s="5">
        <f t="shared" ca="1" si="204"/>
        <v>1.2919829075245499</v>
      </c>
      <c r="J888" s="5">
        <f t="shared" ca="1" si="198"/>
        <v>1.0576955699999999</v>
      </c>
      <c r="K888" s="5">
        <f t="shared" ca="1" si="199"/>
        <v>6028.2026054799999</v>
      </c>
      <c r="L888" s="21">
        <f>IF(VLOOKUP(A888,$U$12:$AD$125,8)=VLOOKUP(A887,$U$12:$AD$125,8),0,VLOOKUP(A888,U$12:$AD$125,8))</f>
        <v>0</v>
      </c>
      <c r="M888" s="8">
        <f>IF(L888&gt;0,VLOOKUP(L888,T$12:$AC$125,7),0)</f>
        <v>0</v>
      </c>
      <c r="N888" s="3">
        <f t="shared" si="205"/>
        <v>0</v>
      </c>
      <c r="O888" s="3">
        <f t="shared" ca="1" si="200"/>
        <v>6028.2026054799999</v>
      </c>
      <c r="P888" s="22" t="str">
        <f t="shared" si="206"/>
        <v>INCORPJ=</v>
      </c>
      <c r="Q888" s="2">
        <f t="shared" si="207"/>
        <v>43171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  <c r="ES888" s="18"/>
      <c r="ET888" s="18"/>
      <c r="EU888" s="18"/>
      <c r="EV888" s="18"/>
      <c r="EW888" s="18"/>
      <c r="EX888" s="18"/>
      <c r="EY888" s="18"/>
      <c r="EZ888" s="18"/>
      <c r="FA888" s="18"/>
      <c r="FB888" s="18"/>
      <c r="FC888" s="18"/>
      <c r="FD888" s="18"/>
      <c r="FE888" s="18"/>
      <c r="FF888" s="18"/>
      <c r="FG888" s="18"/>
      <c r="FH888" s="18"/>
      <c r="FI888" s="18"/>
      <c r="FJ888" s="18"/>
      <c r="FK888" s="18"/>
      <c r="FL888" s="18"/>
      <c r="FM888" s="18"/>
      <c r="FN888" s="18"/>
      <c r="FO888" s="18"/>
      <c r="FP888" s="18"/>
      <c r="FQ888" s="18"/>
      <c r="FR888" s="18"/>
      <c r="FS888" s="18"/>
      <c r="FT888" s="18"/>
      <c r="FU888" s="18"/>
      <c r="FV888" s="18"/>
    </row>
    <row r="889" spans="1:181" ht="12.75" x14ac:dyDescent="0.15">
      <c r="A889" s="90">
        <f t="shared" si="201"/>
        <v>43227</v>
      </c>
      <c r="B889" s="95">
        <f t="shared" ca="1" si="208"/>
        <v>110511.13960548</v>
      </c>
      <c r="C889" s="3">
        <f t="shared" ca="1" si="202"/>
        <v>104482.93700000001</v>
      </c>
      <c r="D889" s="4">
        <f ca="1">IF(A889&lt;$B$1,VLOOKUP(A889,[1]DI!$A$4:$B$15000,2),0)</f>
        <v>6.3899999999999998E-2</v>
      </c>
      <c r="E889" s="5">
        <f t="shared" ca="1" si="209"/>
        <v>2.4583E-4</v>
      </c>
      <c r="F889" s="20">
        <f t="shared" si="203"/>
        <v>1.3</v>
      </c>
      <c r="G889" s="6">
        <f t="shared" ca="1" si="197"/>
        <v>1.0003195789999999</v>
      </c>
      <c r="H889" s="5">
        <f ca="1">TRUNC(PRODUCT(G$10:G888),15)</f>
        <v>1.3665245987111201</v>
      </c>
      <c r="I889" s="5">
        <f t="shared" ca="1" si="204"/>
        <v>1.2919829075245499</v>
      </c>
      <c r="J889" s="5">
        <f t="shared" ca="1" si="198"/>
        <v>1.0576955699999999</v>
      </c>
      <c r="K889" s="5">
        <f t="shared" ca="1" si="199"/>
        <v>6028.2026054799999</v>
      </c>
      <c r="L889" s="21">
        <f>IF(VLOOKUP(A889,$U$12:$AD$125,8)=VLOOKUP(A888,$U$12:$AD$125,8),0,VLOOKUP(A889,U$12:$AD$125,8))</f>
        <v>0</v>
      </c>
      <c r="M889" s="8">
        <f>IF(L889&gt;0,VLOOKUP(L889,T$12:$AC$125,7),0)</f>
        <v>0</v>
      </c>
      <c r="N889" s="3">
        <f t="shared" si="205"/>
        <v>0</v>
      </c>
      <c r="O889" s="3">
        <f t="shared" ca="1" si="200"/>
        <v>6028.2026054799999</v>
      </c>
      <c r="P889" s="22" t="str">
        <f t="shared" si="206"/>
        <v>INCORPJ=</v>
      </c>
      <c r="Q889" s="2">
        <f t="shared" si="207"/>
        <v>43171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  <c r="ES889" s="18"/>
      <c r="ET889" s="18"/>
      <c r="EU889" s="18"/>
      <c r="EV889" s="18"/>
      <c r="EW889" s="18"/>
      <c r="EX889" s="18"/>
      <c r="EY889" s="18"/>
      <c r="EZ889" s="18"/>
      <c r="FA889" s="18"/>
      <c r="FB889" s="18"/>
      <c r="FC889" s="18"/>
      <c r="FD889" s="18"/>
      <c r="FE889" s="18"/>
      <c r="FF889" s="18"/>
      <c r="FG889" s="18"/>
      <c r="FH889" s="18"/>
      <c r="FI889" s="18"/>
      <c r="FJ889" s="18"/>
      <c r="FK889" s="18"/>
      <c r="FL889" s="18"/>
      <c r="FM889" s="18"/>
      <c r="FN889" s="18"/>
      <c r="FO889" s="18"/>
      <c r="FP889" s="18"/>
      <c r="FQ889" s="18"/>
      <c r="FR889" s="18"/>
      <c r="FS889" s="18"/>
      <c r="FT889" s="18"/>
      <c r="FU889" s="18"/>
      <c r="FV889" s="18"/>
    </row>
    <row r="890" spans="1:181" ht="12.75" x14ac:dyDescent="0.15">
      <c r="A890" s="90">
        <f t="shared" si="201"/>
        <v>43228</v>
      </c>
      <c r="B890" s="95">
        <f t="shared" ca="1" si="208"/>
        <v>110546.45692785</v>
      </c>
      <c r="C890" s="3">
        <f t="shared" ca="1" si="202"/>
        <v>104482.93700000001</v>
      </c>
      <c r="D890" s="4">
        <f ca="1">IF(A890&lt;$B$1,VLOOKUP(A890,[1]DI!$A$4:$B$15000,2),0)</f>
        <v>6.3899999999999998E-2</v>
      </c>
      <c r="E890" s="5">
        <f t="shared" ca="1" si="209"/>
        <v>2.4583E-4</v>
      </c>
      <c r="F890" s="20">
        <f t="shared" si="203"/>
        <v>1.3</v>
      </c>
      <c r="G890" s="6">
        <f t="shared" ca="1" si="197"/>
        <v>1.0003195789999999</v>
      </c>
      <c r="H890" s="5">
        <f ca="1">TRUNC(PRODUCT(G$10:G889),15)</f>
        <v>1.3669613112758501</v>
      </c>
      <c r="I890" s="5">
        <f t="shared" ca="1" si="204"/>
        <v>1.2919829075245499</v>
      </c>
      <c r="J890" s="5">
        <f t="shared" ca="1" si="198"/>
        <v>1.05803359</v>
      </c>
      <c r="K890" s="5">
        <f t="shared" ca="1" si="199"/>
        <v>6063.5199278500004</v>
      </c>
      <c r="L890" s="21">
        <f>IF(VLOOKUP(A890,$U$12:$AD$125,8)=VLOOKUP(A889,$U$12:$AD$125,8),0,VLOOKUP(A890,U$12:$AD$125,8))</f>
        <v>0</v>
      </c>
      <c r="M890" s="8">
        <f>IF(L890&gt;0,VLOOKUP(L890,T$12:$AC$125,7),0)</f>
        <v>0</v>
      </c>
      <c r="N890" s="3">
        <f t="shared" si="205"/>
        <v>0</v>
      </c>
      <c r="O890" s="3">
        <f t="shared" ca="1" si="200"/>
        <v>6063.5199278500004</v>
      </c>
      <c r="P890" s="22" t="str">
        <f t="shared" si="206"/>
        <v>INCORPJ=</v>
      </c>
      <c r="Q890" s="2">
        <f t="shared" si="207"/>
        <v>43171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  <c r="ES890" s="18"/>
      <c r="ET890" s="18"/>
      <c r="EU890" s="18"/>
      <c r="EV890" s="18"/>
      <c r="EW890" s="18"/>
      <c r="EX890" s="18"/>
      <c r="EY890" s="18"/>
      <c r="EZ890" s="18"/>
      <c r="FA890" s="18"/>
      <c r="FB890" s="18"/>
      <c r="FC890" s="18"/>
      <c r="FD890" s="18"/>
      <c r="FE890" s="18"/>
      <c r="FF890" s="18"/>
      <c r="FG890" s="18"/>
      <c r="FH890" s="18"/>
      <c r="FI890" s="18"/>
      <c r="FJ890" s="18"/>
      <c r="FK890" s="18"/>
      <c r="FL890" s="18"/>
      <c r="FM890" s="18"/>
      <c r="FN890" s="18"/>
      <c r="FO890" s="18"/>
      <c r="FP890" s="18"/>
      <c r="FQ890" s="18"/>
      <c r="FR890" s="18"/>
      <c r="FS890" s="18"/>
      <c r="FT890" s="18"/>
      <c r="FU890" s="18"/>
      <c r="FV890" s="18"/>
    </row>
    <row r="891" spans="1:181" ht="12.75" x14ac:dyDescent="0.15">
      <c r="A891" s="90">
        <f t="shared" si="201"/>
        <v>43229</v>
      </c>
      <c r="B891" s="95">
        <f t="shared" ca="1" si="208"/>
        <v>110581.78469851</v>
      </c>
      <c r="C891" s="3">
        <f t="shared" ca="1" si="202"/>
        <v>104482.93700000001</v>
      </c>
      <c r="D891" s="4">
        <f ca="1">IF(A891&lt;$B$1,VLOOKUP(A891,[1]DI!$A$4:$B$15000,2),0)</f>
        <v>6.3899999999999998E-2</v>
      </c>
      <c r="E891" s="5">
        <f t="shared" ca="1" si="209"/>
        <v>2.4583E-4</v>
      </c>
      <c r="F891" s="20">
        <f t="shared" si="203"/>
        <v>1.3</v>
      </c>
      <c r="G891" s="6">
        <f t="shared" ca="1" si="197"/>
        <v>1.0003195789999999</v>
      </c>
      <c r="H891" s="5">
        <f ca="1">TRUNC(PRODUCT(G$10:G890),15)</f>
        <v>1.3673981634047501</v>
      </c>
      <c r="I891" s="5">
        <f t="shared" ca="1" si="204"/>
        <v>1.2919829075245499</v>
      </c>
      <c r="J891" s="5">
        <f t="shared" ca="1" si="198"/>
        <v>1.0583717100000001</v>
      </c>
      <c r="K891" s="5">
        <f t="shared" ca="1" si="199"/>
        <v>6098.8476985099996</v>
      </c>
      <c r="L891" s="21">
        <f>IF(VLOOKUP(A891,$U$12:$AD$125,8)=VLOOKUP(A890,$U$12:$AD$125,8),0,VLOOKUP(A891,U$12:$AD$125,8))</f>
        <v>0</v>
      </c>
      <c r="M891" s="8">
        <f>IF(L891&gt;0,VLOOKUP(L891,T$12:$AC$125,7),0)</f>
        <v>0</v>
      </c>
      <c r="N891" s="3">
        <f t="shared" si="205"/>
        <v>0</v>
      </c>
      <c r="O891" s="3">
        <f t="shared" ca="1" si="200"/>
        <v>6098.8476985099996</v>
      </c>
      <c r="P891" s="22" t="str">
        <f t="shared" si="206"/>
        <v>INCORPJ=</v>
      </c>
      <c r="Q891" s="2">
        <f t="shared" si="207"/>
        <v>43171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  <c r="ES891" s="18"/>
      <c r="ET891" s="18"/>
      <c r="EU891" s="18"/>
      <c r="EV891" s="18"/>
      <c r="EW891" s="18"/>
      <c r="EX891" s="18"/>
      <c r="EY891" s="18"/>
      <c r="EZ891" s="18"/>
      <c r="FA891" s="18"/>
      <c r="FB891" s="18"/>
      <c r="FC891" s="18"/>
      <c r="FD891" s="18"/>
      <c r="FE891" s="18"/>
      <c r="FF891" s="18"/>
      <c r="FG891" s="18"/>
      <c r="FH891" s="18"/>
      <c r="FI891" s="18"/>
      <c r="FJ891" s="18"/>
      <c r="FK891" s="18"/>
      <c r="FL891" s="18"/>
      <c r="FM891" s="18"/>
      <c r="FN891" s="18"/>
      <c r="FO891" s="18"/>
      <c r="FP891" s="18"/>
      <c r="FQ891" s="18"/>
      <c r="FR891" s="18"/>
      <c r="FS891" s="18"/>
      <c r="FT891" s="18"/>
      <c r="FU891" s="18"/>
      <c r="FV891" s="18"/>
    </row>
    <row r="892" spans="1:181" ht="12.75" x14ac:dyDescent="0.15">
      <c r="A892" s="90">
        <f t="shared" si="201"/>
        <v>43230</v>
      </c>
      <c r="B892" s="95">
        <f t="shared" ca="1" si="208"/>
        <v>110617.12500712</v>
      </c>
      <c r="C892" s="3">
        <f t="shared" ca="1" si="202"/>
        <v>104482.93700000001</v>
      </c>
      <c r="D892" s="4">
        <f ca="1">IF(A892&lt;$B$1,VLOOKUP(A892,[1]DI!$A$4:$B$15000,2),0)</f>
        <v>6.3899999999999998E-2</v>
      </c>
      <c r="E892" s="5">
        <f t="shared" ca="1" si="209"/>
        <v>2.4583E-4</v>
      </c>
      <c r="F892" s="20">
        <f t="shared" si="203"/>
        <v>1.3</v>
      </c>
      <c r="G892" s="6">
        <f t="shared" ca="1" si="197"/>
        <v>1.0003195789999999</v>
      </c>
      <c r="H892" s="5">
        <f ca="1">TRUNC(PRODUCT(G$10:G891),15)</f>
        <v>1.3678351551424099</v>
      </c>
      <c r="I892" s="5">
        <f t="shared" ca="1" si="204"/>
        <v>1.2919829075245499</v>
      </c>
      <c r="J892" s="5">
        <f t="shared" ca="1" si="198"/>
        <v>1.0587099499999999</v>
      </c>
      <c r="K892" s="5">
        <f t="shared" ca="1" si="199"/>
        <v>6134.1880071200003</v>
      </c>
      <c r="L892" s="21">
        <f>IF(VLOOKUP(A892,$U$12:$AD$125,8)=VLOOKUP(A891,$U$12:$AD$125,8),0,VLOOKUP(A892,U$12:$AD$125,8))</f>
        <v>0</v>
      </c>
      <c r="M892" s="8">
        <f>IF(L892&gt;0,VLOOKUP(L892,T$12:$AC$125,7),0)</f>
        <v>0</v>
      </c>
      <c r="N892" s="3">
        <f t="shared" si="205"/>
        <v>0</v>
      </c>
      <c r="O892" s="3">
        <f t="shared" ca="1" si="200"/>
        <v>6134.1880071200003</v>
      </c>
      <c r="P892" s="22" t="str">
        <f t="shared" si="206"/>
        <v>INCORPJ=</v>
      </c>
      <c r="Q892" s="2">
        <f t="shared" si="207"/>
        <v>43171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  <c r="ES892" s="18"/>
      <c r="ET892" s="18"/>
      <c r="EU892" s="18"/>
      <c r="EV892" s="18"/>
      <c r="EW892" s="18"/>
      <c r="EX892" s="18"/>
      <c r="EY892" s="18"/>
      <c r="EZ892" s="18"/>
      <c r="FA892" s="18"/>
      <c r="FB892" s="18"/>
      <c r="FC892" s="18"/>
      <c r="FD892" s="18"/>
      <c r="FE892" s="18"/>
      <c r="FF892" s="18"/>
      <c r="FG892" s="18"/>
      <c r="FH892" s="18"/>
      <c r="FI892" s="18"/>
      <c r="FJ892" s="18"/>
      <c r="FK892" s="18"/>
      <c r="FL892" s="18"/>
      <c r="FM892" s="18"/>
      <c r="FN892" s="18"/>
      <c r="FO892" s="18"/>
      <c r="FP892" s="18"/>
      <c r="FQ892" s="18"/>
      <c r="FR892" s="18"/>
      <c r="FS892" s="18"/>
      <c r="FT892" s="18"/>
      <c r="FU892" s="18"/>
      <c r="FV892" s="18"/>
    </row>
    <row r="893" spans="1:181" ht="12.75" x14ac:dyDescent="0.15">
      <c r="A893" s="90">
        <f t="shared" si="201"/>
        <v>43231</v>
      </c>
      <c r="B893" s="95">
        <f t="shared" ca="1" si="208"/>
        <v>110652.47576402001</v>
      </c>
      <c r="C893" s="3">
        <f t="shared" ca="1" si="202"/>
        <v>104482.93700000001</v>
      </c>
      <c r="D893" s="4">
        <f ca="1">IF(A893&lt;$B$1,VLOOKUP(A893,[1]DI!$A$4:$B$15000,2),0)</f>
        <v>6.3899999999999998E-2</v>
      </c>
      <c r="E893" s="5">
        <f t="shared" ca="1" si="209"/>
        <v>2.4583E-4</v>
      </c>
      <c r="F893" s="20">
        <f t="shared" si="203"/>
        <v>1.3</v>
      </c>
      <c r="G893" s="6">
        <f t="shared" ca="1" si="197"/>
        <v>1.0003195789999999</v>
      </c>
      <c r="H893" s="5">
        <f ca="1">TRUNC(PRODUCT(G$10:G892),15)</f>
        <v>1.36827228653346</v>
      </c>
      <c r="I893" s="5">
        <f t="shared" ca="1" si="204"/>
        <v>1.2919829075245499</v>
      </c>
      <c r="J893" s="5">
        <f t="shared" ca="1" si="198"/>
        <v>1.05904829</v>
      </c>
      <c r="K893" s="5">
        <f t="shared" ca="1" si="199"/>
        <v>6169.5387640199997</v>
      </c>
      <c r="L893" s="21">
        <f>IF(VLOOKUP(A893,$U$12:$AD$125,8)=VLOOKUP(A892,$U$12:$AD$125,8),0,VLOOKUP(A893,U$12:$AD$125,8))</f>
        <v>0</v>
      </c>
      <c r="M893" s="8">
        <f>IF(L893&gt;0,VLOOKUP(L893,T$12:$AC$125,7),0)</f>
        <v>0</v>
      </c>
      <c r="N893" s="3">
        <f t="shared" si="205"/>
        <v>0</v>
      </c>
      <c r="O893" s="3">
        <f t="shared" ca="1" si="200"/>
        <v>6169.5387640199997</v>
      </c>
      <c r="P893" s="22" t="str">
        <f t="shared" si="206"/>
        <v>INCORPJ=</v>
      </c>
      <c r="Q893" s="2">
        <f t="shared" si="207"/>
        <v>43171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  <c r="ES893" s="18"/>
      <c r="ET893" s="18"/>
      <c r="EU893" s="18"/>
      <c r="EV893" s="18"/>
      <c r="EW893" s="18"/>
      <c r="EX893" s="18"/>
      <c r="EY893" s="18"/>
      <c r="EZ893" s="18"/>
      <c r="FA893" s="18"/>
      <c r="FB893" s="18"/>
      <c r="FC893" s="18"/>
      <c r="FD893" s="18"/>
      <c r="FE893" s="18"/>
      <c r="FF893" s="18"/>
      <c r="FG893" s="18"/>
      <c r="FH893" s="18"/>
      <c r="FI893" s="18"/>
      <c r="FJ893" s="18"/>
      <c r="FK893" s="18"/>
      <c r="FL893" s="18"/>
      <c r="FM893" s="18"/>
      <c r="FN893" s="18"/>
      <c r="FO893" s="18"/>
      <c r="FP893" s="18"/>
      <c r="FQ893" s="18"/>
      <c r="FR893" s="18"/>
      <c r="FS893" s="18"/>
      <c r="FT893" s="18"/>
      <c r="FU893" s="18"/>
      <c r="FV893" s="18"/>
    </row>
    <row r="894" spans="1:181" ht="12.75" x14ac:dyDescent="0.15">
      <c r="A894" s="90">
        <f t="shared" si="201"/>
        <v>43232</v>
      </c>
      <c r="B894" s="95">
        <f t="shared" ca="1" si="208"/>
        <v>110687.83801405001</v>
      </c>
      <c r="C894" s="3">
        <f t="shared" ca="1" si="202"/>
        <v>104482.93700000001</v>
      </c>
      <c r="D894" s="4">
        <f ca="1">IF(A894&lt;$B$1,VLOOKUP(A894,[1]DI!$A$4:$B$15000,2),0)</f>
        <v>0</v>
      </c>
      <c r="E894" s="5">
        <f t="shared" ca="1" si="209"/>
        <v>0</v>
      </c>
      <c r="F894" s="20">
        <f t="shared" si="203"/>
        <v>1.3</v>
      </c>
      <c r="G894" s="6">
        <f t="shared" ca="1" si="197"/>
        <v>1</v>
      </c>
      <c r="H894" s="5">
        <f ca="1">TRUNC(PRODUCT(G$10:G893),15)</f>
        <v>1.3687095576225199</v>
      </c>
      <c r="I894" s="5">
        <f t="shared" ca="1" si="204"/>
        <v>1.2919829075245499</v>
      </c>
      <c r="J894" s="5">
        <f t="shared" ca="1" si="198"/>
        <v>1.0593867400000001</v>
      </c>
      <c r="K894" s="5">
        <f t="shared" ca="1" si="199"/>
        <v>6204.9010140500004</v>
      </c>
      <c r="L894" s="21">
        <f>IF(VLOOKUP(A894,$U$12:$AD$125,8)=VLOOKUP(A893,$U$12:$AD$125,8),0,VLOOKUP(A894,U$12:$AD$125,8))</f>
        <v>0</v>
      </c>
      <c r="M894" s="8">
        <f>IF(L894&gt;0,VLOOKUP(L894,T$12:$AC$125,7),0)</f>
        <v>0</v>
      </c>
      <c r="N894" s="3">
        <f t="shared" si="205"/>
        <v>0</v>
      </c>
      <c r="O894" s="3">
        <f t="shared" ca="1" si="200"/>
        <v>6204.9010140500004</v>
      </c>
      <c r="P894" s="22" t="str">
        <f t="shared" si="206"/>
        <v>INCORPJ=</v>
      </c>
      <c r="Q894" s="2">
        <f t="shared" si="207"/>
        <v>43171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  <c r="ES894" s="18"/>
      <c r="ET894" s="18"/>
      <c r="EU894" s="18"/>
      <c r="EV894" s="18"/>
      <c r="EW894" s="18"/>
      <c r="EX894" s="18"/>
      <c r="EY894" s="18"/>
      <c r="EZ894" s="18"/>
      <c r="FA894" s="18"/>
      <c r="FB894" s="18"/>
      <c r="FC894" s="18"/>
      <c r="FD894" s="18"/>
      <c r="FE894" s="18"/>
      <c r="FF894" s="18"/>
      <c r="FG894" s="18"/>
      <c r="FH894" s="18"/>
      <c r="FI894" s="18"/>
      <c r="FJ894" s="18"/>
      <c r="FK894" s="18"/>
      <c r="FL894" s="18"/>
      <c r="FM894" s="18"/>
      <c r="FN894" s="18"/>
      <c r="FO894" s="18"/>
      <c r="FP894" s="18"/>
      <c r="FQ894" s="18"/>
      <c r="FR894" s="18"/>
      <c r="FS894" s="18"/>
      <c r="FT894" s="18"/>
      <c r="FU894" s="18"/>
      <c r="FV894" s="18"/>
    </row>
    <row r="895" spans="1:181" ht="12.75" x14ac:dyDescent="0.15">
      <c r="A895" s="90">
        <f t="shared" si="201"/>
        <v>43233</v>
      </c>
      <c r="B895" s="95">
        <f t="shared" ca="1" si="208"/>
        <v>110687.83801405001</v>
      </c>
      <c r="C895" s="3">
        <f t="shared" ca="1" si="202"/>
        <v>104482.93700000001</v>
      </c>
      <c r="D895" s="4">
        <f ca="1">IF(A895&lt;$B$1,VLOOKUP(A895,[1]DI!$A$4:$B$15000,2),0)</f>
        <v>0</v>
      </c>
      <c r="E895" s="5">
        <f t="shared" ca="1" si="209"/>
        <v>0</v>
      </c>
      <c r="F895" s="20">
        <f t="shared" si="203"/>
        <v>1.3</v>
      </c>
      <c r="G895" s="6">
        <f t="shared" ca="1" si="197"/>
        <v>1</v>
      </c>
      <c r="H895" s="5">
        <f ca="1">TRUNC(PRODUCT(G$10:G894),15)</f>
        <v>1.3687095576225199</v>
      </c>
      <c r="I895" s="5">
        <f t="shared" ca="1" si="204"/>
        <v>1.2919829075245499</v>
      </c>
      <c r="J895" s="5">
        <f t="shared" ca="1" si="198"/>
        <v>1.0593867400000001</v>
      </c>
      <c r="K895" s="5">
        <f t="shared" ca="1" si="199"/>
        <v>6204.9010140500004</v>
      </c>
      <c r="L895" s="21">
        <f>IF(VLOOKUP(A895,$U$12:$AD$125,8)=VLOOKUP(A894,$U$12:$AD$125,8),0,VLOOKUP(A895,U$12:$AD$125,8))</f>
        <v>0</v>
      </c>
      <c r="M895" s="8">
        <f>IF(L895&gt;0,VLOOKUP(L895,T$12:$AC$125,7),0)</f>
        <v>0</v>
      </c>
      <c r="N895" s="3">
        <f t="shared" si="205"/>
        <v>0</v>
      </c>
      <c r="O895" s="3">
        <f t="shared" ca="1" si="200"/>
        <v>6204.9010140500004</v>
      </c>
      <c r="P895" s="22" t="str">
        <f t="shared" si="206"/>
        <v>INCORPJ=</v>
      </c>
      <c r="Q895" s="2">
        <f t="shared" si="207"/>
        <v>43171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  <c r="ES895" s="18"/>
      <c r="ET895" s="18"/>
      <c r="EU895" s="18"/>
      <c r="EV895" s="18"/>
      <c r="EW895" s="18"/>
      <c r="EX895" s="18"/>
      <c r="EY895" s="18"/>
      <c r="EZ895" s="18"/>
      <c r="FA895" s="18"/>
      <c r="FB895" s="18"/>
      <c r="FC895" s="18"/>
      <c r="FD895" s="18"/>
      <c r="FE895" s="18"/>
      <c r="FF895" s="18"/>
      <c r="FG895" s="18"/>
      <c r="FH895" s="18"/>
      <c r="FI895" s="18"/>
      <c r="FJ895" s="18"/>
      <c r="FK895" s="18"/>
      <c r="FL895" s="18"/>
      <c r="FM895" s="18"/>
      <c r="FN895" s="18"/>
      <c r="FO895" s="18"/>
      <c r="FP895" s="18"/>
      <c r="FQ895" s="18"/>
      <c r="FR895" s="18"/>
      <c r="FS895" s="18"/>
      <c r="FT895" s="18"/>
      <c r="FU895" s="18"/>
      <c r="FV895" s="18"/>
    </row>
    <row r="896" spans="1:181" ht="12.75" x14ac:dyDescent="0.15">
      <c r="A896" s="90">
        <f t="shared" si="201"/>
        <v>43234</v>
      </c>
      <c r="B896" s="95">
        <f t="shared" ca="1" si="208"/>
        <v>110687.83801405001</v>
      </c>
      <c r="C896" s="3">
        <f t="shared" ca="1" si="202"/>
        <v>104482.93700000001</v>
      </c>
      <c r="D896" s="4">
        <f ca="1">IF(A896&lt;$B$1,VLOOKUP(A896,[1]DI!$A$4:$B$15000,2),0)</f>
        <v>6.3899999999999998E-2</v>
      </c>
      <c r="E896" s="5">
        <f t="shared" ca="1" si="209"/>
        <v>2.4583E-4</v>
      </c>
      <c r="F896" s="20">
        <f t="shared" si="203"/>
        <v>1.3</v>
      </c>
      <c r="G896" s="6">
        <f t="shared" ca="1" si="197"/>
        <v>1.0003195789999999</v>
      </c>
      <c r="H896" s="5">
        <f ca="1">TRUNC(PRODUCT(G$10:G895),15)</f>
        <v>1.3687095576225199</v>
      </c>
      <c r="I896" s="5">
        <f t="shared" ca="1" si="204"/>
        <v>1.2919829075245499</v>
      </c>
      <c r="J896" s="5">
        <f t="shared" ca="1" si="198"/>
        <v>1.0593867400000001</v>
      </c>
      <c r="K896" s="5">
        <f t="shared" ca="1" si="199"/>
        <v>6204.9010140500004</v>
      </c>
      <c r="L896" s="21">
        <f>IF(VLOOKUP(A896,$U$12:$AD$125,8)=VLOOKUP(A895,$U$12:$AD$125,8),0,VLOOKUP(A896,U$12:$AD$125,8))</f>
        <v>0</v>
      </c>
      <c r="M896" s="8">
        <f>IF(L896&gt;0,VLOOKUP(L896,T$12:$AC$125,7),0)</f>
        <v>0</v>
      </c>
      <c r="N896" s="3">
        <f t="shared" si="205"/>
        <v>0</v>
      </c>
      <c r="O896" s="3">
        <f t="shared" ca="1" si="200"/>
        <v>6204.9010140500004</v>
      </c>
      <c r="P896" s="22" t="str">
        <f t="shared" si="206"/>
        <v>INCORPJ=</v>
      </c>
      <c r="Q896" s="2">
        <f t="shared" si="207"/>
        <v>43171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  <c r="ES896" s="18"/>
      <c r="ET896" s="18"/>
      <c r="EU896" s="18"/>
      <c r="EV896" s="18"/>
      <c r="EW896" s="18"/>
      <c r="EX896" s="18"/>
      <c r="EY896" s="18"/>
      <c r="EZ896" s="18"/>
      <c r="FA896" s="18"/>
      <c r="FB896" s="18"/>
      <c r="FC896" s="18"/>
      <c r="FD896" s="18"/>
      <c r="FE896" s="18"/>
      <c r="FF896" s="18"/>
      <c r="FG896" s="18"/>
      <c r="FH896" s="18"/>
      <c r="FI896" s="18"/>
      <c r="FJ896" s="18"/>
      <c r="FK896" s="18"/>
      <c r="FL896" s="18"/>
      <c r="FM896" s="18"/>
      <c r="FN896" s="18"/>
      <c r="FO896" s="18"/>
      <c r="FP896" s="18"/>
      <c r="FQ896" s="18"/>
      <c r="FR896" s="18"/>
      <c r="FS896" s="18"/>
      <c r="FT896" s="18"/>
      <c r="FU896" s="18"/>
      <c r="FV896" s="18"/>
    </row>
    <row r="897" spans="1:178" ht="12.75" x14ac:dyDescent="0.15">
      <c r="A897" s="90">
        <f t="shared" si="201"/>
        <v>43235</v>
      </c>
      <c r="B897" s="95">
        <f t="shared" ca="1" si="208"/>
        <v>110723.2117572</v>
      </c>
      <c r="C897" s="3">
        <f t="shared" ca="1" si="202"/>
        <v>104482.93700000001</v>
      </c>
      <c r="D897" s="4">
        <f ca="1">IF(A897&lt;$B$1,VLOOKUP(A897,[1]DI!$A$4:$B$15000,2),0)</f>
        <v>6.3899999999999998E-2</v>
      </c>
      <c r="E897" s="5">
        <f t="shared" ca="1" si="209"/>
        <v>2.4583E-4</v>
      </c>
      <c r="F897" s="20">
        <f t="shared" si="203"/>
        <v>1.3</v>
      </c>
      <c r="G897" s="6">
        <f t="shared" ca="1" si="197"/>
        <v>1.0003195789999999</v>
      </c>
      <c r="H897" s="5">
        <f ca="1">TRUNC(PRODUCT(G$10:G896),15)</f>
        <v>1.3691469684542299</v>
      </c>
      <c r="I897" s="5">
        <f t="shared" ca="1" si="204"/>
        <v>1.2919829075245499</v>
      </c>
      <c r="J897" s="5">
        <f t="shared" ca="1" si="198"/>
        <v>1.0597253</v>
      </c>
      <c r="K897" s="5">
        <f t="shared" ca="1" si="199"/>
        <v>6240.2747571999998</v>
      </c>
      <c r="L897" s="21">
        <f>IF(VLOOKUP(A897,$U$12:$AD$125,8)=VLOOKUP(A896,$U$12:$AD$125,8),0,VLOOKUP(A897,U$12:$AD$125,8))</f>
        <v>0</v>
      </c>
      <c r="M897" s="8">
        <f>IF(L897&gt;0,VLOOKUP(L897,T$12:$AC$125,7),0)</f>
        <v>0</v>
      </c>
      <c r="N897" s="3">
        <f t="shared" si="205"/>
        <v>0</v>
      </c>
      <c r="O897" s="3">
        <f t="shared" ca="1" si="200"/>
        <v>6240.2747571999998</v>
      </c>
      <c r="P897" s="22" t="str">
        <f t="shared" si="206"/>
        <v>INCORPJ=</v>
      </c>
      <c r="Q897" s="2">
        <f t="shared" si="207"/>
        <v>43171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  <c r="ES897" s="18"/>
      <c r="ET897" s="18"/>
      <c r="EU897" s="18"/>
      <c r="EV897" s="18"/>
      <c r="EW897" s="18"/>
      <c r="EX897" s="18"/>
      <c r="EY897" s="18"/>
      <c r="EZ897" s="18"/>
      <c r="FA897" s="18"/>
      <c r="FB897" s="18"/>
      <c r="FC897" s="18"/>
      <c r="FD897" s="18"/>
      <c r="FE897" s="18"/>
      <c r="FF897" s="18"/>
      <c r="FG897" s="18"/>
      <c r="FH897" s="18"/>
      <c r="FI897" s="18"/>
      <c r="FJ897" s="18"/>
      <c r="FK897" s="18"/>
      <c r="FL897" s="18"/>
      <c r="FM897" s="18"/>
      <c r="FN897" s="18"/>
      <c r="FO897" s="18"/>
      <c r="FP897" s="18"/>
      <c r="FQ897" s="18"/>
      <c r="FR897" s="18"/>
      <c r="FS897" s="18"/>
      <c r="FT897" s="18"/>
      <c r="FU897" s="18"/>
      <c r="FV897" s="18"/>
    </row>
    <row r="898" spans="1:178" ht="12.75" x14ac:dyDescent="0.15">
      <c r="A898" s="90">
        <f t="shared" si="201"/>
        <v>43236</v>
      </c>
      <c r="B898" s="95">
        <f t="shared" ca="1" si="208"/>
        <v>110758.59594865001</v>
      </c>
      <c r="C898" s="3">
        <f t="shared" ca="1" si="202"/>
        <v>104482.93700000001</v>
      </c>
      <c r="D898" s="4">
        <f ca="1">IF(A898&lt;$B$1,VLOOKUP(A898,[1]DI!$A$4:$B$15000,2),0)</f>
        <v>6.3899999999999998E-2</v>
      </c>
      <c r="E898" s="5">
        <f t="shared" ca="1" si="209"/>
        <v>2.4583E-4</v>
      </c>
      <c r="F898" s="20">
        <f t="shared" si="203"/>
        <v>1.3</v>
      </c>
      <c r="G898" s="6">
        <f t="shared" ca="1" si="197"/>
        <v>1.0003195789999999</v>
      </c>
      <c r="H898" s="5">
        <f ca="1">TRUNC(PRODUCT(G$10:G897),15)</f>
        <v>1.3695845190732601</v>
      </c>
      <c r="I898" s="5">
        <f t="shared" ca="1" si="204"/>
        <v>1.2919829075245499</v>
      </c>
      <c r="J898" s="5">
        <f t="shared" ca="1" si="198"/>
        <v>1.0600639599999999</v>
      </c>
      <c r="K898" s="5">
        <f t="shared" ca="1" si="199"/>
        <v>6275.6589486499997</v>
      </c>
      <c r="L898" s="21">
        <f>IF(VLOOKUP(A898,$U$12:$AD$125,8)=VLOOKUP(A897,$U$12:$AD$125,8),0,VLOOKUP(A898,U$12:$AD$125,8))</f>
        <v>0</v>
      </c>
      <c r="M898" s="8">
        <f>IF(L898&gt;0,VLOOKUP(L898,T$12:$AC$125,7),0)</f>
        <v>0</v>
      </c>
      <c r="N898" s="3">
        <f t="shared" si="205"/>
        <v>0</v>
      </c>
      <c r="O898" s="3">
        <f t="shared" ca="1" si="200"/>
        <v>6275.6589486499997</v>
      </c>
      <c r="P898" s="22" t="str">
        <f t="shared" si="206"/>
        <v>INCORPJ=</v>
      </c>
      <c r="Q898" s="2">
        <f t="shared" si="207"/>
        <v>43171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  <c r="ES898" s="18"/>
      <c r="ET898" s="18"/>
      <c r="EU898" s="18"/>
      <c r="EV898" s="18"/>
      <c r="EW898" s="18"/>
      <c r="EX898" s="18"/>
      <c r="EY898" s="18"/>
      <c r="EZ898" s="18"/>
      <c r="FA898" s="18"/>
      <c r="FB898" s="18"/>
      <c r="FC898" s="18"/>
      <c r="FD898" s="18"/>
      <c r="FE898" s="18"/>
      <c r="FF898" s="18"/>
      <c r="FG898" s="18"/>
      <c r="FH898" s="18"/>
      <c r="FI898" s="18"/>
      <c r="FJ898" s="18"/>
      <c r="FK898" s="18"/>
      <c r="FL898" s="18"/>
      <c r="FM898" s="18"/>
      <c r="FN898" s="18"/>
      <c r="FO898" s="18"/>
      <c r="FP898" s="18"/>
      <c r="FQ898" s="18"/>
      <c r="FR898" s="18"/>
      <c r="FS898" s="18"/>
      <c r="FT898" s="18"/>
      <c r="FU898" s="18"/>
      <c r="FV898" s="18"/>
    </row>
    <row r="899" spans="1:178" ht="12.75" x14ac:dyDescent="0.15">
      <c r="A899" s="90">
        <f t="shared" si="201"/>
        <v>43237</v>
      </c>
      <c r="B899" s="95">
        <f t="shared" ca="1" si="208"/>
        <v>110793.99267804</v>
      </c>
      <c r="C899" s="3">
        <f t="shared" ca="1" si="202"/>
        <v>104482.93700000001</v>
      </c>
      <c r="D899" s="4">
        <f ca="1">IF(A899&lt;$B$1,VLOOKUP(A899,[1]DI!$A$4:$B$15000,2),0)</f>
        <v>6.3899999999999998E-2</v>
      </c>
      <c r="E899" s="5">
        <f t="shared" ca="1" si="209"/>
        <v>2.4583E-4</v>
      </c>
      <c r="F899" s="20">
        <f t="shared" si="203"/>
        <v>1.3</v>
      </c>
      <c r="G899" s="6">
        <f t="shared" ca="1" si="197"/>
        <v>1.0003195789999999</v>
      </c>
      <c r="H899" s="5">
        <f ca="1">TRUNC(PRODUCT(G$10:G898),15)</f>
        <v>1.37002220952428</v>
      </c>
      <c r="I899" s="5">
        <f t="shared" ca="1" si="204"/>
        <v>1.2919829075245499</v>
      </c>
      <c r="J899" s="5">
        <f t="shared" ca="1" si="198"/>
        <v>1.06040274</v>
      </c>
      <c r="K899" s="5">
        <f t="shared" ca="1" si="199"/>
        <v>6311.0556780400002</v>
      </c>
      <c r="L899" s="21">
        <f>IF(VLOOKUP(A899,$U$12:$AD$125,8)=VLOOKUP(A898,$U$12:$AD$125,8),0,VLOOKUP(A899,U$12:$AD$125,8))</f>
        <v>0</v>
      </c>
      <c r="M899" s="8">
        <f>IF(L899&gt;0,VLOOKUP(L899,T$12:$AC$125,7),0)</f>
        <v>0</v>
      </c>
      <c r="N899" s="3">
        <f t="shared" si="205"/>
        <v>0</v>
      </c>
      <c r="O899" s="3">
        <f t="shared" ca="1" si="200"/>
        <v>6311.0556780400002</v>
      </c>
      <c r="P899" s="22" t="str">
        <f t="shared" si="206"/>
        <v>INCORPJ=</v>
      </c>
      <c r="Q899" s="2">
        <f t="shared" si="207"/>
        <v>43171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  <c r="ES899" s="18"/>
      <c r="ET899" s="18"/>
      <c r="EU899" s="18"/>
      <c r="EV899" s="18"/>
      <c r="EW899" s="18"/>
      <c r="EX899" s="18"/>
      <c r="EY899" s="18"/>
      <c r="EZ899" s="18"/>
      <c r="FA899" s="18"/>
      <c r="FB899" s="18"/>
      <c r="FC899" s="18"/>
      <c r="FD899" s="18"/>
      <c r="FE899" s="18"/>
      <c r="FF899" s="18"/>
      <c r="FG899" s="18"/>
      <c r="FH899" s="18"/>
      <c r="FI899" s="18"/>
      <c r="FJ899" s="18"/>
      <c r="FK899" s="18"/>
      <c r="FL899" s="18"/>
      <c r="FM899" s="18"/>
      <c r="FN899" s="18"/>
      <c r="FO899" s="18"/>
      <c r="FP899" s="18"/>
      <c r="FQ899" s="18"/>
      <c r="FR899" s="18"/>
      <c r="FS899" s="18"/>
      <c r="FT899" s="18"/>
      <c r="FU899" s="18"/>
      <c r="FV899" s="18"/>
    </row>
    <row r="900" spans="1:178" ht="12.75" x14ac:dyDescent="0.15">
      <c r="A900" s="90">
        <f t="shared" si="201"/>
        <v>43238</v>
      </c>
      <c r="B900" s="95">
        <f t="shared" ca="1" si="208"/>
        <v>110829.39985573001</v>
      </c>
      <c r="C900" s="3">
        <f t="shared" ca="1" si="202"/>
        <v>104482.93700000001</v>
      </c>
      <c r="D900" s="4">
        <f ca="1">IF(A900&lt;$B$1,VLOOKUP(A900,[1]DI!$A$4:$B$15000,2),0)</f>
        <v>6.3899999999999998E-2</v>
      </c>
      <c r="E900" s="5">
        <f t="shared" ca="1" si="209"/>
        <v>2.4583E-4</v>
      </c>
      <c r="F900" s="20">
        <f t="shared" si="203"/>
        <v>1.3</v>
      </c>
      <c r="G900" s="6">
        <f t="shared" ca="1" si="197"/>
        <v>1.0003195789999999</v>
      </c>
      <c r="H900" s="5">
        <f ca="1">TRUNC(PRODUCT(G$10:G899),15)</f>
        <v>1.3704600398519799</v>
      </c>
      <c r="I900" s="5">
        <f t="shared" ca="1" si="204"/>
        <v>1.2919829075245499</v>
      </c>
      <c r="J900" s="5">
        <f t="shared" ca="1" si="198"/>
        <v>1.0607416199999999</v>
      </c>
      <c r="K900" s="5">
        <f t="shared" ca="1" si="199"/>
        <v>6346.4628557300002</v>
      </c>
      <c r="L900" s="21">
        <f>IF(VLOOKUP(A900,$U$12:$AD$125,8)=VLOOKUP(A899,$U$12:$AD$125,8),0,VLOOKUP(A900,U$12:$AD$125,8))</f>
        <v>0</v>
      </c>
      <c r="M900" s="8">
        <f>IF(L900&gt;0,VLOOKUP(L900,T$12:$AC$125,7),0)</f>
        <v>0</v>
      </c>
      <c r="N900" s="3">
        <f t="shared" si="205"/>
        <v>0</v>
      </c>
      <c r="O900" s="3">
        <f t="shared" ca="1" si="200"/>
        <v>6346.4628557300002</v>
      </c>
      <c r="P900" s="22" t="str">
        <f t="shared" si="206"/>
        <v>INCORPJ=</v>
      </c>
      <c r="Q900" s="2">
        <f t="shared" si="207"/>
        <v>43171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  <c r="ES900" s="18"/>
      <c r="ET900" s="18"/>
      <c r="EU900" s="18"/>
      <c r="EV900" s="18"/>
      <c r="EW900" s="18"/>
      <c r="EX900" s="18"/>
      <c r="EY900" s="18"/>
      <c r="EZ900" s="18"/>
      <c r="FA900" s="18"/>
      <c r="FB900" s="18"/>
      <c r="FC900" s="18"/>
      <c r="FD900" s="18"/>
      <c r="FE900" s="18"/>
      <c r="FF900" s="18"/>
      <c r="FG900" s="18"/>
      <c r="FH900" s="18"/>
      <c r="FI900" s="18"/>
      <c r="FJ900" s="18"/>
      <c r="FK900" s="18"/>
      <c r="FL900" s="18"/>
      <c r="FM900" s="18"/>
      <c r="FN900" s="18"/>
      <c r="FO900" s="18"/>
      <c r="FP900" s="18"/>
      <c r="FQ900" s="18"/>
      <c r="FR900" s="18"/>
      <c r="FS900" s="18"/>
      <c r="FT900" s="18"/>
      <c r="FU900" s="18"/>
      <c r="FV900" s="18"/>
    </row>
    <row r="901" spans="1:178" ht="12.75" x14ac:dyDescent="0.15">
      <c r="A901" s="90">
        <f t="shared" si="201"/>
        <v>43239</v>
      </c>
      <c r="B901" s="95">
        <f t="shared" ca="1" si="208"/>
        <v>110864.81852655001</v>
      </c>
      <c r="C901" s="3">
        <f t="shared" ca="1" si="202"/>
        <v>104482.93700000001</v>
      </c>
      <c r="D901" s="4">
        <f ca="1">IF(A901&lt;$B$1,VLOOKUP(A901,[1]DI!$A$4:$B$15000,2),0)</f>
        <v>0</v>
      </c>
      <c r="E901" s="5">
        <f t="shared" ca="1" si="209"/>
        <v>0</v>
      </c>
      <c r="F901" s="20">
        <f t="shared" si="203"/>
        <v>1.3</v>
      </c>
      <c r="G901" s="6">
        <f t="shared" ca="1" si="197"/>
        <v>1</v>
      </c>
      <c r="H901" s="5">
        <f ca="1">TRUNC(PRODUCT(G$10:G900),15)</f>
        <v>1.3708980101010599</v>
      </c>
      <c r="I901" s="5">
        <f t="shared" ca="1" si="204"/>
        <v>1.2919829075245499</v>
      </c>
      <c r="J901" s="5">
        <f t="shared" ca="1" si="198"/>
        <v>1.0610806100000001</v>
      </c>
      <c r="K901" s="5">
        <f t="shared" ca="1" si="199"/>
        <v>6381.8815265499998</v>
      </c>
      <c r="L901" s="21">
        <f>IF(VLOOKUP(A901,$U$12:$AD$125,8)=VLOOKUP(A900,$U$12:$AD$125,8),0,VLOOKUP(A901,U$12:$AD$125,8))</f>
        <v>0</v>
      </c>
      <c r="M901" s="8">
        <f>IF(L901&gt;0,VLOOKUP(L901,T$12:$AC$125,7),0)</f>
        <v>0</v>
      </c>
      <c r="N901" s="3">
        <f t="shared" si="205"/>
        <v>0</v>
      </c>
      <c r="O901" s="3">
        <f t="shared" ca="1" si="200"/>
        <v>6381.8815265499998</v>
      </c>
      <c r="P901" s="22" t="str">
        <f t="shared" si="206"/>
        <v>INCORPJ=</v>
      </c>
      <c r="Q901" s="2">
        <f t="shared" si="207"/>
        <v>43171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  <c r="ES901" s="18"/>
      <c r="ET901" s="18"/>
      <c r="EU901" s="18"/>
      <c r="EV901" s="18"/>
      <c r="EW901" s="18"/>
      <c r="EX901" s="18"/>
      <c r="EY901" s="18"/>
      <c r="EZ901" s="18"/>
      <c r="FA901" s="18"/>
      <c r="FB901" s="18"/>
      <c r="FC901" s="18"/>
      <c r="FD901" s="18"/>
      <c r="FE901" s="18"/>
      <c r="FF901" s="18"/>
      <c r="FG901" s="18"/>
      <c r="FH901" s="18"/>
      <c r="FI901" s="18"/>
      <c r="FJ901" s="18"/>
      <c r="FK901" s="18"/>
      <c r="FL901" s="18"/>
      <c r="FM901" s="18"/>
      <c r="FN901" s="18"/>
      <c r="FO901" s="18"/>
      <c r="FP901" s="18"/>
      <c r="FQ901" s="18"/>
      <c r="FR901" s="18"/>
      <c r="FS901" s="18"/>
      <c r="FT901" s="18"/>
      <c r="FU901" s="18"/>
      <c r="FV901" s="18"/>
    </row>
    <row r="902" spans="1:178" ht="12.75" x14ac:dyDescent="0.15">
      <c r="A902" s="90">
        <f t="shared" si="201"/>
        <v>43240</v>
      </c>
      <c r="B902" s="95">
        <f t="shared" ca="1" si="208"/>
        <v>110864.81852655001</v>
      </c>
      <c r="C902" s="3">
        <f t="shared" ca="1" si="202"/>
        <v>104482.93700000001</v>
      </c>
      <c r="D902" s="4">
        <f ca="1">IF(A902&lt;$B$1,VLOOKUP(A902,[1]DI!$A$4:$B$15000,2),0)</f>
        <v>0</v>
      </c>
      <c r="E902" s="5">
        <f t="shared" ca="1" si="209"/>
        <v>0</v>
      </c>
      <c r="F902" s="20">
        <f t="shared" si="203"/>
        <v>1.3</v>
      </c>
      <c r="G902" s="6">
        <f t="shared" ca="1" si="197"/>
        <v>1</v>
      </c>
      <c r="H902" s="5">
        <f ca="1">TRUNC(PRODUCT(G$10:G901),15)</f>
        <v>1.3708980101010599</v>
      </c>
      <c r="I902" s="5">
        <f t="shared" ca="1" si="204"/>
        <v>1.2919829075245499</v>
      </c>
      <c r="J902" s="5">
        <f t="shared" ca="1" si="198"/>
        <v>1.0610806100000001</v>
      </c>
      <c r="K902" s="5">
        <f t="shared" ca="1" si="199"/>
        <v>6381.8815265499998</v>
      </c>
      <c r="L902" s="21">
        <f>IF(VLOOKUP(A902,$U$12:$AD$125,8)=VLOOKUP(A901,$U$12:$AD$125,8),0,VLOOKUP(A902,U$12:$AD$125,8))</f>
        <v>0</v>
      </c>
      <c r="M902" s="8">
        <f>IF(L902&gt;0,VLOOKUP(L902,T$12:$AC$125,7),0)</f>
        <v>0</v>
      </c>
      <c r="N902" s="3">
        <f t="shared" si="205"/>
        <v>0</v>
      </c>
      <c r="O902" s="3">
        <f t="shared" ca="1" si="200"/>
        <v>6381.8815265499998</v>
      </c>
      <c r="P902" s="22" t="str">
        <f t="shared" si="206"/>
        <v>INCORPJ=</v>
      </c>
      <c r="Q902" s="2">
        <f t="shared" si="207"/>
        <v>43171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  <c r="ES902" s="18"/>
      <c r="ET902" s="18"/>
      <c r="EU902" s="18"/>
      <c r="EV902" s="18"/>
      <c r="EW902" s="18"/>
      <c r="EX902" s="18"/>
      <c r="EY902" s="18"/>
      <c r="EZ902" s="18"/>
      <c r="FA902" s="18"/>
      <c r="FB902" s="18"/>
      <c r="FC902" s="18"/>
      <c r="FD902" s="18"/>
      <c r="FE902" s="18"/>
      <c r="FF902" s="18"/>
      <c r="FG902" s="18"/>
      <c r="FH902" s="18"/>
      <c r="FI902" s="18"/>
      <c r="FJ902" s="18"/>
      <c r="FK902" s="18"/>
      <c r="FL902" s="18"/>
      <c r="FM902" s="18"/>
      <c r="FN902" s="18"/>
      <c r="FO902" s="18"/>
      <c r="FP902" s="18"/>
      <c r="FQ902" s="18"/>
      <c r="FR902" s="18"/>
      <c r="FS902" s="18"/>
      <c r="FT902" s="18"/>
      <c r="FU902" s="18"/>
      <c r="FV902" s="18"/>
    </row>
    <row r="903" spans="1:178" ht="12.75" x14ac:dyDescent="0.15">
      <c r="A903" s="90">
        <f t="shared" si="201"/>
        <v>43241</v>
      </c>
      <c r="B903" s="95">
        <f t="shared" ca="1" si="208"/>
        <v>110864.81852655001</v>
      </c>
      <c r="C903" s="3">
        <f t="shared" ca="1" si="202"/>
        <v>104482.93700000001</v>
      </c>
      <c r="D903" s="4">
        <f ca="1">IF(A903&lt;$B$1,VLOOKUP(A903,[1]DI!$A$4:$B$15000,2),0)</f>
        <v>6.3899999999999998E-2</v>
      </c>
      <c r="E903" s="5">
        <f t="shared" ca="1" si="209"/>
        <v>2.4583E-4</v>
      </c>
      <c r="F903" s="20">
        <f t="shared" si="203"/>
        <v>1.3</v>
      </c>
      <c r="G903" s="6">
        <f t="shared" ca="1" si="197"/>
        <v>1.0003195789999999</v>
      </c>
      <c r="H903" s="5">
        <f ca="1">TRUNC(PRODUCT(G$10:G902),15)</f>
        <v>1.3708980101010599</v>
      </c>
      <c r="I903" s="5">
        <f t="shared" ca="1" si="204"/>
        <v>1.2919829075245499</v>
      </c>
      <c r="J903" s="5">
        <f t="shared" ca="1" si="198"/>
        <v>1.0610806100000001</v>
      </c>
      <c r="K903" s="5">
        <f t="shared" ca="1" si="199"/>
        <v>6381.8815265499998</v>
      </c>
      <c r="L903" s="21">
        <f>IF(VLOOKUP(A903,$U$12:$AD$125,8)=VLOOKUP(A902,$U$12:$AD$125,8),0,VLOOKUP(A903,U$12:$AD$125,8))</f>
        <v>0</v>
      </c>
      <c r="M903" s="8">
        <f>IF(L903&gt;0,VLOOKUP(L903,T$12:$AC$125,7),0)</f>
        <v>0</v>
      </c>
      <c r="N903" s="3">
        <f t="shared" si="205"/>
        <v>0</v>
      </c>
      <c r="O903" s="3">
        <f t="shared" ca="1" si="200"/>
        <v>6381.8815265499998</v>
      </c>
      <c r="P903" s="22" t="str">
        <f t="shared" si="206"/>
        <v>INCORPJ=</v>
      </c>
      <c r="Q903" s="2">
        <f t="shared" si="207"/>
        <v>43171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  <c r="ES903" s="18"/>
      <c r="ET903" s="18"/>
      <c r="EU903" s="18"/>
      <c r="EV903" s="18"/>
      <c r="EW903" s="18"/>
      <c r="EX903" s="18"/>
      <c r="EY903" s="18"/>
      <c r="EZ903" s="18"/>
      <c r="FA903" s="18"/>
      <c r="FB903" s="18"/>
      <c r="FC903" s="18"/>
      <c r="FD903" s="18"/>
      <c r="FE903" s="18"/>
      <c r="FF903" s="18"/>
      <c r="FG903" s="18"/>
      <c r="FH903" s="18"/>
      <c r="FI903" s="18"/>
      <c r="FJ903" s="18"/>
      <c r="FK903" s="18"/>
      <c r="FL903" s="18"/>
      <c r="FM903" s="18"/>
      <c r="FN903" s="18"/>
      <c r="FO903" s="18"/>
      <c r="FP903" s="18"/>
      <c r="FQ903" s="18"/>
      <c r="FR903" s="18"/>
      <c r="FS903" s="18"/>
      <c r="FT903" s="18"/>
      <c r="FU903" s="18"/>
      <c r="FV903" s="18"/>
    </row>
    <row r="904" spans="1:178" ht="12.75" x14ac:dyDescent="0.15">
      <c r="A904" s="90">
        <f t="shared" si="201"/>
        <v>43242</v>
      </c>
      <c r="B904" s="95">
        <f t="shared" ca="1" si="208"/>
        <v>110900.24869048</v>
      </c>
      <c r="C904" s="3">
        <f t="shared" ca="1" si="202"/>
        <v>104482.93700000001</v>
      </c>
      <c r="D904" s="4">
        <f ca="1">IF(A904&lt;$B$1,VLOOKUP(A904,[1]DI!$A$4:$B$15000,2),0)</f>
        <v>6.3899999999999998E-2</v>
      </c>
      <c r="E904" s="5">
        <f t="shared" ca="1" si="209"/>
        <v>2.4583E-4</v>
      </c>
      <c r="F904" s="20">
        <f t="shared" si="203"/>
        <v>1.3</v>
      </c>
      <c r="G904" s="6">
        <f t="shared" ca="1" si="197"/>
        <v>1.0003195789999999</v>
      </c>
      <c r="H904" s="5">
        <f ca="1">TRUNC(PRODUCT(G$10:G903),15)</f>
        <v>1.37133612031623</v>
      </c>
      <c r="I904" s="5">
        <f t="shared" ca="1" si="204"/>
        <v>1.2919829075245499</v>
      </c>
      <c r="J904" s="5">
        <f t="shared" ca="1" si="198"/>
        <v>1.06141971</v>
      </c>
      <c r="K904" s="5">
        <f t="shared" ca="1" si="199"/>
        <v>6417.3116904799999</v>
      </c>
      <c r="L904" s="21">
        <f>IF(VLOOKUP(A904,$U$12:$AD$125,8)=VLOOKUP(A903,$U$12:$AD$125,8),0,VLOOKUP(A904,U$12:$AD$125,8))</f>
        <v>0</v>
      </c>
      <c r="M904" s="8">
        <f>IF(L904&gt;0,VLOOKUP(L904,T$12:$AC$125,7),0)</f>
        <v>0</v>
      </c>
      <c r="N904" s="3">
        <f t="shared" si="205"/>
        <v>0</v>
      </c>
      <c r="O904" s="3">
        <f t="shared" ca="1" si="200"/>
        <v>6417.3116904799999</v>
      </c>
      <c r="P904" s="22" t="str">
        <f t="shared" si="206"/>
        <v>INCORPJ=</v>
      </c>
      <c r="Q904" s="2">
        <f t="shared" si="207"/>
        <v>43171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  <c r="ES904" s="18"/>
      <c r="ET904" s="18"/>
      <c r="EU904" s="18"/>
      <c r="EV904" s="18"/>
      <c r="EW904" s="18"/>
      <c r="EX904" s="18"/>
      <c r="EY904" s="18"/>
      <c r="EZ904" s="18"/>
      <c r="FA904" s="18"/>
      <c r="FB904" s="18"/>
      <c r="FC904" s="18"/>
      <c r="FD904" s="18"/>
      <c r="FE904" s="18"/>
      <c r="FF904" s="18"/>
      <c r="FG904" s="18"/>
      <c r="FH904" s="18"/>
      <c r="FI904" s="18"/>
      <c r="FJ904" s="18"/>
      <c r="FK904" s="18"/>
      <c r="FL904" s="18"/>
      <c r="FM904" s="18"/>
      <c r="FN904" s="18"/>
      <c r="FO904" s="18"/>
      <c r="FP904" s="18"/>
      <c r="FQ904" s="18"/>
      <c r="FR904" s="18"/>
      <c r="FS904" s="18"/>
      <c r="FT904" s="18"/>
      <c r="FU904" s="18"/>
      <c r="FV904" s="18"/>
    </row>
    <row r="905" spans="1:178" ht="12.75" x14ac:dyDescent="0.15">
      <c r="A905" s="90">
        <f t="shared" si="201"/>
        <v>43243</v>
      </c>
      <c r="B905" s="95">
        <f t="shared" ca="1" si="208"/>
        <v>110935.69034754</v>
      </c>
      <c r="C905" s="3">
        <f t="shared" ca="1" si="202"/>
        <v>104482.93700000001</v>
      </c>
      <c r="D905" s="4">
        <f ca="1">IF(A905&lt;$B$1,VLOOKUP(A905,[1]DI!$A$4:$B$15000,2),0)</f>
        <v>6.3899999999999998E-2</v>
      </c>
      <c r="E905" s="5">
        <f t="shared" ca="1" si="209"/>
        <v>2.4583E-4</v>
      </c>
      <c r="F905" s="20">
        <f t="shared" si="203"/>
        <v>1.3</v>
      </c>
      <c r="G905" s="6">
        <f t="shared" ca="1" si="197"/>
        <v>1.0003195789999999</v>
      </c>
      <c r="H905" s="5">
        <f ca="1">TRUNC(PRODUCT(G$10:G904),15)</f>
        <v>1.3717743705422201</v>
      </c>
      <c r="I905" s="5">
        <f t="shared" ca="1" si="204"/>
        <v>1.2919829075245499</v>
      </c>
      <c r="J905" s="5">
        <f t="shared" ca="1" si="198"/>
        <v>1.0617589199999999</v>
      </c>
      <c r="K905" s="5">
        <f t="shared" ca="1" si="199"/>
        <v>6452.7533475399996</v>
      </c>
      <c r="L905" s="21">
        <f>IF(VLOOKUP(A905,$U$12:$AD$125,8)=VLOOKUP(A904,$U$12:$AD$125,8),0,VLOOKUP(A905,U$12:$AD$125,8))</f>
        <v>0</v>
      </c>
      <c r="M905" s="8">
        <f>IF(L905&gt;0,VLOOKUP(L905,T$12:$AC$125,7),0)</f>
        <v>0</v>
      </c>
      <c r="N905" s="3">
        <f t="shared" si="205"/>
        <v>0</v>
      </c>
      <c r="O905" s="3">
        <f t="shared" ca="1" si="200"/>
        <v>6452.7533475399996</v>
      </c>
      <c r="P905" s="22" t="str">
        <f t="shared" si="206"/>
        <v>INCORPJ=</v>
      </c>
      <c r="Q905" s="2">
        <f t="shared" si="207"/>
        <v>43171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  <c r="ES905" s="18"/>
      <c r="ET905" s="18"/>
      <c r="EU905" s="18"/>
      <c r="EV905" s="18"/>
      <c r="EW905" s="18"/>
      <c r="EX905" s="18"/>
      <c r="EY905" s="18"/>
      <c r="EZ905" s="18"/>
      <c r="FA905" s="18"/>
      <c r="FB905" s="18"/>
      <c r="FC905" s="18"/>
      <c r="FD905" s="18"/>
      <c r="FE905" s="18"/>
      <c r="FF905" s="18"/>
      <c r="FG905" s="18"/>
      <c r="FH905" s="18"/>
      <c r="FI905" s="18"/>
      <c r="FJ905" s="18"/>
      <c r="FK905" s="18"/>
      <c r="FL905" s="18"/>
      <c r="FM905" s="18"/>
      <c r="FN905" s="18"/>
      <c r="FO905" s="18"/>
      <c r="FP905" s="18"/>
      <c r="FQ905" s="18"/>
      <c r="FR905" s="18"/>
      <c r="FS905" s="18"/>
      <c r="FT905" s="18"/>
      <c r="FU905" s="18"/>
      <c r="FV905" s="18"/>
    </row>
    <row r="906" spans="1:178" ht="12.75" x14ac:dyDescent="0.15">
      <c r="A906" s="90">
        <f t="shared" si="201"/>
        <v>43244</v>
      </c>
      <c r="B906" s="95">
        <f t="shared" ca="1" si="208"/>
        <v>110971.14245290001</v>
      </c>
      <c r="C906" s="3">
        <f t="shared" ca="1" si="202"/>
        <v>104482.93700000001</v>
      </c>
      <c r="D906" s="4">
        <f ca="1">IF(A906&lt;$B$1,VLOOKUP(A906,[1]DI!$A$4:$B$15000,2),0)</f>
        <v>6.3899999999999998E-2</v>
      </c>
      <c r="E906" s="5">
        <f t="shared" ca="1" si="209"/>
        <v>2.4583E-4</v>
      </c>
      <c r="F906" s="20">
        <f t="shared" si="203"/>
        <v>1.3</v>
      </c>
      <c r="G906" s="6">
        <f t="shared" ref="G906:G969" ca="1" si="210">TRUNC((1+(E906*F906)),15)</f>
        <v>1.0003195789999999</v>
      </c>
      <c r="H906" s="5">
        <f ca="1">TRUNC(PRODUCT(G$10:G905),15)</f>
        <v>1.37221276082378</v>
      </c>
      <c r="I906" s="5">
        <f t="shared" ca="1" si="204"/>
        <v>1.2919829075245499</v>
      </c>
      <c r="J906" s="5">
        <f t="shared" ref="J906:J969" ca="1" si="211">ROUND(TRUNC(H906/I906,15),8)</f>
        <v>1.0620982299999999</v>
      </c>
      <c r="K906" s="5">
        <f t="shared" ref="K906:K969" ca="1" si="212">TRUNC((C906*(J906-1)),8)</f>
        <v>6488.2054528999997</v>
      </c>
      <c r="L906" s="21">
        <f>IF(VLOOKUP(A906,$U$12:$AD$125,8)=VLOOKUP(A905,$U$12:$AD$125,8),0,VLOOKUP(A906,U$12:$AD$125,8))</f>
        <v>0</v>
      </c>
      <c r="M906" s="8">
        <f>IF(L906&gt;0,VLOOKUP(L906,T$12:$AC$125,7),0)</f>
        <v>0</v>
      </c>
      <c r="N906" s="3">
        <f t="shared" si="205"/>
        <v>0</v>
      </c>
      <c r="O906" s="3">
        <f t="shared" ref="O906:O969" ca="1" si="213">(K906+N906)</f>
        <v>6488.2054528999997</v>
      </c>
      <c r="P906" s="22" t="str">
        <f t="shared" si="206"/>
        <v>INCORPJ=</v>
      </c>
      <c r="Q906" s="2">
        <f t="shared" si="207"/>
        <v>43171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  <c r="ES906" s="18"/>
      <c r="ET906" s="18"/>
      <c r="EU906" s="18"/>
      <c r="EV906" s="18"/>
      <c r="EW906" s="18"/>
      <c r="EX906" s="18"/>
      <c r="EY906" s="18"/>
      <c r="EZ906" s="18"/>
      <c r="FA906" s="18"/>
      <c r="FB906" s="18"/>
      <c r="FC906" s="18"/>
      <c r="FD906" s="18"/>
      <c r="FE906" s="18"/>
      <c r="FF906" s="18"/>
      <c r="FG906" s="18"/>
      <c r="FH906" s="18"/>
      <c r="FI906" s="18"/>
      <c r="FJ906" s="18"/>
      <c r="FK906" s="18"/>
      <c r="FL906" s="18"/>
      <c r="FM906" s="18"/>
      <c r="FN906" s="18"/>
      <c r="FO906" s="18"/>
      <c r="FP906" s="18"/>
      <c r="FQ906" s="18"/>
      <c r="FR906" s="18"/>
      <c r="FS906" s="18"/>
      <c r="FT906" s="18"/>
      <c r="FU906" s="18"/>
      <c r="FV906" s="18"/>
    </row>
    <row r="907" spans="1:178" ht="12.75" x14ac:dyDescent="0.15">
      <c r="A907" s="90">
        <f t="shared" ref="A907:A970" si="214">(A906+1)</f>
        <v>43245</v>
      </c>
      <c r="B907" s="95">
        <f t="shared" ca="1" si="208"/>
        <v>111006.60709620001</v>
      </c>
      <c r="C907" s="3">
        <f t="shared" ref="C907:C970" ca="1" si="215">TRUNC(C906-N906,6)</f>
        <v>104482.93700000001</v>
      </c>
      <c r="D907" s="4">
        <f ca="1">IF(A907&lt;$B$1,VLOOKUP(A907,[1]DI!$A$4:$B$15000,2),0)</f>
        <v>6.3899999999999998E-2</v>
      </c>
      <c r="E907" s="5">
        <f t="shared" ca="1" si="209"/>
        <v>2.4583E-4</v>
      </c>
      <c r="F907" s="20">
        <f t="shared" ref="F907:F970" si="216">F906</f>
        <v>1.3</v>
      </c>
      <c r="G907" s="6">
        <f t="shared" ca="1" si="210"/>
        <v>1.0003195789999999</v>
      </c>
      <c r="H907" s="5">
        <f ca="1">TRUNC(PRODUCT(G$10:G906),15)</f>
        <v>1.3726512912056801</v>
      </c>
      <c r="I907" s="5">
        <f t="shared" ref="I907:I970" ca="1" si="217">IF(OR(L906&gt;0,L906="E"),H906,I906)</f>
        <v>1.2919829075245499</v>
      </c>
      <c r="J907" s="5">
        <f t="shared" ca="1" si="211"/>
        <v>1.0624376600000001</v>
      </c>
      <c r="K907" s="5">
        <f t="shared" ca="1" si="212"/>
        <v>6523.6700962000004</v>
      </c>
      <c r="L907" s="21">
        <f>IF(VLOOKUP(A907,$U$12:$AD$125,8)=VLOOKUP(A906,$U$12:$AD$125,8),0,VLOOKUP(A907,U$12:$AD$125,8))</f>
        <v>0</v>
      </c>
      <c r="M907" s="8">
        <f>IF(L907&gt;0,VLOOKUP(L907,T$12:$AC$125,7),0)</f>
        <v>0</v>
      </c>
      <c r="N907" s="3">
        <f t="shared" ref="N907:N970" si="218">IF(M907&gt;0,(C$10*M907),0)</f>
        <v>0</v>
      </c>
      <c r="O907" s="3">
        <f t="shared" ca="1" si="213"/>
        <v>6523.6700962000004</v>
      </c>
      <c r="P907" s="22" t="str">
        <f t="shared" ref="P907:P970" si="219">IF(L906&gt;0,VLOOKUP(A906,$U$12:$AD$125,9),P906)</f>
        <v>INCORPJ=</v>
      </c>
      <c r="Q907" s="2">
        <f t="shared" ref="Q907:Q970" si="220">IF(L906&gt;0,VLOOKUP(A906,$U$12:$AD$125,10),Q906)</f>
        <v>43171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  <c r="ES907" s="18"/>
      <c r="ET907" s="18"/>
      <c r="EU907" s="18"/>
      <c r="EV907" s="18"/>
      <c r="EW907" s="18"/>
      <c r="EX907" s="18"/>
      <c r="EY907" s="18"/>
      <c r="EZ907" s="18"/>
      <c r="FA907" s="18"/>
      <c r="FB907" s="18"/>
      <c r="FC907" s="18"/>
      <c r="FD907" s="18"/>
      <c r="FE907" s="18"/>
      <c r="FF907" s="18"/>
      <c r="FG907" s="18"/>
      <c r="FH907" s="18"/>
      <c r="FI907" s="18"/>
      <c r="FJ907" s="18"/>
      <c r="FK907" s="18"/>
      <c r="FL907" s="18"/>
      <c r="FM907" s="18"/>
      <c r="FN907" s="18"/>
      <c r="FO907" s="18"/>
      <c r="FP907" s="18"/>
      <c r="FQ907" s="18"/>
      <c r="FR907" s="18"/>
      <c r="FS907" s="18"/>
      <c r="FT907" s="18"/>
      <c r="FU907" s="18"/>
      <c r="FV907" s="18"/>
    </row>
    <row r="908" spans="1:178" ht="12.75" x14ac:dyDescent="0.15">
      <c r="A908" s="90">
        <f t="shared" si="214"/>
        <v>43246</v>
      </c>
      <c r="B908" s="95">
        <f t="shared" ref="B908:B971" ca="1" si="221">IF(A908&lt;=TODAY(),C908+K908,IF(AND(A908&gt;TODAY(),A908&lt;=$B$1),IF(VLOOKUP(TODAY(),$A$10:$D$10000,4,FALSE)=0,"n.d",C908+K908),"n.d"))</f>
        <v>111042.0821878</v>
      </c>
      <c r="C908" s="3">
        <f t="shared" ca="1" si="215"/>
        <v>104482.93700000001</v>
      </c>
      <c r="D908" s="4">
        <f ca="1">IF(A908&lt;$B$1,VLOOKUP(A908,[1]DI!$A$4:$B$15000,2),0)</f>
        <v>0</v>
      </c>
      <c r="E908" s="5">
        <f t="shared" ca="1" si="209"/>
        <v>0</v>
      </c>
      <c r="F908" s="20">
        <f t="shared" si="216"/>
        <v>1.3</v>
      </c>
      <c r="G908" s="6">
        <f t="shared" ca="1" si="210"/>
        <v>1</v>
      </c>
      <c r="H908" s="5">
        <f ca="1">TRUNC(PRODUCT(G$10:G907),15)</f>
        <v>1.37308996173267</v>
      </c>
      <c r="I908" s="5">
        <f t="shared" ca="1" si="217"/>
        <v>1.2919829075245499</v>
      </c>
      <c r="J908" s="5">
        <f t="shared" ca="1" si="211"/>
        <v>1.06277719</v>
      </c>
      <c r="K908" s="5">
        <f t="shared" ca="1" si="212"/>
        <v>6559.1451877999998</v>
      </c>
      <c r="L908" s="21">
        <f>IF(VLOOKUP(A908,$U$12:$AD$125,8)=VLOOKUP(A907,$U$12:$AD$125,8),0,VLOOKUP(A908,U$12:$AD$125,8))</f>
        <v>0</v>
      </c>
      <c r="M908" s="8">
        <f>IF(L908&gt;0,VLOOKUP(L908,T$12:$AC$125,7),0)</f>
        <v>0</v>
      </c>
      <c r="N908" s="3">
        <f t="shared" si="218"/>
        <v>0</v>
      </c>
      <c r="O908" s="3">
        <f t="shared" ca="1" si="213"/>
        <v>6559.1451877999998</v>
      </c>
      <c r="P908" s="22" t="str">
        <f t="shared" si="219"/>
        <v>INCORPJ=</v>
      </c>
      <c r="Q908" s="2">
        <f t="shared" si="220"/>
        <v>43171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  <c r="ES908" s="18"/>
      <c r="ET908" s="18"/>
      <c r="EU908" s="18"/>
      <c r="EV908" s="18"/>
      <c r="EW908" s="18"/>
      <c r="EX908" s="18"/>
      <c r="EY908" s="18"/>
      <c r="EZ908" s="18"/>
      <c r="FA908" s="18"/>
      <c r="FB908" s="18"/>
      <c r="FC908" s="18"/>
      <c r="FD908" s="18"/>
      <c r="FE908" s="18"/>
      <c r="FF908" s="18"/>
      <c r="FG908" s="18"/>
      <c r="FH908" s="18"/>
      <c r="FI908" s="18"/>
      <c r="FJ908" s="18"/>
      <c r="FK908" s="18"/>
      <c r="FL908" s="18"/>
      <c r="FM908" s="18"/>
      <c r="FN908" s="18"/>
      <c r="FO908" s="18"/>
      <c r="FP908" s="18"/>
      <c r="FQ908" s="18"/>
      <c r="FR908" s="18"/>
      <c r="FS908" s="18"/>
      <c r="FT908" s="18"/>
      <c r="FU908" s="18"/>
      <c r="FV908" s="18"/>
    </row>
    <row r="909" spans="1:178" ht="12.75" x14ac:dyDescent="0.15">
      <c r="A909" s="90">
        <f t="shared" si="214"/>
        <v>43247</v>
      </c>
      <c r="B909" s="95">
        <f t="shared" ca="1" si="221"/>
        <v>111042.0821878</v>
      </c>
      <c r="C909" s="3">
        <f t="shared" ca="1" si="215"/>
        <v>104482.93700000001</v>
      </c>
      <c r="D909" s="4">
        <f ca="1">IF(A909&lt;$B$1,VLOOKUP(A909,[1]DI!$A$4:$B$15000,2),0)</f>
        <v>0</v>
      </c>
      <c r="E909" s="5">
        <f t="shared" ca="1" si="209"/>
        <v>0</v>
      </c>
      <c r="F909" s="20">
        <f t="shared" si="216"/>
        <v>1.3</v>
      </c>
      <c r="G909" s="6">
        <f t="shared" ca="1" si="210"/>
        <v>1</v>
      </c>
      <c r="H909" s="5">
        <f ca="1">TRUNC(PRODUCT(G$10:G908),15)</f>
        <v>1.37308996173267</v>
      </c>
      <c r="I909" s="5">
        <f t="shared" ca="1" si="217"/>
        <v>1.2919829075245499</v>
      </c>
      <c r="J909" s="5">
        <f t="shared" ca="1" si="211"/>
        <v>1.06277719</v>
      </c>
      <c r="K909" s="5">
        <f t="shared" ca="1" si="212"/>
        <v>6559.1451877999998</v>
      </c>
      <c r="L909" s="21">
        <f>IF(VLOOKUP(A909,$U$12:$AD$125,8)=VLOOKUP(A908,$U$12:$AD$125,8),0,VLOOKUP(A909,U$12:$AD$125,8))</f>
        <v>0</v>
      </c>
      <c r="M909" s="8">
        <f>IF(L909&gt;0,VLOOKUP(L909,T$12:$AC$125,7),0)</f>
        <v>0</v>
      </c>
      <c r="N909" s="3">
        <f t="shared" si="218"/>
        <v>0</v>
      </c>
      <c r="O909" s="3">
        <f t="shared" ca="1" si="213"/>
        <v>6559.1451877999998</v>
      </c>
      <c r="P909" s="22" t="str">
        <f t="shared" si="219"/>
        <v>INCORPJ=</v>
      </c>
      <c r="Q909" s="2">
        <f t="shared" si="220"/>
        <v>43171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  <c r="ES909" s="18"/>
      <c r="ET909" s="18"/>
      <c r="EU909" s="18"/>
      <c r="EV909" s="18"/>
      <c r="EW909" s="18"/>
      <c r="EX909" s="18"/>
      <c r="EY909" s="18"/>
      <c r="EZ909" s="18"/>
      <c r="FA909" s="18"/>
      <c r="FB909" s="18"/>
      <c r="FC909" s="18"/>
      <c r="FD909" s="18"/>
      <c r="FE909" s="18"/>
      <c r="FF909" s="18"/>
      <c r="FG909" s="18"/>
      <c r="FH909" s="18"/>
      <c r="FI909" s="18"/>
      <c r="FJ909" s="18"/>
      <c r="FK909" s="18"/>
      <c r="FL909" s="18"/>
      <c r="FM909" s="18"/>
      <c r="FN909" s="18"/>
      <c r="FO909" s="18"/>
      <c r="FP909" s="18"/>
      <c r="FQ909" s="18"/>
      <c r="FR909" s="18"/>
      <c r="FS909" s="18"/>
      <c r="FT909" s="18"/>
      <c r="FU909" s="18"/>
      <c r="FV909" s="18"/>
    </row>
    <row r="910" spans="1:178" ht="12.75" x14ac:dyDescent="0.15">
      <c r="A910" s="90">
        <f t="shared" si="214"/>
        <v>43248</v>
      </c>
      <c r="B910" s="95">
        <f t="shared" ca="1" si="221"/>
        <v>111042.0821878</v>
      </c>
      <c r="C910" s="3">
        <f t="shared" ca="1" si="215"/>
        <v>104482.93700000001</v>
      </c>
      <c r="D910" s="4">
        <f ca="1">IF(A910&lt;$B$1,VLOOKUP(A910,[1]DI!$A$4:$B$15000,2),0)</f>
        <v>6.3899999999999998E-2</v>
      </c>
      <c r="E910" s="5">
        <f t="shared" ca="1" si="209"/>
        <v>2.4583E-4</v>
      </c>
      <c r="F910" s="20">
        <f t="shared" si="216"/>
        <v>1.3</v>
      </c>
      <c r="G910" s="6">
        <f t="shared" ca="1" si="210"/>
        <v>1.0003195789999999</v>
      </c>
      <c r="H910" s="5">
        <f ca="1">TRUNC(PRODUCT(G$10:G909),15)</f>
        <v>1.37308996173267</v>
      </c>
      <c r="I910" s="5">
        <f t="shared" ca="1" si="217"/>
        <v>1.2919829075245499</v>
      </c>
      <c r="J910" s="5">
        <f t="shared" ca="1" si="211"/>
        <v>1.06277719</v>
      </c>
      <c r="K910" s="5">
        <f t="shared" ca="1" si="212"/>
        <v>6559.1451877999998</v>
      </c>
      <c r="L910" s="21">
        <f>IF(VLOOKUP(A910,$U$12:$AD$125,8)=VLOOKUP(A909,$U$12:$AD$125,8),0,VLOOKUP(A910,U$12:$AD$125,8))</f>
        <v>0</v>
      </c>
      <c r="M910" s="8">
        <f>IF(L910&gt;0,VLOOKUP(L910,T$12:$AC$125,7),0)</f>
        <v>0</v>
      </c>
      <c r="N910" s="3">
        <f t="shared" si="218"/>
        <v>0</v>
      </c>
      <c r="O910" s="3">
        <f t="shared" ca="1" si="213"/>
        <v>6559.1451877999998</v>
      </c>
      <c r="P910" s="22" t="str">
        <f t="shared" si="219"/>
        <v>INCORPJ=</v>
      </c>
      <c r="Q910" s="2">
        <f t="shared" si="220"/>
        <v>43171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  <c r="ES910" s="18"/>
      <c r="ET910" s="18"/>
      <c r="EU910" s="18"/>
      <c r="EV910" s="18"/>
      <c r="EW910" s="18"/>
      <c r="EX910" s="18"/>
      <c r="EY910" s="18"/>
      <c r="EZ910" s="18"/>
      <c r="FA910" s="18"/>
      <c r="FB910" s="18"/>
      <c r="FC910" s="18"/>
      <c r="FD910" s="18"/>
      <c r="FE910" s="18"/>
      <c r="FF910" s="18"/>
      <c r="FG910" s="18"/>
      <c r="FH910" s="18"/>
      <c r="FI910" s="18"/>
      <c r="FJ910" s="18"/>
      <c r="FK910" s="18"/>
      <c r="FL910" s="18"/>
      <c r="FM910" s="18"/>
      <c r="FN910" s="18"/>
      <c r="FO910" s="18"/>
      <c r="FP910" s="18"/>
      <c r="FQ910" s="18"/>
      <c r="FR910" s="18"/>
      <c r="FS910" s="18"/>
      <c r="FT910" s="18"/>
      <c r="FU910" s="18"/>
      <c r="FV910" s="18"/>
    </row>
    <row r="911" spans="1:178" ht="12.75" x14ac:dyDescent="0.15">
      <c r="A911" s="90">
        <f t="shared" si="214"/>
        <v>43249</v>
      </c>
      <c r="B911" s="95">
        <f t="shared" ca="1" si="221"/>
        <v>111077.56877252001</v>
      </c>
      <c r="C911" s="3">
        <f t="shared" ca="1" si="215"/>
        <v>104482.93700000001</v>
      </c>
      <c r="D911" s="4">
        <f ca="1">IF(A911&lt;$B$1,VLOOKUP(A911,[1]DI!$A$4:$B$15000,2),0)</f>
        <v>6.3899999999999998E-2</v>
      </c>
      <c r="E911" s="5">
        <f t="shared" ca="1" si="209"/>
        <v>2.4583E-4</v>
      </c>
      <c r="F911" s="20">
        <f t="shared" si="216"/>
        <v>1.3</v>
      </c>
      <c r="G911" s="6">
        <f t="shared" ca="1" si="210"/>
        <v>1.0003195789999999</v>
      </c>
      <c r="H911" s="5">
        <f ca="1">TRUNC(PRODUCT(G$10:G910),15)</f>
        <v>1.37352877244955</v>
      </c>
      <c r="I911" s="5">
        <f t="shared" ca="1" si="217"/>
        <v>1.2919829075245499</v>
      </c>
      <c r="J911" s="5">
        <f t="shared" ca="1" si="211"/>
        <v>1.06311683</v>
      </c>
      <c r="K911" s="5">
        <f t="shared" ca="1" si="212"/>
        <v>6594.6317725199997</v>
      </c>
      <c r="L911" s="21">
        <f>IF(VLOOKUP(A911,$U$12:$AD$125,8)=VLOOKUP(A910,$U$12:$AD$125,8),0,VLOOKUP(A911,U$12:$AD$125,8))</f>
        <v>0</v>
      </c>
      <c r="M911" s="8">
        <f>IF(L911&gt;0,VLOOKUP(L911,T$12:$AC$125,7),0)</f>
        <v>0</v>
      </c>
      <c r="N911" s="3">
        <f t="shared" si="218"/>
        <v>0</v>
      </c>
      <c r="O911" s="3">
        <f t="shared" ca="1" si="213"/>
        <v>6594.6317725199997</v>
      </c>
      <c r="P911" s="22" t="str">
        <f t="shared" si="219"/>
        <v>INCORPJ=</v>
      </c>
      <c r="Q911" s="2">
        <f t="shared" si="220"/>
        <v>43171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  <c r="ES911" s="18"/>
      <c r="ET911" s="18"/>
      <c r="EU911" s="18"/>
      <c r="EV911" s="18"/>
      <c r="EW911" s="18"/>
      <c r="EX911" s="18"/>
      <c r="EY911" s="18"/>
      <c r="EZ911" s="18"/>
      <c r="FA911" s="18"/>
      <c r="FB911" s="18"/>
      <c r="FC911" s="18"/>
      <c r="FD911" s="18"/>
      <c r="FE911" s="18"/>
      <c r="FF911" s="18"/>
      <c r="FG911" s="18"/>
      <c r="FH911" s="18"/>
      <c r="FI911" s="18"/>
      <c r="FJ911" s="18"/>
      <c r="FK911" s="18"/>
      <c r="FL911" s="18"/>
      <c r="FM911" s="18"/>
      <c r="FN911" s="18"/>
      <c r="FO911" s="18"/>
      <c r="FP911" s="18"/>
      <c r="FQ911" s="18"/>
      <c r="FR911" s="18"/>
      <c r="FS911" s="18"/>
      <c r="FT911" s="18"/>
      <c r="FU911" s="18"/>
      <c r="FV911" s="18"/>
    </row>
    <row r="912" spans="1:178" ht="12.75" x14ac:dyDescent="0.15">
      <c r="A912" s="90">
        <f t="shared" si="214"/>
        <v>43250</v>
      </c>
      <c r="B912" s="95">
        <f t="shared" ca="1" si="221"/>
        <v>111113.06685037</v>
      </c>
      <c r="C912" s="3">
        <f t="shared" ca="1" si="215"/>
        <v>104482.93700000001</v>
      </c>
      <c r="D912" s="4">
        <f ca="1">IF(A912&lt;$B$1,VLOOKUP(A912,[1]DI!$A$4:$B$15000,2),0)</f>
        <v>6.3899999999999998E-2</v>
      </c>
      <c r="E912" s="5">
        <f t="shared" ca="1" si="209"/>
        <v>2.4583E-4</v>
      </c>
      <c r="F912" s="20">
        <f t="shared" si="216"/>
        <v>1.3</v>
      </c>
      <c r="G912" s="6">
        <f t="shared" ca="1" si="210"/>
        <v>1.0003195789999999</v>
      </c>
      <c r="H912" s="5">
        <f ca="1">TRUNC(PRODUCT(G$10:G911),15)</f>
        <v>1.3739677234011201</v>
      </c>
      <c r="I912" s="5">
        <f t="shared" ca="1" si="217"/>
        <v>1.2919829075245499</v>
      </c>
      <c r="J912" s="5">
        <f t="shared" ca="1" si="211"/>
        <v>1.06345658</v>
      </c>
      <c r="K912" s="5">
        <f t="shared" ca="1" si="212"/>
        <v>6630.12985037</v>
      </c>
      <c r="L912" s="21">
        <f>IF(VLOOKUP(A912,$U$12:$AD$125,8)=VLOOKUP(A911,$U$12:$AD$125,8),0,VLOOKUP(A912,U$12:$AD$125,8))</f>
        <v>0</v>
      </c>
      <c r="M912" s="8">
        <f>IF(L912&gt;0,VLOOKUP(L912,T$12:$AC$125,7),0)</f>
        <v>0</v>
      </c>
      <c r="N912" s="3">
        <f t="shared" si="218"/>
        <v>0</v>
      </c>
      <c r="O912" s="3">
        <f t="shared" ca="1" si="213"/>
        <v>6630.12985037</v>
      </c>
      <c r="P912" s="22" t="str">
        <f t="shared" si="219"/>
        <v>INCORPJ=</v>
      </c>
      <c r="Q912" s="2">
        <f t="shared" si="220"/>
        <v>43171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  <c r="ES912" s="18"/>
      <c r="ET912" s="18"/>
      <c r="EU912" s="18"/>
      <c r="EV912" s="18"/>
      <c r="EW912" s="18"/>
      <c r="EX912" s="18"/>
      <c r="EY912" s="18"/>
      <c r="EZ912" s="18"/>
      <c r="FA912" s="18"/>
      <c r="FB912" s="18"/>
      <c r="FC912" s="18"/>
      <c r="FD912" s="18"/>
      <c r="FE912" s="18"/>
      <c r="FF912" s="18"/>
      <c r="FG912" s="18"/>
      <c r="FH912" s="18"/>
      <c r="FI912" s="18"/>
      <c r="FJ912" s="18"/>
      <c r="FK912" s="18"/>
      <c r="FL912" s="18"/>
      <c r="FM912" s="18"/>
      <c r="FN912" s="18"/>
      <c r="FO912" s="18"/>
      <c r="FP912" s="18"/>
      <c r="FQ912" s="18"/>
      <c r="FR912" s="18"/>
      <c r="FS912" s="18"/>
      <c r="FT912" s="18"/>
      <c r="FU912" s="18"/>
      <c r="FV912" s="18"/>
    </row>
    <row r="913" spans="1:181" ht="12.75" x14ac:dyDescent="0.15">
      <c r="A913" s="90">
        <f t="shared" si="214"/>
        <v>43251</v>
      </c>
      <c r="B913" s="95">
        <f t="shared" ca="1" si="221"/>
        <v>111148.57642134001</v>
      </c>
      <c r="C913" s="3">
        <f t="shared" ca="1" si="215"/>
        <v>104482.93700000001</v>
      </c>
      <c r="D913" s="4">
        <f ca="1">IF(A913&lt;$B$1,VLOOKUP(A913,[1]DI!$A$4:$B$15000,2),0)</f>
        <v>0</v>
      </c>
      <c r="E913" s="5">
        <f t="shared" ca="1" si="209"/>
        <v>0</v>
      </c>
      <c r="F913" s="20">
        <f t="shared" si="216"/>
        <v>1.3</v>
      </c>
      <c r="G913" s="6">
        <f t="shared" ca="1" si="210"/>
        <v>1</v>
      </c>
      <c r="H913" s="5">
        <f ca="1">TRUNC(PRODUCT(G$10:G912),15)</f>
        <v>1.3744068146321999</v>
      </c>
      <c r="I913" s="5">
        <f t="shared" ca="1" si="217"/>
        <v>1.2919829075245499</v>
      </c>
      <c r="J913" s="5">
        <f t="shared" ca="1" si="211"/>
        <v>1.06379644</v>
      </c>
      <c r="K913" s="5">
        <f t="shared" ca="1" si="212"/>
        <v>6665.6394213399999</v>
      </c>
      <c r="L913" s="21">
        <f>IF(VLOOKUP(A913,$U$12:$AD$125,8)=VLOOKUP(A912,$U$12:$AD$125,8),0,VLOOKUP(A913,U$12:$AD$125,8))</f>
        <v>0</v>
      </c>
      <c r="M913" s="8">
        <f>IF(L913&gt;0,VLOOKUP(L913,T$12:$AC$125,7),0)</f>
        <v>0</v>
      </c>
      <c r="N913" s="3">
        <f t="shared" si="218"/>
        <v>0</v>
      </c>
      <c r="O913" s="3">
        <f t="shared" ca="1" si="213"/>
        <v>6665.6394213399999</v>
      </c>
      <c r="P913" s="22" t="str">
        <f t="shared" si="219"/>
        <v>INCORPJ=</v>
      </c>
      <c r="Q913" s="2">
        <f t="shared" si="220"/>
        <v>43171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  <c r="ES913" s="18"/>
      <c r="ET913" s="18"/>
      <c r="EU913" s="18"/>
      <c r="EV913" s="18"/>
      <c r="EW913" s="18"/>
      <c r="EX913" s="18"/>
      <c r="EY913" s="18"/>
      <c r="EZ913" s="18"/>
      <c r="FA913" s="18"/>
      <c r="FB913" s="18"/>
      <c r="FC913" s="18"/>
      <c r="FD913" s="18"/>
      <c r="FE913" s="18"/>
      <c r="FF913" s="18"/>
      <c r="FG913" s="18"/>
      <c r="FH913" s="18"/>
      <c r="FI913" s="18"/>
      <c r="FJ913" s="18"/>
      <c r="FK913" s="18"/>
      <c r="FL913" s="18"/>
      <c r="FM913" s="18"/>
      <c r="FN913" s="18"/>
      <c r="FO913" s="18"/>
      <c r="FP913" s="18"/>
      <c r="FQ913" s="18"/>
      <c r="FR913" s="18"/>
      <c r="FS913" s="18"/>
      <c r="FT913" s="18"/>
      <c r="FU913" s="18"/>
      <c r="FV913" s="18"/>
    </row>
    <row r="914" spans="1:181" ht="12.75" x14ac:dyDescent="0.15">
      <c r="A914" s="90">
        <f t="shared" si="214"/>
        <v>43252</v>
      </c>
      <c r="B914" s="95">
        <f t="shared" ca="1" si="221"/>
        <v>111148.57642134001</v>
      </c>
      <c r="C914" s="3">
        <f t="shared" ca="1" si="215"/>
        <v>104482.93700000001</v>
      </c>
      <c r="D914" s="4">
        <f ca="1">IF(A914&lt;$B$1,VLOOKUP(A914,[1]DI!$A$4:$B$15000,2),0)</f>
        <v>6.3899999999999998E-2</v>
      </c>
      <c r="E914" s="5">
        <f t="shared" ref="E914:E977" ca="1" si="222">ROUND((((1+D914)^(1/252)-1)),8)</f>
        <v>2.4583E-4</v>
      </c>
      <c r="F914" s="20">
        <f t="shared" si="216"/>
        <v>1.3</v>
      </c>
      <c r="G914" s="6">
        <f t="shared" ca="1" si="210"/>
        <v>1.0003195789999999</v>
      </c>
      <c r="H914" s="5">
        <f ca="1">TRUNC(PRODUCT(G$10:G913),15)</f>
        <v>1.3744068146321999</v>
      </c>
      <c r="I914" s="5">
        <f t="shared" ca="1" si="217"/>
        <v>1.2919829075245499</v>
      </c>
      <c r="J914" s="5">
        <f t="shared" ca="1" si="211"/>
        <v>1.06379644</v>
      </c>
      <c r="K914" s="5">
        <f t="shared" ca="1" si="212"/>
        <v>6665.6394213399999</v>
      </c>
      <c r="L914" s="21">
        <f>IF(VLOOKUP(A914,$U$12:$AD$125,8)=VLOOKUP(A913,$U$12:$AD$125,8),0,VLOOKUP(A914,U$12:$AD$125,8))</f>
        <v>0</v>
      </c>
      <c r="M914" s="8">
        <f>IF(L914&gt;0,VLOOKUP(L914,T$12:$AC$125,7),0)</f>
        <v>0</v>
      </c>
      <c r="N914" s="3">
        <f t="shared" si="218"/>
        <v>0</v>
      </c>
      <c r="O914" s="3">
        <f t="shared" ca="1" si="213"/>
        <v>6665.6394213399999</v>
      </c>
      <c r="P914" s="22" t="str">
        <f t="shared" si="219"/>
        <v>INCORPJ=</v>
      </c>
      <c r="Q914" s="2">
        <f t="shared" si="220"/>
        <v>43171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  <c r="ES914" s="18"/>
      <c r="ET914" s="18"/>
      <c r="EU914" s="18"/>
      <c r="EV914" s="18"/>
      <c r="EW914" s="18"/>
      <c r="EX914" s="18"/>
      <c r="EY914" s="18"/>
      <c r="EZ914" s="18"/>
      <c r="FA914" s="18"/>
      <c r="FB914" s="18"/>
      <c r="FC914" s="18"/>
      <c r="FD914" s="18"/>
      <c r="FE914" s="18"/>
      <c r="FF914" s="18"/>
      <c r="FG914" s="18"/>
      <c r="FH914" s="18"/>
      <c r="FI914" s="18"/>
      <c r="FJ914" s="18"/>
      <c r="FK914" s="18"/>
      <c r="FL914" s="18"/>
      <c r="FM914" s="18"/>
      <c r="FN914" s="18"/>
      <c r="FO914" s="18"/>
      <c r="FP914" s="18"/>
      <c r="FQ914" s="18"/>
      <c r="FR914" s="18"/>
      <c r="FS914" s="18"/>
      <c r="FT914" s="18"/>
      <c r="FU914" s="18"/>
      <c r="FV914" s="18"/>
    </row>
    <row r="915" spans="1:181" ht="12.75" x14ac:dyDescent="0.15">
      <c r="A915" s="90">
        <f t="shared" si="214"/>
        <v>43253</v>
      </c>
      <c r="B915" s="95">
        <f t="shared" ca="1" si="221"/>
        <v>111184.0964406</v>
      </c>
      <c r="C915" s="3">
        <f t="shared" ca="1" si="215"/>
        <v>104482.93700000001</v>
      </c>
      <c r="D915" s="4">
        <f ca="1">IF(A915&lt;$B$1,VLOOKUP(A915,[1]DI!$A$4:$B$15000,2),0)</f>
        <v>0</v>
      </c>
      <c r="E915" s="5">
        <f t="shared" ca="1" si="222"/>
        <v>0</v>
      </c>
      <c r="F915" s="20">
        <f t="shared" si="216"/>
        <v>1.3</v>
      </c>
      <c r="G915" s="6">
        <f t="shared" ca="1" si="210"/>
        <v>1</v>
      </c>
      <c r="H915" s="5">
        <f ca="1">TRUNC(PRODUCT(G$10:G914),15)</f>
        <v>1.37484604618761</v>
      </c>
      <c r="I915" s="5">
        <f t="shared" ca="1" si="217"/>
        <v>1.2919829075245499</v>
      </c>
      <c r="J915" s="5">
        <f t="shared" ca="1" si="211"/>
        <v>1.0641364</v>
      </c>
      <c r="K915" s="5">
        <f t="shared" ca="1" si="212"/>
        <v>6701.1594406000004</v>
      </c>
      <c r="L915" s="21">
        <f>IF(VLOOKUP(A915,$U$12:$AD$125,8)=VLOOKUP(A914,$U$12:$AD$125,8),0,VLOOKUP(A915,U$12:$AD$125,8))</f>
        <v>0</v>
      </c>
      <c r="M915" s="8">
        <f>IF(L915&gt;0,VLOOKUP(L915,T$12:$AC$125,7),0)</f>
        <v>0</v>
      </c>
      <c r="N915" s="3">
        <f t="shared" si="218"/>
        <v>0</v>
      </c>
      <c r="O915" s="3">
        <f t="shared" ca="1" si="213"/>
        <v>6701.1594406000004</v>
      </c>
      <c r="P915" s="22" t="str">
        <f t="shared" si="219"/>
        <v>INCORPJ=</v>
      </c>
      <c r="Q915" s="2">
        <f t="shared" si="220"/>
        <v>43171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  <c r="ES915" s="18"/>
      <c r="ET915" s="18"/>
      <c r="EU915" s="18"/>
      <c r="EV915" s="18"/>
      <c r="EW915" s="18"/>
      <c r="EX915" s="18"/>
      <c r="EY915" s="18"/>
      <c r="EZ915" s="18"/>
      <c r="FA915" s="18"/>
      <c r="FB915" s="18"/>
      <c r="FC915" s="18"/>
      <c r="FD915" s="18"/>
      <c r="FE915" s="18"/>
      <c r="FF915" s="18"/>
      <c r="FG915" s="18"/>
      <c r="FH915" s="18"/>
      <c r="FI915" s="18"/>
      <c r="FJ915" s="18"/>
      <c r="FK915" s="18"/>
      <c r="FL915" s="18"/>
      <c r="FM915" s="18"/>
      <c r="FN915" s="18"/>
      <c r="FO915" s="18"/>
      <c r="FP915" s="18"/>
      <c r="FQ915" s="18"/>
      <c r="FR915" s="18"/>
      <c r="FS915" s="18"/>
      <c r="FT915" s="18"/>
      <c r="FU915" s="18"/>
      <c r="FV915" s="18"/>
    </row>
    <row r="916" spans="1:181" ht="12.75" x14ac:dyDescent="0.15">
      <c r="A916" s="90">
        <f t="shared" si="214"/>
        <v>43254</v>
      </c>
      <c r="B916" s="95">
        <f t="shared" ca="1" si="221"/>
        <v>111184.0964406</v>
      </c>
      <c r="C916" s="3">
        <f t="shared" ca="1" si="215"/>
        <v>104482.93700000001</v>
      </c>
      <c r="D916" s="4">
        <f ca="1">IF(A916&lt;$B$1,VLOOKUP(A916,[1]DI!$A$4:$B$15000,2),0)</f>
        <v>0</v>
      </c>
      <c r="E916" s="5">
        <f t="shared" ca="1" si="222"/>
        <v>0</v>
      </c>
      <c r="F916" s="20">
        <f t="shared" si="216"/>
        <v>1.3</v>
      </c>
      <c r="G916" s="6">
        <f t="shared" ca="1" si="210"/>
        <v>1</v>
      </c>
      <c r="H916" s="5">
        <f ca="1">TRUNC(PRODUCT(G$10:G915),15)</f>
        <v>1.37484604618761</v>
      </c>
      <c r="I916" s="5">
        <f t="shared" ca="1" si="217"/>
        <v>1.2919829075245499</v>
      </c>
      <c r="J916" s="5">
        <f t="shared" ca="1" si="211"/>
        <v>1.0641364</v>
      </c>
      <c r="K916" s="5">
        <f t="shared" ca="1" si="212"/>
        <v>6701.1594406000004</v>
      </c>
      <c r="L916" s="21">
        <f>IF(VLOOKUP(A916,$U$12:$AD$125,8)=VLOOKUP(A915,$U$12:$AD$125,8),0,VLOOKUP(A916,U$12:$AD$125,8))</f>
        <v>0</v>
      </c>
      <c r="M916" s="8">
        <f>IF(L916&gt;0,VLOOKUP(L916,T$12:$AC$125,7),0)</f>
        <v>0</v>
      </c>
      <c r="N916" s="3">
        <f t="shared" si="218"/>
        <v>0</v>
      </c>
      <c r="O916" s="3">
        <f t="shared" ca="1" si="213"/>
        <v>6701.1594406000004</v>
      </c>
      <c r="P916" s="22" t="str">
        <f t="shared" si="219"/>
        <v>INCORPJ=</v>
      </c>
      <c r="Q916" s="2">
        <f t="shared" si="220"/>
        <v>43171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  <c r="ES916" s="18"/>
      <c r="ET916" s="18"/>
      <c r="EU916" s="18"/>
      <c r="EV916" s="18"/>
      <c r="EW916" s="18"/>
      <c r="EX916" s="18"/>
      <c r="EY916" s="18"/>
      <c r="EZ916" s="18"/>
      <c r="FA916" s="18"/>
      <c r="FB916" s="18"/>
      <c r="FC916" s="18"/>
      <c r="FD916" s="18"/>
      <c r="FE916" s="18"/>
      <c r="FF916" s="18"/>
      <c r="FG916" s="18"/>
      <c r="FH916" s="18"/>
      <c r="FI916" s="18"/>
      <c r="FJ916" s="18"/>
      <c r="FK916" s="18"/>
      <c r="FL916" s="18"/>
      <c r="FM916" s="18"/>
      <c r="FN916" s="18"/>
      <c r="FO916" s="18"/>
      <c r="FP916" s="18"/>
      <c r="FQ916" s="18"/>
      <c r="FR916" s="18"/>
      <c r="FS916" s="18"/>
      <c r="FT916" s="18"/>
      <c r="FU916" s="18"/>
      <c r="FV916" s="18"/>
    </row>
    <row r="917" spans="1:181" ht="12.75" x14ac:dyDescent="0.15">
      <c r="A917" s="90">
        <f t="shared" si="214"/>
        <v>43255</v>
      </c>
      <c r="B917" s="95">
        <f t="shared" ca="1" si="221"/>
        <v>111184.0964406</v>
      </c>
      <c r="C917" s="3">
        <f t="shared" ca="1" si="215"/>
        <v>104482.93700000001</v>
      </c>
      <c r="D917" s="4">
        <f ca="1">IF(A917&lt;$B$1,VLOOKUP(A917,[1]DI!$A$4:$B$15000,2),0)</f>
        <v>6.3899999999999998E-2</v>
      </c>
      <c r="E917" s="5">
        <f t="shared" ca="1" si="222"/>
        <v>2.4583E-4</v>
      </c>
      <c r="F917" s="20">
        <f t="shared" si="216"/>
        <v>1.3</v>
      </c>
      <c r="G917" s="6">
        <f t="shared" ca="1" si="210"/>
        <v>1.0003195789999999</v>
      </c>
      <c r="H917" s="5">
        <f ca="1">TRUNC(PRODUCT(G$10:G916),15)</f>
        <v>1.37484604618761</v>
      </c>
      <c r="I917" s="5">
        <f t="shared" ca="1" si="217"/>
        <v>1.2919829075245499</v>
      </c>
      <c r="J917" s="5">
        <f t="shared" ca="1" si="211"/>
        <v>1.0641364</v>
      </c>
      <c r="K917" s="5">
        <f t="shared" ca="1" si="212"/>
        <v>6701.1594406000004</v>
      </c>
      <c r="L917" s="21">
        <f>IF(VLOOKUP(A917,$U$12:$AD$125,8)=VLOOKUP(A916,$U$12:$AD$125,8),0,VLOOKUP(A917,U$12:$AD$125,8))</f>
        <v>0</v>
      </c>
      <c r="M917" s="8">
        <f>IF(L917&gt;0,VLOOKUP(L917,T$12:$AC$125,7),0)</f>
        <v>0</v>
      </c>
      <c r="N917" s="3">
        <f t="shared" si="218"/>
        <v>0</v>
      </c>
      <c r="O917" s="3">
        <f t="shared" ca="1" si="213"/>
        <v>6701.1594406000004</v>
      </c>
      <c r="P917" s="22" t="str">
        <f t="shared" si="219"/>
        <v>INCORPJ=</v>
      </c>
      <c r="Q917" s="2">
        <f t="shared" si="220"/>
        <v>43171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  <c r="ES917" s="18"/>
      <c r="ET917" s="18"/>
      <c r="EU917" s="18"/>
      <c r="EV917" s="18"/>
      <c r="EW917" s="18"/>
      <c r="EX917" s="18"/>
      <c r="EY917" s="18"/>
      <c r="EZ917" s="18"/>
      <c r="FA917" s="18"/>
      <c r="FB917" s="18"/>
      <c r="FC917" s="18"/>
      <c r="FD917" s="18"/>
      <c r="FE917" s="18"/>
      <c r="FF917" s="18"/>
      <c r="FG917" s="18"/>
      <c r="FH917" s="18"/>
      <c r="FI917" s="18"/>
      <c r="FJ917" s="18"/>
      <c r="FK917" s="18"/>
      <c r="FL917" s="18"/>
      <c r="FM917" s="18"/>
      <c r="FN917" s="18"/>
      <c r="FO917" s="18"/>
      <c r="FP917" s="18"/>
      <c r="FQ917" s="18"/>
      <c r="FR917" s="18"/>
      <c r="FS917" s="18"/>
      <c r="FT917" s="18"/>
      <c r="FU917" s="18"/>
      <c r="FV917" s="18"/>
    </row>
    <row r="918" spans="1:181" ht="12.75" x14ac:dyDescent="0.15">
      <c r="A918" s="90">
        <f t="shared" si="214"/>
        <v>43256</v>
      </c>
      <c r="B918" s="95">
        <f t="shared" ca="1" si="221"/>
        <v>111219.62899782001</v>
      </c>
      <c r="C918" s="3">
        <f t="shared" ca="1" si="215"/>
        <v>104482.93700000001</v>
      </c>
      <c r="D918" s="4">
        <f ca="1">IF(A918&lt;$B$1,VLOOKUP(A918,[1]DI!$A$4:$B$15000,2),0)</f>
        <v>6.3899999999999998E-2</v>
      </c>
      <c r="E918" s="5">
        <f t="shared" ca="1" si="222"/>
        <v>2.4583E-4</v>
      </c>
      <c r="F918" s="20">
        <f t="shared" si="216"/>
        <v>1.3</v>
      </c>
      <c r="G918" s="6">
        <f t="shared" ca="1" si="210"/>
        <v>1.0003195789999999</v>
      </c>
      <c r="H918" s="5">
        <f ca="1">TRUNC(PRODUCT(G$10:G917),15)</f>
        <v>1.3752854181122001</v>
      </c>
      <c r="I918" s="5">
        <f t="shared" ca="1" si="217"/>
        <v>1.2919829075245499</v>
      </c>
      <c r="J918" s="5">
        <f t="shared" ca="1" si="211"/>
        <v>1.0644764799999999</v>
      </c>
      <c r="K918" s="5">
        <f t="shared" ca="1" si="212"/>
        <v>6736.6919978200003</v>
      </c>
      <c r="L918" s="21">
        <f>IF(VLOOKUP(A918,$U$12:$AD$125,8)=VLOOKUP(A917,$U$12:$AD$125,8),0,VLOOKUP(A918,U$12:$AD$125,8))</f>
        <v>0</v>
      </c>
      <c r="M918" s="8">
        <f>IF(L918&gt;0,VLOOKUP(L918,T$12:$AC$125,7),0)</f>
        <v>0</v>
      </c>
      <c r="N918" s="3">
        <f t="shared" si="218"/>
        <v>0</v>
      </c>
      <c r="O918" s="3">
        <f t="shared" ca="1" si="213"/>
        <v>6736.6919978200003</v>
      </c>
      <c r="P918" s="22" t="str">
        <f t="shared" si="219"/>
        <v>INCORPJ=</v>
      </c>
      <c r="Q918" s="2">
        <f t="shared" si="220"/>
        <v>43171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  <c r="ES918" s="18"/>
      <c r="ET918" s="18"/>
      <c r="EU918" s="18"/>
      <c r="EV918" s="18"/>
      <c r="EW918" s="18"/>
      <c r="EX918" s="18"/>
      <c r="EY918" s="18"/>
      <c r="EZ918" s="18"/>
      <c r="FA918" s="18"/>
      <c r="FB918" s="18"/>
      <c r="FC918" s="18"/>
      <c r="FD918" s="18"/>
      <c r="FE918" s="18"/>
      <c r="FF918" s="18"/>
      <c r="FG918" s="18"/>
      <c r="FH918" s="18"/>
      <c r="FI918" s="18"/>
      <c r="FJ918" s="18"/>
      <c r="FK918" s="18"/>
      <c r="FL918" s="18"/>
      <c r="FM918" s="18"/>
      <c r="FN918" s="18"/>
      <c r="FO918" s="18"/>
      <c r="FP918" s="18"/>
      <c r="FQ918" s="18"/>
      <c r="FR918" s="18"/>
      <c r="FS918" s="18"/>
      <c r="FT918" s="18"/>
      <c r="FU918" s="18"/>
      <c r="FV918" s="18"/>
    </row>
    <row r="919" spans="1:181" ht="12.75" x14ac:dyDescent="0.15">
      <c r="A919" s="90">
        <f t="shared" si="214"/>
        <v>43257</v>
      </c>
      <c r="B919" s="95">
        <f t="shared" ca="1" si="221"/>
        <v>111255.17200333001</v>
      </c>
      <c r="C919" s="3">
        <f t="shared" ca="1" si="215"/>
        <v>104482.93700000001</v>
      </c>
      <c r="D919" s="4">
        <f ca="1">IF(A919&lt;$B$1,VLOOKUP(A919,[1]DI!$A$4:$B$15000,2),0)</f>
        <v>6.3899999999999998E-2</v>
      </c>
      <c r="E919" s="5">
        <f t="shared" ca="1" si="222"/>
        <v>2.4583E-4</v>
      </c>
      <c r="F919" s="20">
        <f t="shared" si="216"/>
        <v>1.3</v>
      </c>
      <c r="G919" s="6">
        <f t="shared" ca="1" si="210"/>
        <v>1.0003195789999999</v>
      </c>
      <c r="H919" s="5">
        <f ca="1">TRUNC(PRODUCT(G$10:G918),15)</f>
        <v>1.3757249304508401</v>
      </c>
      <c r="I919" s="5">
        <f t="shared" ca="1" si="217"/>
        <v>1.2919829075245499</v>
      </c>
      <c r="J919" s="5">
        <f t="shared" ca="1" si="211"/>
        <v>1.06481666</v>
      </c>
      <c r="K919" s="5">
        <f t="shared" ca="1" si="212"/>
        <v>6772.2350033299999</v>
      </c>
      <c r="L919" s="21">
        <f>IF(VLOOKUP(A919,$U$12:$AD$125,8)=VLOOKUP(A918,$U$12:$AD$125,8),0,VLOOKUP(A919,U$12:$AD$125,8))</f>
        <v>0</v>
      </c>
      <c r="M919" s="8">
        <f>IF(L919&gt;0,VLOOKUP(L919,T$12:$AC$125,7),0)</f>
        <v>0</v>
      </c>
      <c r="N919" s="3">
        <f t="shared" si="218"/>
        <v>0</v>
      </c>
      <c r="O919" s="3">
        <f t="shared" ca="1" si="213"/>
        <v>6772.2350033299999</v>
      </c>
      <c r="P919" s="22" t="str">
        <f t="shared" si="219"/>
        <v>INCORPJ=</v>
      </c>
      <c r="Q919" s="2">
        <f t="shared" si="220"/>
        <v>43171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  <c r="ES919" s="18"/>
      <c r="ET919" s="18"/>
      <c r="EU919" s="18"/>
      <c r="EV919" s="18"/>
      <c r="EW919" s="18"/>
      <c r="EX919" s="18"/>
      <c r="EY919" s="18"/>
      <c r="EZ919" s="18"/>
      <c r="FA919" s="18"/>
      <c r="FB919" s="18"/>
      <c r="FC919" s="18"/>
      <c r="FD919" s="18"/>
      <c r="FE919" s="18"/>
      <c r="FF919" s="18"/>
      <c r="FG919" s="18"/>
      <c r="FH919" s="18"/>
      <c r="FI919" s="18"/>
      <c r="FJ919" s="18"/>
      <c r="FK919" s="18"/>
      <c r="FL919" s="18"/>
      <c r="FM919" s="18"/>
      <c r="FN919" s="18"/>
      <c r="FO919" s="18"/>
      <c r="FP919" s="18"/>
      <c r="FQ919" s="18"/>
      <c r="FR919" s="18"/>
      <c r="FS919" s="18"/>
      <c r="FT919" s="18"/>
      <c r="FU919" s="18"/>
      <c r="FV919" s="18"/>
    </row>
    <row r="920" spans="1:181" ht="12.75" x14ac:dyDescent="0.15">
      <c r="A920" s="90">
        <f t="shared" si="214"/>
        <v>43258</v>
      </c>
      <c r="B920" s="95">
        <f t="shared" ca="1" si="221"/>
        <v>111290.72754679</v>
      </c>
      <c r="C920" s="3">
        <f t="shared" ca="1" si="215"/>
        <v>104482.93700000001</v>
      </c>
      <c r="D920" s="4">
        <f ca="1">IF(A920&lt;$B$1,VLOOKUP(A920,[1]DI!$A$4:$B$15000,2),0)</f>
        <v>6.3899999999999998E-2</v>
      </c>
      <c r="E920" s="5">
        <f t="shared" ca="1" si="222"/>
        <v>2.4583E-4</v>
      </c>
      <c r="F920" s="20">
        <f t="shared" si="216"/>
        <v>1.3</v>
      </c>
      <c r="G920" s="6">
        <f t="shared" ca="1" si="210"/>
        <v>1.0003195789999999</v>
      </c>
      <c r="H920" s="5">
        <f ca="1">TRUNC(PRODUCT(G$10:G919),15)</f>
        <v>1.37616458324839</v>
      </c>
      <c r="I920" s="5">
        <f t="shared" ca="1" si="217"/>
        <v>1.2919829075245499</v>
      </c>
      <c r="J920" s="5">
        <f t="shared" ca="1" si="211"/>
        <v>1.0651569599999999</v>
      </c>
      <c r="K920" s="5">
        <f t="shared" ca="1" si="212"/>
        <v>6807.79054679</v>
      </c>
      <c r="L920" s="21">
        <f>IF(VLOOKUP(A920,$U$12:$AD$125,8)=VLOOKUP(A919,$U$12:$AD$125,8),0,VLOOKUP(A920,U$12:$AD$125,8))</f>
        <v>0</v>
      </c>
      <c r="M920" s="8">
        <f>IF(L920&gt;0,VLOOKUP(L920,T$12:$AC$125,7),0)</f>
        <v>0</v>
      </c>
      <c r="N920" s="3">
        <f t="shared" si="218"/>
        <v>0</v>
      </c>
      <c r="O920" s="3">
        <f t="shared" ca="1" si="213"/>
        <v>6807.79054679</v>
      </c>
      <c r="P920" s="22" t="str">
        <f t="shared" si="219"/>
        <v>INCORPJ=</v>
      </c>
      <c r="Q920" s="2">
        <f t="shared" si="220"/>
        <v>43171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  <c r="ES920" s="18"/>
      <c r="ET920" s="18"/>
      <c r="EU920" s="18"/>
      <c r="EV920" s="18"/>
      <c r="EW920" s="18"/>
      <c r="EX920" s="18"/>
      <c r="EY920" s="18"/>
      <c r="EZ920" s="18"/>
      <c r="FA920" s="18"/>
      <c r="FB920" s="18"/>
      <c r="FC920" s="18"/>
      <c r="FD920" s="18"/>
      <c r="FE920" s="18"/>
      <c r="FF920" s="18"/>
      <c r="FG920" s="18"/>
      <c r="FH920" s="18"/>
      <c r="FI920" s="18"/>
      <c r="FJ920" s="18"/>
      <c r="FK920" s="18"/>
      <c r="FL920" s="18"/>
      <c r="FM920" s="18"/>
      <c r="FN920" s="18"/>
      <c r="FO920" s="18"/>
      <c r="FP920" s="18"/>
      <c r="FQ920" s="18"/>
      <c r="FR920" s="18"/>
      <c r="FS920" s="18"/>
      <c r="FT920" s="18"/>
      <c r="FU920" s="18"/>
      <c r="FV920" s="18"/>
    </row>
    <row r="921" spans="1:181" ht="12.75" x14ac:dyDescent="0.15">
      <c r="A921" s="90">
        <f t="shared" si="214"/>
        <v>43259</v>
      </c>
      <c r="B921" s="95">
        <f t="shared" ca="1" si="221"/>
        <v>111326.29353854001</v>
      </c>
      <c r="C921" s="3">
        <f t="shared" ca="1" si="215"/>
        <v>104482.93700000001</v>
      </c>
      <c r="D921" s="4">
        <f ca="1">IF(A921&lt;$B$1,VLOOKUP(A921,[1]DI!$A$4:$B$15000,2),0)</f>
        <v>6.3899999999999998E-2</v>
      </c>
      <c r="E921" s="5">
        <f t="shared" ca="1" si="222"/>
        <v>2.4583E-4</v>
      </c>
      <c r="F921" s="20">
        <f t="shared" si="216"/>
        <v>1.3</v>
      </c>
      <c r="G921" s="6">
        <f t="shared" ca="1" si="210"/>
        <v>1.0003195789999999</v>
      </c>
      <c r="H921" s="5">
        <f ca="1">TRUNC(PRODUCT(G$10:G920),15)</f>
        <v>1.37660437654974</v>
      </c>
      <c r="I921" s="5">
        <f t="shared" ca="1" si="217"/>
        <v>1.2919829075245499</v>
      </c>
      <c r="J921" s="5">
        <f t="shared" ca="1" si="211"/>
        <v>1.0654973599999999</v>
      </c>
      <c r="K921" s="5">
        <f t="shared" ca="1" si="212"/>
        <v>6843.3565385399997</v>
      </c>
      <c r="L921" s="21">
        <f>IF(VLOOKUP(A921,$U$12:$AD$125,8)=VLOOKUP(A920,$U$12:$AD$125,8),0,VLOOKUP(A921,U$12:$AD$125,8))</f>
        <v>0</v>
      </c>
      <c r="M921" s="8">
        <f>IF(L921&gt;0,VLOOKUP(L921,T$12:$AC$125,7),0)</f>
        <v>0</v>
      </c>
      <c r="N921" s="3">
        <f t="shared" si="218"/>
        <v>0</v>
      </c>
      <c r="O921" s="3">
        <f t="shared" ca="1" si="213"/>
        <v>6843.3565385399997</v>
      </c>
      <c r="P921" s="22" t="str">
        <f t="shared" si="219"/>
        <v>INCORPJ=</v>
      </c>
      <c r="Q921" s="2">
        <f t="shared" si="220"/>
        <v>43171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  <c r="ES921" s="18"/>
      <c r="ET921" s="18"/>
      <c r="EU921" s="18"/>
      <c r="EV921" s="18"/>
      <c r="EW921" s="18"/>
      <c r="EX921" s="18"/>
      <c r="EY921" s="18"/>
      <c r="EZ921" s="18"/>
      <c r="FA921" s="18"/>
      <c r="FB921" s="18"/>
      <c r="FC921" s="18"/>
      <c r="FD921" s="18"/>
      <c r="FE921" s="18"/>
      <c r="FF921" s="18"/>
      <c r="FG921" s="18"/>
      <c r="FH921" s="18"/>
      <c r="FI921" s="18"/>
      <c r="FJ921" s="18"/>
      <c r="FK921" s="18"/>
      <c r="FL921" s="18"/>
      <c r="FM921" s="18"/>
      <c r="FN921" s="18"/>
      <c r="FO921" s="18"/>
      <c r="FP921" s="18"/>
      <c r="FQ921" s="18"/>
      <c r="FR921" s="18"/>
      <c r="FS921" s="18"/>
      <c r="FT921" s="18"/>
      <c r="FU921" s="18"/>
      <c r="FV921" s="18"/>
    </row>
    <row r="922" spans="1:181" ht="12.75" x14ac:dyDescent="0.15">
      <c r="A922" s="90">
        <f t="shared" si="214"/>
        <v>43260</v>
      </c>
      <c r="B922" s="95">
        <f t="shared" ca="1" si="221"/>
        <v>111361.87102342001</v>
      </c>
      <c r="C922" s="3">
        <f t="shared" ca="1" si="215"/>
        <v>104482.93700000001</v>
      </c>
      <c r="D922" s="4">
        <f ca="1">IF(A922&lt;$B$1,VLOOKUP(A922,[1]DI!$A$4:$B$15000,2),0)</f>
        <v>0</v>
      </c>
      <c r="E922" s="5">
        <f t="shared" ca="1" si="222"/>
        <v>0</v>
      </c>
      <c r="F922" s="20">
        <f t="shared" si="216"/>
        <v>1.3</v>
      </c>
      <c r="G922" s="6">
        <f t="shared" ca="1" si="210"/>
        <v>1</v>
      </c>
      <c r="H922" s="5">
        <f ca="1">TRUNC(PRODUCT(G$10:G921),15)</f>
        <v>1.37704431039979</v>
      </c>
      <c r="I922" s="5">
        <f t="shared" ca="1" si="217"/>
        <v>1.2919829075245499</v>
      </c>
      <c r="J922" s="5">
        <f t="shared" ca="1" si="211"/>
        <v>1.06583787</v>
      </c>
      <c r="K922" s="5">
        <f t="shared" ca="1" si="212"/>
        <v>6878.9340234199999</v>
      </c>
      <c r="L922" s="21">
        <f>IF(VLOOKUP(A922,$U$12:$AD$125,8)=VLOOKUP(A921,$U$12:$AD$125,8),0,VLOOKUP(A922,U$12:$AD$125,8))</f>
        <v>0</v>
      </c>
      <c r="M922" s="8">
        <f>IF(L922&gt;0,VLOOKUP(L922,T$12:$AC$125,7),0)</f>
        <v>0</v>
      </c>
      <c r="N922" s="3">
        <f t="shared" si="218"/>
        <v>0</v>
      </c>
      <c r="O922" s="3">
        <f t="shared" ca="1" si="213"/>
        <v>6878.9340234199999</v>
      </c>
      <c r="P922" s="22" t="str">
        <f t="shared" si="219"/>
        <v>INCORPJ=</v>
      </c>
      <c r="Q922" s="2">
        <f t="shared" si="220"/>
        <v>43171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  <c r="ES922" s="18"/>
      <c r="ET922" s="18"/>
      <c r="EU922" s="18"/>
      <c r="EV922" s="18"/>
      <c r="EW922" s="18"/>
      <c r="EX922" s="18"/>
      <c r="EY922" s="18"/>
      <c r="EZ922" s="18"/>
      <c r="FA922" s="18"/>
      <c r="FB922" s="18"/>
      <c r="FC922" s="18"/>
      <c r="FD922" s="18"/>
      <c r="FE922" s="18"/>
      <c r="FF922" s="18"/>
      <c r="FG922" s="18"/>
      <c r="FH922" s="18"/>
      <c r="FI922" s="18"/>
      <c r="FJ922" s="18"/>
      <c r="FK922" s="18"/>
      <c r="FL922" s="18"/>
      <c r="FM922" s="18"/>
      <c r="FN922" s="18"/>
      <c r="FO922" s="18"/>
      <c r="FP922" s="18"/>
      <c r="FQ922" s="18"/>
      <c r="FR922" s="18"/>
      <c r="FS922" s="18"/>
      <c r="FT922" s="18"/>
      <c r="FU922" s="18"/>
      <c r="FV922" s="18"/>
    </row>
    <row r="923" spans="1:181" ht="12.75" x14ac:dyDescent="0.15">
      <c r="A923" s="90">
        <f t="shared" si="214"/>
        <v>43261</v>
      </c>
      <c r="B923" s="95">
        <f t="shared" ca="1" si="221"/>
        <v>111361.87102342001</v>
      </c>
      <c r="C923" s="3">
        <f t="shared" ca="1" si="215"/>
        <v>104482.93700000001</v>
      </c>
      <c r="D923" s="4">
        <f ca="1">IF(A923&lt;$B$1,VLOOKUP(A923,[1]DI!$A$4:$B$15000,2),0)</f>
        <v>0</v>
      </c>
      <c r="E923" s="5">
        <f t="shared" ca="1" si="222"/>
        <v>0</v>
      </c>
      <c r="F923" s="20">
        <f t="shared" si="216"/>
        <v>1.3</v>
      </c>
      <c r="G923" s="6">
        <f t="shared" ca="1" si="210"/>
        <v>1</v>
      </c>
      <c r="H923" s="5">
        <f ca="1">TRUNC(PRODUCT(G$10:G922),15)</f>
        <v>1.37704431039979</v>
      </c>
      <c r="I923" s="5">
        <f t="shared" ca="1" si="217"/>
        <v>1.2919829075245499</v>
      </c>
      <c r="J923" s="5">
        <f t="shared" ca="1" si="211"/>
        <v>1.06583787</v>
      </c>
      <c r="K923" s="5">
        <f t="shared" ca="1" si="212"/>
        <v>6878.9340234199999</v>
      </c>
      <c r="L923" s="21">
        <f>IF(VLOOKUP(A923,$U$12:$AD$125,8)=VLOOKUP(A922,$U$12:$AD$125,8),0,VLOOKUP(A923,U$12:$AD$125,8))</f>
        <v>0</v>
      </c>
      <c r="M923" s="8">
        <f>IF(L923&gt;0,VLOOKUP(L923,T$12:$AC$125,7),0)</f>
        <v>0</v>
      </c>
      <c r="N923" s="3">
        <f t="shared" si="218"/>
        <v>0</v>
      </c>
      <c r="O923" s="3">
        <f t="shared" ca="1" si="213"/>
        <v>6878.9340234199999</v>
      </c>
      <c r="P923" s="22" t="str">
        <f t="shared" si="219"/>
        <v>INCORPJ=</v>
      </c>
      <c r="Q923" s="2">
        <f t="shared" si="220"/>
        <v>43171</v>
      </c>
      <c r="R923" s="10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3"/>
      <c r="BB923" s="33"/>
      <c r="BC923" s="33"/>
      <c r="BD923" s="33"/>
      <c r="BE923" s="33"/>
      <c r="BF923" s="33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  <c r="BY923" s="33"/>
      <c r="BZ923" s="33"/>
      <c r="CA923" s="33"/>
      <c r="CB923" s="33"/>
      <c r="CC923" s="33"/>
      <c r="CD923" s="33"/>
      <c r="CE923" s="33"/>
      <c r="CF923" s="33"/>
      <c r="CG923" s="33"/>
      <c r="CH923" s="33"/>
      <c r="CI923" s="33"/>
      <c r="CJ923" s="33"/>
      <c r="CK923" s="33"/>
      <c r="CL923" s="33"/>
      <c r="CM923" s="33"/>
      <c r="CN923" s="33"/>
      <c r="CO923" s="33"/>
      <c r="CP923" s="33"/>
      <c r="CQ923" s="33"/>
      <c r="CR923" s="33"/>
      <c r="CS923" s="33"/>
      <c r="CT923" s="33"/>
      <c r="CU923" s="33"/>
      <c r="CV923" s="33"/>
      <c r="CW923" s="33"/>
      <c r="CX923" s="33"/>
      <c r="CY923" s="33"/>
      <c r="CZ923" s="33"/>
      <c r="DA923" s="33"/>
      <c r="DB923" s="33"/>
      <c r="DC923" s="33"/>
      <c r="DD923" s="33"/>
      <c r="DE923" s="33"/>
      <c r="DF923" s="33"/>
      <c r="DG923" s="33"/>
      <c r="DH923" s="33"/>
      <c r="DI923" s="33"/>
      <c r="DJ923" s="33"/>
      <c r="DK923" s="33"/>
      <c r="DL923" s="33"/>
      <c r="DM923" s="33"/>
      <c r="DN923" s="33"/>
      <c r="DO923" s="33"/>
      <c r="DP923" s="33"/>
      <c r="DQ923" s="33"/>
      <c r="DR923" s="33"/>
      <c r="DS923" s="33"/>
      <c r="DT923" s="33"/>
      <c r="DU923" s="33"/>
      <c r="DV923" s="33"/>
      <c r="DW923" s="33"/>
      <c r="DX923" s="33"/>
      <c r="DY923" s="33"/>
      <c r="DZ923" s="33"/>
      <c r="EA923" s="33"/>
      <c r="EB923" s="33"/>
      <c r="EC923" s="33"/>
      <c r="ED923" s="33"/>
      <c r="EE923" s="33"/>
      <c r="EF923" s="33"/>
      <c r="EG923" s="33"/>
      <c r="EH923" s="33"/>
      <c r="EI923" s="33"/>
      <c r="EJ923" s="33"/>
      <c r="EK923" s="33"/>
      <c r="EL923" s="33"/>
      <c r="EM923" s="33"/>
      <c r="EN923" s="33"/>
      <c r="EO923" s="33"/>
      <c r="EP923" s="33"/>
      <c r="EQ923" s="33"/>
      <c r="ER923" s="33"/>
      <c r="ES923" s="33"/>
      <c r="ET923" s="33"/>
      <c r="EU923" s="33"/>
      <c r="EV923" s="33"/>
      <c r="EW923" s="33"/>
      <c r="EX923" s="33"/>
      <c r="EY923" s="33"/>
      <c r="EZ923" s="33"/>
      <c r="FA923" s="33"/>
      <c r="FB923" s="33"/>
      <c r="FC923" s="33"/>
      <c r="FD923" s="33"/>
      <c r="FE923" s="33"/>
      <c r="FF923" s="33"/>
      <c r="FG923" s="33"/>
      <c r="FH923" s="33"/>
      <c r="FI923" s="33"/>
      <c r="FJ923" s="33"/>
      <c r="FK923" s="33"/>
      <c r="FL923" s="33"/>
      <c r="FM923" s="33"/>
      <c r="FN923" s="33"/>
      <c r="FO923" s="33"/>
      <c r="FP923" s="33"/>
      <c r="FQ923" s="33"/>
      <c r="FR923" s="33"/>
      <c r="FS923" s="33"/>
      <c r="FT923" s="33"/>
      <c r="FU923" s="33"/>
      <c r="FV923" s="33"/>
      <c r="FW923" s="33"/>
      <c r="FX923" s="33"/>
      <c r="FY923" s="33"/>
    </row>
    <row r="924" spans="1:181" ht="12.75" x14ac:dyDescent="0.15">
      <c r="A924" s="90">
        <f t="shared" si="214"/>
        <v>43262</v>
      </c>
      <c r="B924" s="95">
        <f t="shared" ca="1" si="221"/>
        <v>111361.87102342001</v>
      </c>
      <c r="C924" s="3">
        <f t="shared" ca="1" si="215"/>
        <v>104482.93700000001</v>
      </c>
      <c r="D924" s="4">
        <f ca="1">IF(A924&lt;$B$1,VLOOKUP(A924,[1]DI!$A$4:$B$15000,2),0)</f>
        <v>6.3899999999999998E-2</v>
      </c>
      <c r="E924" s="5">
        <f t="shared" ca="1" si="222"/>
        <v>2.4583E-4</v>
      </c>
      <c r="F924" s="20">
        <f t="shared" si="216"/>
        <v>1.3</v>
      </c>
      <c r="G924" s="6">
        <f t="shared" ca="1" si="210"/>
        <v>1.0003195789999999</v>
      </c>
      <c r="H924" s="5">
        <f ca="1">TRUNC(PRODUCT(G$10:G923),15)</f>
        <v>1.37704431039979</v>
      </c>
      <c r="I924" s="5">
        <f t="shared" ca="1" si="217"/>
        <v>1.2919829075245499</v>
      </c>
      <c r="J924" s="5">
        <f t="shared" ca="1" si="211"/>
        <v>1.06583787</v>
      </c>
      <c r="K924" s="5">
        <f t="shared" ca="1" si="212"/>
        <v>6878.9340234199999</v>
      </c>
      <c r="L924" s="21">
        <f>IF(VLOOKUP(A924,$U$12:$AD$125,8)=VLOOKUP(A923,$U$12:$AD$125,8),0,VLOOKUP(A924,U$12:$AD$125,8))</f>
        <v>0</v>
      </c>
      <c r="M924" s="8">
        <f>IF(L924&gt;0,VLOOKUP(L924,T$12:$AC$125,7),0)</f>
        <v>0</v>
      </c>
      <c r="N924" s="3">
        <f t="shared" si="218"/>
        <v>0</v>
      </c>
      <c r="O924" s="3">
        <f t="shared" ca="1" si="213"/>
        <v>6878.9340234199999</v>
      </c>
      <c r="P924" s="22" t="str">
        <f t="shared" si="219"/>
        <v>INCORPJ=</v>
      </c>
      <c r="Q924" s="2">
        <f t="shared" si="220"/>
        <v>43171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  <c r="ES924" s="18"/>
      <c r="ET924" s="18"/>
      <c r="EU924" s="18"/>
      <c r="EV924" s="18"/>
      <c r="EW924" s="18"/>
      <c r="EX924" s="18"/>
      <c r="EY924" s="18"/>
      <c r="EZ924" s="18"/>
      <c r="FA924" s="18"/>
      <c r="FB924" s="18"/>
      <c r="FC924" s="18"/>
      <c r="FD924" s="18"/>
      <c r="FE924" s="18"/>
      <c r="FF924" s="18"/>
      <c r="FG924" s="18"/>
      <c r="FH924" s="18"/>
      <c r="FI924" s="18"/>
      <c r="FJ924" s="18"/>
      <c r="FK924" s="18"/>
      <c r="FL924" s="18"/>
      <c r="FM924" s="18"/>
      <c r="FN924" s="18"/>
      <c r="FO924" s="18"/>
      <c r="FP924" s="18"/>
      <c r="FQ924" s="18"/>
      <c r="FR924" s="18"/>
      <c r="FS924" s="18"/>
      <c r="FT924" s="18"/>
      <c r="FU924" s="18"/>
      <c r="FV924" s="18"/>
    </row>
    <row r="925" spans="1:181" ht="12.75" x14ac:dyDescent="0.15">
      <c r="A925" s="90">
        <f t="shared" si="214"/>
        <v>43263</v>
      </c>
      <c r="B925" s="95">
        <f t="shared" ca="1" si="221"/>
        <v>111397.46000142001</v>
      </c>
      <c r="C925" s="3">
        <f t="shared" ca="1" si="215"/>
        <v>104482.93700000001</v>
      </c>
      <c r="D925" s="4">
        <f ca="1">IF(A925&lt;$B$1,VLOOKUP(A925,[1]DI!$A$4:$B$15000,2),0)</f>
        <v>6.3899999999999998E-2</v>
      </c>
      <c r="E925" s="5">
        <f t="shared" ca="1" si="222"/>
        <v>2.4583E-4</v>
      </c>
      <c r="F925" s="20">
        <f t="shared" si="216"/>
        <v>1.3</v>
      </c>
      <c r="G925" s="6">
        <f t="shared" ca="1" si="210"/>
        <v>1.0003195789999999</v>
      </c>
      <c r="H925" s="5">
        <f ca="1">TRUNC(PRODUCT(G$10:G924),15)</f>
        <v>1.3774843848434599</v>
      </c>
      <c r="I925" s="5">
        <f t="shared" ca="1" si="217"/>
        <v>1.2919829075245499</v>
      </c>
      <c r="J925" s="5">
        <f t="shared" ca="1" si="211"/>
        <v>1.06617849</v>
      </c>
      <c r="K925" s="5">
        <f t="shared" ca="1" si="212"/>
        <v>6914.5230014199997</v>
      </c>
      <c r="L925" s="21">
        <f>IF(VLOOKUP(A925,$U$12:$AD$125,8)=VLOOKUP(A924,$U$12:$AD$125,8),0,VLOOKUP(A925,U$12:$AD$125,8))</f>
        <v>0</v>
      </c>
      <c r="M925" s="8">
        <f>IF(L925&gt;0,VLOOKUP(L925,T$12:$AC$125,7),0)</f>
        <v>0</v>
      </c>
      <c r="N925" s="3">
        <f t="shared" si="218"/>
        <v>0</v>
      </c>
      <c r="O925" s="3">
        <f t="shared" ca="1" si="213"/>
        <v>6914.5230014199997</v>
      </c>
      <c r="P925" s="22" t="str">
        <f t="shared" si="219"/>
        <v>INCORPJ=</v>
      </c>
      <c r="Q925" s="2">
        <f t="shared" si="220"/>
        <v>43171</v>
      </c>
      <c r="R925" s="10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3"/>
      <c r="BB925" s="33"/>
      <c r="BC925" s="33"/>
      <c r="BD925" s="33"/>
      <c r="BE925" s="33"/>
      <c r="BF925" s="33"/>
      <c r="BG925" s="33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  <c r="BY925" s="33"/>
      <c r="BZ925" s="33"/>
      <c r="CA925" s="33"/>
      <c r="CB925" s="33"/>
      <c r="CC925" s="33"/>
      <c r="CD925" s="33"/>
      <c r="CE925" s="33"/>
      <c r="CF925" s="33"/>
      <c r="CG925" s="33"/>
      <c r="CH925" s="33"/>
      <c r="CI925" s="33"/>
      <c r="CJ925" s="33"/>
      <c r="CK925" s="33"/>
      <c r="CL925" s="33"/>
      <c r="CM925" s="33"/>
      <c r="CN925" s="33"/>
      <c r="CO925" s="33"/>
      <c r="CP925" s="33"/>
      <c r="CQ925" s="33"/>
      <c r="CR925" s="33"/>
      <c r="CS925" s="33"/>
      <c r="CT925" s="33"/>
      <c r="CU925" s="33"/>
      <c r="CV925" s="33"/>
      <c r="CW925" s="33"/>
      <c r="CX925" s="33"/>
      <c r="CY925" s="33"/>
      <c r="CZ925" s="33"/>
      <c r="DA925" s="33"/>
      <c r="DB925" s="33"/>
      <c r="DC925" s="33"/>
      <c r="DD925" s="33"/>
      <c r="DE925" s="33"/>
      <c r="DF925" s="33"/>
      <c r="DG925" s="33"/>
      <c r="DH925" s="33"/>
      <c r="DI925" s="33"/>
      <c r="DJ925" s="33"/>
      <c r="DK925" s="33"/>
      <c r="DL925" s="33"/>
      <c r="DM925" s="33"/>
      <c r="DN925" s="33"/>
      <c r="DO925" s="33"/>
      <c r="DP925" s="33"/>
      <c r="DQ925" s="33"/>
      <c r="DR925" s="33"/>
      <c r="DS925" s="33"/>
      <c r="DT925" s="33"/>
      <c r="DU925" s="33"/>
      <c r="DV925" s="33"/>
      <c r="DW925" s="33"/>
      <c r="DX925" s="33"/>
      <c r="DY925" s="33"/>
      <c r="DZ925" s="33"/>
      <c r="EA925" s="33"/>
      <c r="EB925" s="33"/>
      <c r="EC925" s="33"/>
      <c r="ED925" s="33"/>
      <c r="EE925" s="33"/>
      <c r="EF925" s="33"/>
      <c r="EG925" s="33"/>
      <c r="EH925" s="33"/>
      <c r="EI925" s="33"/>
      <c r="EJ925" s="33"/>
      <c r="EK925" s="33"/>
      <c r="EL925" s="33"/>
      <c r="EM925" s="33"/>
      <c r="EN925" s="33"/>
      <c r="EO925" s="33"/>
      <c r="EP925" s="33"/>
      <c r="EQ925" s="33"/>
      <c r="ER925" s="33"/>
      <c r="ES925" s="33"/>
      <c r="ET925" s="33"/>
      <c r="EU925" s="33"/>
      <c r="EV925" s="33"/>
      <c r="EW925" s="33"/>
      <c r="EX925" s="33"/>
      <c r="EY925" s="33"/>
      <c r="EZ925" s="33"/>
      <c r="FA925" s="33"/>
      <c r="FB925" s="33"/>
      <c r="FC925" s="33"/>
      <c r="FD925" s="33"/>
      <c r="FE925" s="33"/>
      <c r="FF925" s="33"/>
      <c r="FG925" s="33"/>
      <c r="FH925" s="33"/>
      <c r="FI925" s="33"/>
      <c r="FJ925" s="33"/>
      <c r="FK925" s="33"/>
      <c r="FL925" s="33"/>
      <c r="FM925" s="33"/>
      <c r="FN925" s="33"/>
      <c r="FO925" s="33"/>
      <c r="FP925" s="33"/>
      <c r="FQ925" s="33"/>
      <c r="FR925" s="33"/>
      <c r="FS925" s="33"/>
      <c r="FT925" s="33"/>
      <c r="FU925" s="33"/>
      <c r="FV925" s="33"/>
      <c r="FW925" s="33"/>
      <c r="FX925" s="33"/>
      <c r="FY925" s="33"/>
    </row>
    <row r="926" spans="1:181" ht="12.75" x14ac:dyDescent="0.15">
      <c r="A926" s="90">
        <f t="shared" si="214"/>
        <v>43264</v>
      </c>
      <c r="B926" s="95">
        <f t="shared" ca="1" si="221"/>
        <v>111433.06047254</v>
      </c>
      <c r="C926" s="3">
        <f t="shared" ca="1" si="215"/>
        <v>104482.93700000001</v>
      </c>
      <c r="D926" s="4">
        <f ca="1">IF(A926&lt;$B$1,VLOOKUP(A926,[1]DI!$A$4:$B$15000,2),0)</f>
        <v>6.3899999999999998E-2</v>
      </c>
      <c r="E926" s="5">
        <f t="shared" ca="1" si="222"/>
        <v>2.4583E-4</v>
      </c>
      <c r="F926" s="20">
        <f t="shared" si="216"/>
        <v>1.3</v>
      </c>
      <c r="G926" s="6">
        <f t="shared" ca="1" si="210"/>
        <v>1.0003195789999999</v>
      </c>
      <c r="H926" s="5">
        <f ca="1">TRUNC(PRODUCT(G$10:G925),15)</f>
        <v>1.3779245999256899</v>
      </c>
      <c r="I926" s="5">
        <f t="shared" ca="1" si="217"/>
        <v>1.2919829075245499</v>
      </c>
      <c r="J926" s="5">
        <f t="shared" ca="1" si="211"/>
        <v>1.06651922</v>
      </c>
      <c r="K926" s="5">
        <f t="shared" ca="1" si="212"/>
        <v>6950.12347254</v>
      </c>
      <c r="L926" s="21">
        <f>IF(VLOOKUP(A926,$U$12:$AD$125,8)=VLOOKUP(A925,$U$12:$AD$125,8),0,VLOOKUP(A926,U$12:$AD$125,8))</f>
        <v>0</v>
      </c>
      <c r="M926" s="8">
        <f>IF(L926&gt;0,VLOOKUP(L926,T$12:$AC$125,7),0)</f>
        <v>0</v>
      </c>
      <c r="N926" s="3">
        <f t="shared" si="218"/>
        <v>0</v>
      </c>
      <c r="O926" s="3">
        <f t="shared" ca="1" si="213"/>
        <v>6950.12347254</v>
      </c>
      <c r="P926" s="22" t="str">
        <f t="shared" si="219"/>
        <v>INCORPJ=</v>
      </c>
      <c r="Q926" s="2">
        <f t="shared" si="220"/>
        <v>43171</v>
      </c>
      <c r="R926" s="10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3"/>
      <c r="BB926" s="33"/>
      <c r="BC926" s="33"/>
      <c r="BD926" s="33"/>
      <c r="BE926" s="33"/>
      <c r="BF926" s="33"/>
      <c r="BG926" s="33"/>
      <c r="BH926" s="33"/>
      <c r="BI926" s="33"/>
      <c r="BJ926" s="33"/>
      <c r="BK926" s="33"/>
      <c r="BL926" s="33"/>
      <c r="BM926" s="33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  <c r="BY926" s="33"/>
      <c r="BZ926" s="33"/>
      <c r="CA926" s="33"/>
      <c r="CB926" s="33"/>
      <c r="CC926" s="33"/>
      <c r="CD926" s="33"/>
      <c r="CE926" s="33"/>
      <c r="CF926" s="33"/>
      <c r="CG926" s="33"/>
      <c r="CH926" s="33"/>
      <c r="CI926" s="33"/>
      <c r="CJ926" s="33"/>
      <c r="CK926" s="33"/>
      <c r="CL926" s="33"/>
      <c r="CM926" s="33"/>
      <c r="CN926" s="33"/>
      <c r="CO926" s="33"/>
      <c r="CP926" s="33"/>
      <c r="CQ926" s="33"/>
      <c r="CR926" s="33"/>
      <c r="CS926" s="33"/>
      <c r="CT926" s="33"/>
      <c r="CU926" s="33"/>
      <c r="CV926" s="33"/>
      <c r="CW926" s="33"/>
      <c r="CX926" s="33"/>
      <c r="CY926" s="33"/>
      <c r="CZ926" s="33"/>
      <c r="DA926" s="33"/>
      <c r="DB926" s="33"/>
      <c r="DC926" s="33"/>
      <c r="DD926" s="33"/>
      <c r="DE926" s="33"/>
      <c r="DF926" s="33"/>
      <c r="DG926" s="33"/>
      <c r="DH926" s="33"/>
      <c r="DI926" s="33"/>
      <c r="DJ926" s="33"/>
      <c r="DK926" s="33"/>
      <c r="DL926" s="33"/>
      <c r="DM926" s="33"/>
      <c r="DN926" s="33"/>
      <c r="DO926" s="33"/>
      <c r="DP926" s="33"/>
      <c r="DQ926" s="33"/>
      <c r="DR926" s="33"/>
      <c r="DS926" s="33"/>
      <c r="DT926" s="33"/>
      <c r="DU926" s="33"/>
      <c r="DV926" s="33"/>
      <c r="DW926" s="33"/>
      <c r="DX926" s="33"/>
      <c r="DY926" s="33"/>
      <c r="DZ926" s="33"/>
      <c r="EA926" s="33"/>
      <c r="EB926" s="33"/>
      <c r="EC926" s="33"/>
      <c r="ED926" s="33"/>
      <c r="EE926" s="33"/>
      <c r="EF926" s="33"/>
      <c r="EG926" s="33"/>
      <c r="EH926" s="33"/>
      <c r="EI926" s="33"/>
      <c r="EJ926" s="33"/>
      <c r="EK926" s="33"/>
      <c r="EL926" s="33"/>
      <c r="EM926" s="33"/>
      <c r="EN926" s="33"/>
      <c r="EO926" s="33"/>
      <c r="EP926" s="33"/>
      <c r="EQ926" s="33"/>
      <c r="ER926" s="33"/>
      <c r="ES926" s="33"/>
      <c r="ET926" s="33"/>
      <c r="EU926" s="33"/>
      <c r="EV926" s="33"/>
      <c r="EW926" s="33"/>
      <c r="EX926" s="33"/>
      <c r="EY926" s="33"/>
      <c r="EZ926" s="33"/>
      <c r="FA926" s="33"/>
      <c r="FB926" s="33"/>
      <c r="FC926" s="33"/>
      <c r="FD926" s="33"/>
      <c r="FE926" s="33"/>
      <c r="FF926" s="33"/>
      <c r="FG926" s="33"/>
      <c r="FH926" s="33"/>
      <c r="FI926" s="33"/>
      <c r="FJ926" s="33"/>
      <c r="FK926" s="33"/>
      <c r="FL926" s="33"/>
      <c r="FM926" s="33"/>
      <c r="FN926" s="33"/>
      <c r="FO926" s="33"/>
      <c r="FP926" s="33"/>
      <c r="FQ926" s="33"/>
      <c r="FR926" s="33"/>
      <c r="FS926" s="33"/>
      <c r="FT926" s="33"/>
      <c r="FU926" s="33"/>
      <c r="FV926" s="33"/>
      <c r="FW926" s="33"/>
      <c r="FX926" s="33"/>
      <c r="FY926" s="33"/>
    </row>
    <row r="927" spans="1:181" ht="12.75" x14ac:dyDescent="0.15">
      <c r="A927" s="90">
        <f t="shared" si="214"/>
        <v>43265</v>
      </c>
      <c r="B927" s="95">
        <f t="shared" ca="1" si="221"/>
        <v>111468.67139196</v>
      </c>
      <c r="C927" s="3">
        <f t="shared" ca="1" si="215"/>
        <v>104482.93700000001</v>
      </c>
      <c r="D927" s="4">
        <f ca="1">IF(A927&lt;$B$1,VLOOKUP(A927,[1]DI!$A$4:$B$15000,2),0)</f>
        <v>6.3899999999999998E-2</v>
      </c>
      <c r="E927" s="5">
        <f t="shared" ca="1" si="222"/>
        <v>2.4583E-4</v>
      </c>
      <c r="F927" s="20">
        <f t="shared" si="216"/>
        <v>1.3</v>
      </c>
      <c r="G927" s="6">
        <f t="shared" ca="1" si="210"/>
        <v>1.0003195789999999</v>
      </c>
      <c r="H927" s="5">
        <f ca="1">TRUNC(PRODUCT(G$10:G926),15)</f>
        <v>1.3783649556914099</v>
      </c>
      <c r="I927" s="5">
        <f t="shared" ca="1" si="217"/>
        <v>1.2919829075245499</v>
      </c>
      <c r="J927" s="5">
        <f t="shared" ca="1" si="211"/>
        <v>1.0668600500000001</v>
      </c>
      <c r="K927" s="5">
        <f t="shared" ca="1" si="212"/>
        <v>6985.7343919599998</v>
      </c>
      <c r="L927" s="21">
        <f>IF(VLOOKUP(A927,$U$12:$AD$125,8)=VLOOKUP(A926,$U$12:$AD$125,8),0,VLOOKUP(A927,U$12:$AD$125,8))</f>
        <v>0</v>
      </c>
      <c r="M927" s="8">
        <f>IF(L927&gt;0,VLOOKUP(L927,T$12:$AC$125,7),0)</f>
        <v>0</v>
      </c>
      <c r="N927" s="3">
        <f t="shared" si="218"/>
        <v>0</v>
      </c>
      <c r="O927" s="3">
        <f t="shared" ca="1" si="213"/>
        <v>6985.7343919599998</v>
      </c>
      <c r="P927" s="22" t="str">
        <f t="shared" si="219"/>
        <v>INCORPJ=</v>
      </c>
      <c r="Q927" s="2">
        <f t="shared" si="220"/>
        <v>43171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  <c r="ES927" s="18"/>
      <c r="ET927" s="18"/>
      <c r="EU927" s="18"/>
      <c r="EV927" s="18"/>
      <c r="EW927" s="18"/>
      <c r="EX927" s="18"/>
      <c r="EY927" s="18"/>
      <c r="EZ927" s="18"/>
      <c r="FA927" s="18"/>
      <c r="FB927" s="18"/>
      <c r="FC927" s="18"/>
      <c r="FD927" s="18"/>
      <c r="FE927" s="18"/>
      <c r="FF927" s="18"/>
      <c r="FG927" s="18"/>
      <c r="FH927" s="18"/>
      <c r="FI927" s="18"/>
      <c r="FJ927" s="18"/>
      <c r="FK927" s="18"/>
      <c r="FL927" s="18"/>
      <c r="FM927" s="18"/>
      <c r="FN927" s="18"/>
      <c r="FO927" s="18"/>
      <c r="FP927" s="18"/>
      <c r="FQ927" s="18"/>
      <c r="FR927" s="18"/>
      <c r="FS927" s="18"/>
      <c r="FT927" s="18"/>
      <c r="FU927" s="18"/>
      <c r="FV927" s="18"/>
    </row>
    <row r="928" spans="1:181" ht="12.75" x14ac:dyDescent="0.15">
      <c r="A928" s="90">
        <f t="shared" si="214"/>
        <v>43266</v>
      </c>
      <c r="B928" s="95">
        <f t="shared" ca="1" si="221"/>
        <v>111504.29484933001</v>
      </c>
      <c r="C928" s="3">
        <f t="shared" ca="1" si="215"/>
        <v>104482.93700000001</v>
      </c>
      <c r="D928" s="4">
        <f ca="1">IF(A928&lt;$B$1,VLOOKUP(A928,[1]DI!$A$4:$B$15000,2),0)</f>
        <v>6.3899999999999998E-2</v>
      </c>
      <c r="E928" s="5">
        <f t="shared" ca="1" si="222"/>
        <v>2.4583E-4</v>
      </c>
      <c r="F928" s="20">
        <f t="shared" si="216"/>
        <v>1.3</v>
      </c>
      <c r="G928" s="6">
        <f t="shared" ca="1" si="210"/>
        <v>1.0003195789999999</v>
      </c>
      <c r="H928" s="5">
        <f ca="1">TRUNC(PRODUCT(G$10:G927),15)</f>
        <v>1.3788054521855799</v>
      </c>
      <c r="I928" s="5">
        <f t="shared" ca="1" si="217"/>
        <v>1.2919829075245499</v>
      </c>
      <c r="J928" s="5">
        <f t="shared" ca="1" si="211"/>
        <v>1.0672010000000001</v>
      </c>
      <c r="K928" s="5">
        <f t="shared" ca="1" si="212"/>
        <v>7021.3578493300001</v>
      </c>
      <c r="L928" s="21">
        <f>IF(VLOOKUP(A928,$U$12:$AD$125,8)=VLOOKUP(A927,$U$12:$AD$125,8),0,VLOOKUP(A928,U$12:$AD$125,8))</f>
        <v>0</v>
      </c>
      <c r="M928" s="8">
        <f>IF(L928&gt;0,VLOOKUP(L928,T$12:$AC$125,7),0)</f>
        <v>0</v>
      </c>
      <c r="N928" s="3">
        <f t="shared" si="218"/>
        <v>0</v>
      </c>
      <c r="O928" s="3">
        <f t="shared" ca="1" si="213"/>
        <v>7021.3578493300001</v>
      </c>
      <c r="P928" s="22" t="str">
        <f t="shared" si="219"/>
        <v>INCORPJ=</v>
      </c>
      <c r="Q928" s="2">
        <f t="shared" si="220"/>
        <v>43171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  <c r="ES928" s="18"/>
      <c r="ET928" s="18"/>
      <c r="EU928" s="18"/>
      <c r="EV928" s="18"/>
      <c r="EW928" s="18"/>
      <c r="EX928" s="18"/>
      <c r="EY928" s="18"/>
      <c r="EZ928" s="18"/>
      <c r="FA928" s="18"/>
      <c r="FB928" s="18"/>
      <c r="FC928" s="18"/>
      <c r="FD928" s="18"/>
      <c r="FE928" s="18"/>
      <c r="FF928" s="18"/>
      <c r="FG928" s="18"/>
      <c r="FH928" s="18"/>
      <c r="FI928" s="18"/>
      <c r="FJ928" s="18"/>
      <c r="FK928" s="18"/>
      <c r="FL928" s="18"/>
      <c r="FM928" s="18"/>
      <c r="FN928" s="18"/>
      <c r="FO928" s="18"/>
      <c r="FP928" s="18"/>
      <c r="FQ928" s="18"/>
      <c r="FR928" s="18"/>
      <c r="FS928" s="18"/>
      <c r="FT928" s="18"/>
      <c r="FU928" s="18"/>
      <c r="FV928" s="18"/>
    </row>
    <row r="929" spans="1:178" ht="12.75" x14ac:dyDescent="0.15">
      <c r="A929" s="90">
        <f t="shared" si="214"/>
        <v>43267</v>
      </c>
      <c r="B929" s="95">
        <f t="shared" ca="1" si="221"/>
        <v>111539.92979983</v>
      </c>
      <c r="C929" s="3">
        <f t="shared" ca="1" si="215"/>
        <v>104482.93700000001</v>
      </c>
      <c r="D929" s="4">
        <f ca="1">IF(A929&lt;$B$1,VLOOKUP(A929,[1]DI!$A$4:$B$15000,2),0)</f>
        <v>0</v>
      </c>
      <c r="E929" s="5">
        <f t="shared" ca="1" si="222"/>
        <v>0</v>
      </c>
      <c r="F929" s="20">
        <f t="shared" si="216"/>
        <v>1.3</v>
      </c>
      <c r="G929" s="6">
        <f t="shared" ca="1" si="210"/>
        <v>1</v>
      </c>
      <c r="H929" s="5">
        <f ca="1">TRUNC(PRODUCT(G$10:G928),15)</f>
        <v>1.3792460894531799</v>
      </c>
      <c r="I929" s="5">
        <f t="shared" ca="1" si="217"/>
        <v>1.2919829075245499</v>
      </c>
      <c r="J929" s="5">
        <f t="shared" ca="1" si="211"/>
        <v>1.0675420600000001</v>
      </c>
      <c r="K929" s="5">
        <f t="shared" ca="1" si="212"/>
        <v>7056.99279983</v>
      </c>
      <c r="L929" s="21">
        <f>IF(VLOOKUP(A929,$U$12:$AD$125,8)=VLOOKUP(A928,$U$12:$AD$125,8),0,VLOOKUP(A929,U$12:$AD$125,8))</f>
        <v>0</v>
      </c>
      <c r="M929" s="8">
        <f>IF(L929&gt;0,VLOOKUP(L929,T$12:$AC$125,7),0)</f>
        <v>0</v>
      </c>
      <c r="N929" s="3">
        <f t="shared" si="218"/>
        <v>0</v>
      </c>
      <c r="O929" s="3">
        <f t="shared" ca="1" si="213"/>
        <v>7056.99279983</v>
      </c>
      <c r="P929" s="22" t="str">
        <f t="shared" si="219"/>
        <v>INCORPJ=</v>
      </c>
      <c r="Q929" s="2">
        <f t="shared" si="220"/>
        <v>43171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  <c r="ES929" s="18"/>
      <c r="ET929" s="18"/>
      <c r="EU929" s="18"/>
      <c r="EV929" s="18"/>
      <c r="EW929" s="18"/>
      <c r="EX929" s="18"/>
      <c r="EY929" s="18"/>
      <c r="EZ929" s="18"/>
      <c r="FA929" s="18"/>
      <c r="FB929" s="18"/>
      <c r="FC929" s="18"/>
      <c r="FD929" s="18"/>
      <c r="FE929" s="18"/>
      <c r="FF929" s="18"/>
      <c r="FG929" s="18"/>
      <c r="FH929" s="18"/>
      <c r="FI929" s="18"/>
      <c r="FJ929" s="18"/>
      <c r="FK929" s="18"/>
      <c r="FL929" s="18"/>
      <c r="FM929" s="18"/>
      <c r="FN929" s="18"/>
      <c r="FO929" s="18"/>
      <c r="FP929" s="18"/>
      <c r="FQ929" s="18"/>
      <c r="FR929" s="18"/>
      <c r="FS929" s="18"/>
      <c r="FT929" s="18"/>
      <c r="FU929" s="18"/>
      <c r="FV929" s="18"/>
    </row>
    <row r="930" spans="1:178" ht="12.75" x14ac:dyDescent="0.15">
      <c r="A930" s="90">
        <f t="shared" si="214"/>
        <v>43268</v>
      </c>
      <c r="B930" s="95">
        <f t="shared" ca="1" si="221"/>
        <v>111539.92979983</v>
      </c>
      <c r="C930" s="3">
        <f t="shared" ca="1" si="215"/>
        <v>104482.93700000001</v>
      </c>
      <c r="D930" s="4">
        <f ca="1">IF(A930&lt;$B$1,VLOOKUP(A930,[1]DI!$A$4:$B$15000,2),0)</f>
        <v>0</v>
      </c>
      <c r="E930" s="5">
        <f t="shared" ca="1" si="222"/>
        <v>0</v>
      </c>
      <c r="F930" s="20">
        <f t="shared" si="216"/>
        <v>1.3</v>
      </c>
      <c r="G930" s="6">
        <f t="shared" ca="1" si="210"/>
        <v>1</v>
      </c>
      <c r="H930" s="5">
        <f ca="1">TRUNC(PRODUCT(G$10:G929),15)</f>
        <v>1.3792460894531799</v>
      </c>
      <c r="I930" s="5">
        <f t="shared" ca="1" si="217"/>
        <v>1.2919829075245499</v>
      </c>
      <c r="J930" s="5">
        <f t="shared" ca="1" si="211"/>
        <v>1.0675420600000001</v>
      </c>
      <c r="K930" s="5">
        <f t="shared" ca="1" si="212"/>
        <v>7056.99279983</v>
      </c>
      <c r="L930" s="21">
        <f>IF(VLOOKUP(A930,$U$12:$AD$125,8)=VLOOKUP(A929,$U$12:$AD$125,8),0,VLOOKUP(A930,U$12:$AD$125,8))</f>
        <v>0</v>
      </c>
      <c r="M930" s="8">
        <f>IF(L930&gt;0,VLOOKUP(L930,T$12:$AC$125,7),0)</f>
        <v>0</v>
      </c>
      <c r="N930" s="3">
        <f t="shared" si="218"/>
        <v>0</v>
      </c>
      <c r="O930" s="3">
        <f t="shared" ca="1" si="213"/>
        <v>7056.99279983</v>
      </c>
      <c r="P930" s="22" t="str">
        <f t="shared" si="219"/>
        <v>INCORPJ=</v>
      </c>
      <c r="Q930" s="2">
        <f t="shared" si="220"/>
        <v>43171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  <c r="ES930" s="18"/>
      <c r="ET930" s="18"/>
      <c r="EU930" s="18"/>
      <c r="EV930" s="18"/>
      <c r="EW930" s="18"/>
      <c r="EX930" s="18"/>
      <c r="EY930" s="18"/>
      <c r="EZ930" s="18"/>
      <c r="FA930" s="18"/>
      <c r="FB930" s="18"/>
      <c r="FC930" s="18"/>
      <c r="FD930" s="18"/>
      <c r="FE930" s="18"/>
      <c r="FF930" s="18"/>
      <c r="FG930" s="18"/>
      <c r="FH930" s="18"/>
      <c r="FI930" s="18"/>
      <c r="FJ930" s="18"/>
      <c r="FK930" s="18"/>
      <c r="FL930" s="18"/>
      <c r="FM930" s="18"/>
      <c r="FN930" s="18"/>
      <c r="FO930" s="18"/>
      <c r="FP930" s="18"/>
      <c r="FQ930" s="18"/>
      <c r="FR930" s="18"/>
      <c r="FS930" s="18"/>
      <c r="FT930" s="18"/>
      <c r="FU930" s="18"/>
      <c r="FV930" s="18"/>
    </row>
    <row r="931" spans="1:178" ht="12.75" x14ac:dyDescent="0.15">
      <c r="A931" s="90">
        <f t="shared" si="214"/>
        <v>43269</v>
      </c>
      <c r="B931" s="95">
        <f t="shared" ca="1" si="221"/>
        <v>111539.92979983</v>
      </c>
      <c r="C931" s="3">
        <f t="shared" ca="1" si="215"/>
        <v>104482.93700000001</v>
      </c>
      <c r="D931" s="4">
        <f ca="1">IF(A931&lt;$B$1,VLOOKUP(A931,[1]DI!$A$4:$B$15000,2),0)</f>
        <v>6.3899999999999998E-2</v>
      </c>
      <c r="E931" s="5">
        <f t="shared" ca="1" si="222"/>
        <v>2.4583E-4</v>
      </c>
      <c r="F931" s="20">
        <f t="shared" si="216"/>
        <v>1.3</v>
      </c>
      <c r="G931" s="6">
        <f t="shared" ca="1" si="210"/>
        <v>1.0003195789999999</v>
      </c>
      <c r="H931" s="5">
        <f ca="1">TRUNC(PRODUCT(G$10:G930),15)</f>
        <v>1.3792460894531799</v>
      </c>
      <c r="I931" s="5">
        <f t="shared" ca="1" si="217"/>
        <v>1.2919829075245499</v>
      </c>
      <c r="J931" s="5">
        <f t="shared" ca="1" si="211"/>
        <v>1.0675420600000001</v>
      </c>
      <c r="K931" s="5">
        <f t="shared" ca="1" si="212"/>
        <v>7056.99279983</v>
      </c>
      <c r="L931" s="21">
        <f>IF(VLOOKUP(A931,$U$12:$AD$125,8)=VLOOKUP(A930,$U$12:$AD$125,8),0,VLOOKUP(A931,U$12:$AD$125,8))</f>
        <v>0</v>
      </c>
      <c r="M931" s="8">
        <f>IF(L931&gt;0,VLOOKUP(L931,T$12:$AC$125,7),0)</f>
        <v>0</v>
      </c>
      <c r="N931" s="3">
        <f t="shared" si="218"/>
        <v>0</v>
      </c>
      <c r="O931" s="3">
        <f t="shared" ca="1" si="213"/>
        <v>7056.99279983</v>
      </c>
      <c r="P931" s="22" t="str">
        <f t="shared" si="219"/>
        <v>INCORPJ=</v>
      </c>
      <c r="Q931" s="2">
        <f t="shared" si="220"/>
        <v>43171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  <c r="ES931" s="18"/>
      <c r="ET931" s="18"/>
      <c r="EU931" s="18"/>
      <c r="EV931" s="18"/>
      <c r="EW931" s="18"/>
      <c r="EX931" s="18"/>
      <c r="EY931" s="18"/>
      <c r="EZ931" s="18"/>
      <c r="FA931" s="18"/>
      <c r="FB931" s="18"/>
      <c r="FC931" s="18"/>
      <c r="FD931" s="18"/>
      <c r="FE931" s="18"/>
      <c r="FF931" s="18"/>
      <c r="FG931" s="18"/>
      <c r="FH931" s="18"/>
      <c r="FI931" s="18"/>
      <c r="FJ931" s="18"/>
      <c r="FK931" s="18"/>
      <c r="FL931" s="18"/>
      <c r="FM931" s="18"/>
      <c r="FN931" s="18"/>
      <c r="FO931" s="18"/>
      <c r="FP931" s="18"/>
      <c r="FQ931" s="18"/>
      <c r="FR931" s="18"/>
      <c r="FS931" s="18"/>
      <c r="FT931" s="18"/>
      <c r="FU931" s="18"/>
      <c r="FV931" s="18"/>
    </row>
    <row r="932" spans="1:178" ht="12.75" x14ac:dyDescent="0.15">
      <c r="A932" s="90">
        <f t="shared" si="214"/>
        <v>43270</v>
      </c>
      <c r="B932" s="95">
        <f t="shared" ca="1" si="221"/>
        <v>111575.57519861001</v>
      </c>
      <c r="C932" s="3">
        <f t="shared" ca="1" si="215"/>
        <v>104482.93700000001</v>
      </c>
      <c r="D932" s="4">
        <f ca="1">IF(A932&lt;$B$1,VLOOKUP(A932,[1]DI!$A$4:$B$15000,2),0)</f>
        <v>6.3899999999999998E-2</v>
      </c>
      <c r="E932" s="5">
        <f t="shared" ca="1" si="222"/>
        <v>2.4583E-4</v>
      </c>
      <c r="F932" s="20">
        <f t="shared" si="216"/>
        <v>1.3</v>
      </c>
      <c r="G932" s="6">
        <f t="shared" ca="1" si="210"/>
        <v>1.0003195789999999</v>
      </c>
      <c r="H932" s="5">
        <f ca="1">TRUNC(PRODUCT(G$10:G931),15)</f>
        <v>1.37968686753921</v>
      </c>
      <c r="I932" s="5">
        <f t="shared" ca="1" si="217"/>
        <v>1.2919829075245499</v>
      </c>
      <c r="J932" s="5">
        <f t="shared" ca="1" si="211"/>
        <v>1.0678832199999999</v>
      </c>
      <c r="K932" s="5">
        <f t="shared" ca="1" si="212"/>
        <v>7092.6381986099996</v>
      </c>
      <c r="L932" s="21">
        <f>IF(VLOOKUP(A932,$U$12:$AD$125,8)=VLOOKUP(A931,$U$12:$AD$125,8),0,VLOOKUP(A932,U$12:$AD$125,8))</f>
        <v>0</v>
      </c>
      <c r="M932" s="8">
        <f>IF(L932&gt;0,VLOOKUP(L932,T$12:$AC$125,7),0)</f>
        <v>0</v>
      </c>
      <c r="N932" s="3">
        <f t="shared" si="218"/>
        <v>0</v>
      </c>
      <c r="O932" s="3">
        <f t="shared" ca="1" si="213"/>
        <v>7092.6381986099996</v>
      </c>
      <c r="P932" s="22" t="str">
        <f t="shared" si="219"/>
        <v>INCORPJ=</v>
      </c>
      <c r="Q932" s="2">
        <f t="shared" si="220"/>
        <v>43171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  <c r="ES932" s="18"/>
      <c r="ET932" s="18"/>
      <c r="EU932" s="18"/>
      <c r="EV932" s="18"/>
      <c r="EW932" s="18"/>
      <c r="EX932" s="18"/>
      <c r="EY932" s="18"/>
      <c r="EZ932" s="18"/>
      <c r="FA932" s="18"/>
      <c r="FB932" s="18"/>
      <c r="FC932" s="18"/>
      <c r="FD932" s="18"/>
      <c r="FE932" s="18"/>
      <c r="FF932" s="18"/>
      <c r="FG932" s="18"/>
      <c r="FH932" s="18"/>
      <c r="FI932" s="18"/>
      <c r="FJ932" s="18"/>
      <c r="FK932" s="18"/>
      <c r="FL932" s="18"/>
      <c r="FM932" s="18"/>
      <c r="FN932" s="18"/>
      <c r="FO932" s="18"/>
      <c r="FP932" s="18"/>
      <c r="FQ932" s="18"/>
      <c r="FR932" s="18"/>
      <c r="FS932" s="18"/>
      <c r="FT932" s="18"/>
      <c r="FU932" s="18"/>
      <c r="FV932" s="18"/>
    </row>
    <row r="933" spans="1:178" ht="12.75" x14ac:dyDescent="0.15">
      <c r="A933" s="90">
        <f t="shared" si="214"/>
        <v>43271</v>
      </c>
      <c r="B933" s="95">
        <f t="shared" ca="1" si="221"/>
        <v>111611.23209052</v>
      </c>
      <c r="C933" s="3">
        <f t="shared" ca="1" si="215"/>
        <v>104482.93700000001</v>
      </c>
      <c r="D933" s="4">
        <f ca="1">IF(A933&lt;$B$1,VLOOKUP(A933,[1]DI!$A$4:$B$15000,2),0)</f>
        <v>6.3899999999999998E-2</v>
      </c>
      <c r="E933" s="5">
        <f t="shared" ca="1" si="222"/>
        <v>2.4583E-4</v>
      </c>
      <c r="F933" s="20">
        <f t="shared" si="216"/>
        <v>1.3</v>
      </c>
      <c r="G933" s="6">
        <f t="shared" ca="1" si="210"/>
        <v>1.0003195789999999</v>
      </c>
      <c r="H933" s="5">
        <f ca="1">TRUNC(PRODUCT(G$10:G932),15)</f>
        <v>1.3801277864886501</v>
      </c>
      <c r="I933" s="5">
        <f t="shared" ca="1" si="217"/>
        <v>1.2919829075245499</v>
      </c>
      <c r="J933" s="5">
        <f t="shared" ca="1" si="211"/>
        <v>1.06822449</v>
      </c>
      <c r="K933" s="5">
        <f t="shared" ca="1" si="212"/>
        <v>7128.2950905199996</v>
      </c>
      <c r="L933" s="21">
        <f>IF(VLOOKUP(A933,$U$12:$AD$125,8)=VLOOKUP(A932,$U$12:$AD$125,8),0,VLOOKUP(A933,U$12:$AD$125,8))</f>
        <v>0</v>
      </c>
      <c r="M933" s="8">
        <f>IF(L933&gt;0,VLOOKUP(L933,T$12:$AC$125,7),0)</f>
        <v>0</v>
      </c>
      <c r="N933" s="3">
        <f t="shared" si="218"/>
        <v>0</v>
      </c>
      <c r="O933" s="3">
        <f t="shared" ca="1" si="213"/>
        <v>7128.2950905199996</v>
      </c>
      <c r="P933" s="22" t="str">
        <f t="shared" si="219"/>
        <v>INCORPJ=</v>
      </c>
      <c r="Q933" s="2">
        <f t="shared" si="220"/>
        <v>43171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  <c r="ES933" s="18"/>
      <c r="ET933" s="18"/>
      <c r="EU933" s="18"/>
      <c r="EV933" s="18"/>
      <c r="EW933" s="18"/>
      <c r="EX933" s="18"/>
      <c r="EY933" s="18"/>
      <c r="EZ933" s="18"/>
      <c r="FA933" s="18"/>
      <c r="FB933" s="18"/>
      <c r="FC933" s="18"/>
      <c r="FD933" s="18"/>
      <c r="FE933" s="18"/>
      <c r="FF933" s="18"/>
      <c r="FG933" s="18"/>
      <c r="FH933" s="18"/>
      <c r="FI933" s="18"/>
      <c r="FJ933" s="18"/>
      <c r="FK933" s="18"/>
      <c r="FL933" s="18"/>
      <c r="FM933" s="18"/>
      <c r="FN933" s="18"/>
      <c r="FO933" s="18"/>
      <c r="FP933" s="18"/>
      <c r="FQ933" s="18"/>
      <c r="FR933" s="18"/>
      <c r="FS933" s="18"/>
      <c r="FT933" s="18"/>
      <c r="FU933" s="18"/>
      <c r="FV933" s="18"/>
    </row>
    <row r="934" spans="1:178" ht="12.75" x14ac:dyDescent="0.15">
      <c r="A934" s="90">
        <f t="shared" si="214"/>
        <v>43272</v>
      </c>
      <c r="B934" s="95">
        <f t="shared" ca="1" si="221"/>
        <v>111646.90152038001</v>
      </c>
      <c r="C934" s="3">
        <f t="shared" ca="1" si="215"/>
        <v>104482.93700000001</v>
      </c>
      <c r="D934" s="4">
        <f ca="1">IF(A934&lt;$B$1,VLOOKUP(A934,[1]DI!$A$4:$B$15000,2),0)</f>
        <v>6.3899999999999998E-2</v>
      </c>
      <c r="E934" s="5">
        <f t="shared" ca="1" si="222"/>
        <v>2.4583E-4</v>
      </c>
      <c r="F934" s="20">
        <f t="shared" si="216"/>
        <v>1.3</v>
      </c>
      <c r="G934" s="6">
        <f t="shared" ca="1" si="210"/>
        <v>1.0003195789999999</v>
      </c>
      <c r="H934" s="5">
        <f ca="1">TRUNC(PRODUCT(G$10:G933),15)</f>
        <v>1.38056884634653</v>
      </c>
      <c r="I934" s="5">
        <f t="shared" ca="1" si="217"/>
        <v>1.2919829075245499</v>
      </c>
      <c r="J934" s="5">
        <f t="shared" ca="1" si="211"/>
        <v>1.06856588</v>
      </c>
      <c r="K934" s="5">
        <f t="shared" ca="1" si="212"/>
        <v>7163.9645203800001</v>
      </c>
      <c r="L934" s="21">
        <f>IF(VLOOKUP(A934,$U$12:$AD$125,8)=VLOOKUP(A933,$U$12:$AD$125,8),0,VLOOKUP(A934,U$12:$AD$125,8))</f>
        <v>0</v>
      </c>
      <c r="M934" s="8">
        <f>IF(L934&gt;0,VLOOKUP(L934,T$12:$AC$125,7),0)</f>
        <v>0</v>
      </c>
      <c r="N934" s="3">
        <f t="shared" si="218"/>
        <v>0</v>
      </c>
      <c r="O934" s="3">
        <f t="shared" ca="1" si="213"/>
        <v>7163.9645203800001</v>
      </c>
      <c r="P934" s="22" t="str">
        <f t="shared" si="219"/>
        <v>INCORPJ=</v>
      </c>
      <c r="Q934" s="2">
        <f t="shared" si="220"/>
        <v>43171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  <c r="ES934" s="18"/>
      <c r="ET934" s="18"/>
      <c r="EU934" s="18"/>
      <c r="EV934" s="18"/>
      <c r="EW934" s="18"/>
      <c r="EX934" s="18"/>
      <c r="EY934" s="18"/>
      <c r="EZ934" s="18"/>
      <c r="FA934" s="18"/>
      <c r="FB934" s="18"/>
      <c r="FC934" s="18"/>
      <c r="FD934" s="18"/>
      <c r="FE934" s="18"/>
      <c r="FF934" s="18"/>
      <c r="FG934" s="18"/>
      <c r="FH934" s="18"/>
      <c r="FI934" s="18"/>
      <c r="FJ934" s="18"/>
      <c r="FK934" s="18"/>
      <c r="FL934" s="18"/>
      <c r="FM934" s="18"/>
      <c r="FN934" s="18"/>
      <c r="FO934" s="18"/>
      <c r="FP934" s="18"/>
      <c r="FQ934" s="18"/>
      <c r="FR934" s="18"/>
      <c r="FS934" s="18"/>
      <c r="FT934" s="18"/>
      <c r="FU934" s="18"/>
      <c r="FV934" s="18"/>
    </row>
    <row r="935" spans="1:178" ht="12.75" x14ac:dyDescent="0.15">
      <c r="A935" s="90">
        <f t="shared" si="214"/>
        <v>43273</v>
      </c>
      <c r="B935" s="95">
        <f t="shared" ca="1" si="221"/>
        <v>111682.58139854</v>
      </c>
      <c r="C935" s="3">
        <f t="shared" ca="1" si="215"/>
        <v>104482.93700000001</v>
      </c>
      <c r="D935" s="4">
        <f ca="1">IF(A935&lt;$B$1,VLOOKUP(A935,[1]DI!$A$4:$B$15000,2),0)</f>
        <v>6.3899999999999998E-2</v>
      </c>
      <c r="E935" s="5">
        <f t="shared" ca="1" si="222"/>
        <v>2.4583E-4</v>
      </c>
      <c r="F935" s="20">
        <f t="shared" si="216"/>
        <v>1.3</v>
      </c>
      <c r="G935" s="6">
        <f t="shared" ca="1" si="210"/>
        <v>1.0003195789999999</v>
      </c>
      <c r="H935" s="5">
        <f ca="1">TRUNC(PRODUCT(G$10:G934),15)</f>
        <v>1.3810100471578699</v>
      </c>
      <c r="I935" s="5">
        <f t="shared" ca="1" si="217"/>
        <v>1.2919829075245499</v>
      </c>
      <c r="J935" s="5">
        <f t="shared" ca="1" si="211"/>
        <v>1.06890737</v>
      </c>
      <c r="K935" s="5">
        <f t="shared" ca="1" si="212"/>
        <v>7199.6443985400001</v>
      </c>
      <c r="L935" s="21">
        <f>IF(VLOOKUP(A935,$U$12:$AD$125,8)=VLOOKUP(A934,$U$12:$AD$125,8),0,VLOOKUP(A935,U$12:$AD$125,8))</f>
        <v>0</v>
      </c>
      <c r="M935" s="8">
        <f>IF(L935&gt;0,VLOOKUP(L935,T$12:$AC$125,7),0)</f>
        <v>0</v>
      </c>
      <c r="N935" s="3">
        <f t="shared" si="218"/>
        <v>0</v>
      </c>
      <c r="O935" s="3">
        <f t="shared" ca="1" si="213"/>
        <v>7199.6443985400001</v>
      </c>
      <c r="P935" s="22" t="str">
        <f t="shared" si="219"/>
        <v>INCORPJ=</v>
      </c>
      <c r="Q935" s="2">
        <f t="shared" si="220"/>
        <v>43171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  <c r="ES935" s="18"/>
      <c r="ET935" s="18"/>
      <c r="EU935" s="18"/>
      <c r="EV935" s="18"/>
      <c r="EW935" s="18"/>
      <c r="EX935" s="18"/>
      <c r="EY935" s="18"/>
      <c r="EZ935" s="18"/>
      <c r="FA935" s="18"/>
      <c r="FB935" s="18"/>
      <c r="FC935" s="18"/>
      <c r="FD935" s="18"/>
      <c r="FE935" s="18"/>
      <c r="FF935" s="18"/>
      <c r="FG935" s="18"/>
      <c r="FH935" s="18"/>
      <c r="FI935" s="18"/>
      <c r="FJ935" s="18"/>
      <c r="FK935" s="18"/>
      <c r="FL935" s="18"/>
      <c r="FM935" s="18"/>
      <c r="FN935" s="18"/>
      <c r="FO935" s="18"/>
      <c r="FP935" s="18"/>
      <c r="FQ935" s="18"/>
      <c r="FR935" s="18"/>
      <c r="FS935" s="18"/>
      <c r="FT935" s="18"/>
      <c r="FU935" s="18"/>
      <c r="FV935" s="18"/>
    </row>
    <row r="936" spans="1:178" ht="12.75" x14ac:dyDescent="0.15">
      <c r="A936" s="90">
        <f t="shared" si="214"/>
        <v>43274</v>
      </c>
      <c r="B936" s="95">
        <f t="shared" ca="1" si="221"/>
        <v>111718.27276982</v>
      </c>
      <c r="C936" s="3">
        <f t="shared" ca="1" si="215"/>
        <v>104482.93700000001</v>
      </c>
      <c r="D936" s="4">
        <f ca="1">IF(A936&lt;$B$1,VLOOKUP(A936,[1]DI!$A$4:$B$15000,2),0)</f>
        <v>0</v>
      </c>
      <c r="E936" s="5">
        <f t="shared" ca="1" si="222"/>
        <v>0</v>
      </c>
      <c r="F936" s="20">
        <f t="shared" si="216"/>
        <v>1.3</v>
      </c>
      <c r="G936" s="6">
        <f t="shared" ca="1" si="210"/>
        <v>1</v>
      </c>
      <c r="H936" s="5">
        <f ca="1">TRUNC(PRODUCT(G$10:G935),15)</f>
        <v>1.38145138896773</v>
      </c>
      <c r="I936" s="5">
        <f t="shared" ca="1" si="217"/>
        <v>1.2919829075245499</v>
      </c>
      <c r="J936" s="5">
        <f t="shared" ca="1" si="211"/>
        <v>1.0692489700000001</v>
      </c>
      <c r="K936" s="5">
        <f t="shared" ca="1" si="212"/>
        <v>7235.3357698199998</v>
      </c>
      <c r="L936" s="21">
        <f>IF(VLOOKUP(A936,$U$12:$AD$125,8)=VLOOKUP(A935,$U$12:$AD$125,8),0,VLOOKUP(A936,U$12:$AD$125,8))</f>
        <v>0</v>
      </c>
      <c r="M936" s="8">
        <f>IF(L936&gt;0,VLOOKUP(L936,T$12:$AC$125,7),0)</f>
        <v>0</v>
      </c>
      <c r="N936" s="3">
        <f t="shared" si="218"/>
        <v>0</v>
      </c>
      <c r="O936" s="3">
        <f t="shared" ca="1" si="213"/>
        <v>7235.3357698199998</v>
      </c>
      <c r="P936" s="22" t="str">
        <f t="shared" si="219"/>
        <v>INCORPJ=</v>
      </c>
      <c r="Q936" s="2">
        <f t="shared" si="220"/>
        <v>43171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  <c r="ES936" s="18"/>
      <c r="ET936" s="18"/>
      <c r="EU936" s="18"/>
      <c r="EV936" s="18"/>
      <c r="EW936" s="18"/>
      <c r="EX936" s="18"/>
      <c r="EY936" s="18"/>
      <c r="EZ936" s="18"/>
      <c r="FA936" s="18"/>
      <c r="FB936" s="18"/>
      <c r="FC936" s="18"/>
      <c r="FD936" s="18"/>
      <c r="FE936" s="18"/>
      <c r="FF936" s="18"/>
      <c r="FG936" s="18"/>
      <c r="FH936" s="18"/>
      <c r="FI936" s="18"/>
      <c r="FJ936" s="18"/>
      <c r="FK936" s="18"/>
      <c r="FL936" s="18"/>
      <c r="FM936" s="18"/>
      <c r="FN936" s="18"/>
      <c r="FO936" s="18"/>
      <c r="FP936" s="18"/>
      <c r="FQ936" s="18"/>
      <c r="FR936" s="18"/>
      <c r="FS936" s="18"/>
      <c r="FT936" s="18"/>
      <c r="FU936" s="18"/>
      <c r="FV936" s="18"/>
    </row>
    <row r="937" spans="1:178" ht="12.75" x14ac:dyDescent="0.15">
      <c r="A937" s="90">
        <f t="shared" si="214"/>
        <v>43275</v>
      </c>
      <c r="B937" s="95">
        <f t="shared" ca="1" si="221"/>
        <v>111718.27276982</v>
      </c>
      <c r="C937" s="3">
        <f t="shared" ca="1" si="215"/>
        <v>104482.93700000001</v>
      </c>
      <c r="D937" s="4">
        <f ca="1">IF(A937&lt;$B$1,VLOOKUP(A937,[1]DI!$A$4:$B$15000,2),0)</f>
        <v>0</v>
      </c>
      <c r="E937" s="5">
        <f t="shared" ca="1" si="222"/>
        <v>0</v>
      </c>
      <c r="F937" s="20">
        <f t="shared" si="216"/>
        <v>1.3</v>
      </c>
      <c r="G937" s="6">
        <f t="shared" ca="1" si="210"/>
        <v>1</v>
      </c>
      <c r="H937" s="5">
        <f ca="1">TRUNC(PRODUCT(G$10:G936),15)</f>
        <v>1.38145138896773</v>
      </c>
      <c r="I937" s="5">
        <f t="shared" ca="1" si="217"/>
        <v>1.2919829075245499</v>
      </c>
      <c r="J937" s="5">
        <f t="shared" ca="1" si="211"/>
        <v>1.0692489700000001</v>
      </c>
      <c r="K937" s="5">
        <f t="shared" ca="1" si="212"/>
        <v>7235.3357698199998</v>
      </c>
      <c r="L937" s="21">
        <f>IF(VLOOKUP(A937,$U$12:$AD$125,8)=VLOOKUP(A936,$U$12:$AD$125,8),0,VLOOKUP(A937,U$12:$AD$125,8))</f>
        <v>0</v>
      </c>
      <c r="M937" s="8">
        <f>IF(L937&gt;0,VLOOKUP(L937,T$12:$AC$125,7),0)</f>
        <v>0</v>
      </c>
      <c r="N937" s="3">
        <f t="shared" si="218"/>
        <v>0</v>
      </c>
      <c r="O937" s="3">
        <f t="shared" ca="1" si="213"/>
        <v>7235.3357698199998</v>
      </c>
      <c r="P937" s="22" t="str">
        <f t="shared" si="219"/>
        <v>INCORPJ=</v>
      </c>
      <c r="Q937" s="2">
        <f t="shared" si="220"/>
        <v>43171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  <c r="ES937" s="18"/>
      <c r="ET937" s="18"/>
      <c r="EU937" s="18"/>
      <c r="EV937" s="18"/>
      <c r="EW937" s="18"/>
      <c r="EX937" s="18"/>
      <c r="EY937" s="18"/>
      <c r="EZ937" s="18"/>
      <c r="FA937" s="18"/>
      <c r="FB937" s="18"/>
      <c r="FC937" s="18"/>
      <c r="FD937" s="18"/>
      <c r="FE937" s="18"/>
      <c r="FF937" s="18"/>
      <c r="FG937" s="18"/>
      <c r="FH937" s="18"/>
      <c r="FI937" s="18"/>
      <c r="FJ937" s="18"/>
      <c r="FK937" s="18"/>
      <c r="FL937" s="18"/>
      <c r="FM937" s="18"/>
      <c r="FN937" s="18"/>
      <c r="FO937" s="18"/>
      <c r="FP937" s="18"/>
      <c r="FQ937" s="18"/>
      <c r="FR937" s="18"/>
      <c r="FS937" s="18"/>
      <c r="FT937" s="18"/>
      <c r="FU937" s="18"/>
      <c r="FV937" s="18"/>
    </row>
    <row r="938" spans="1:178" ht="12.75" x14ac:dyDescent="0.15">
      <c r="A938" s="90">
        <f t="shared" si="214"/>
        <v>43276</v>
      </c>
      <c r="B938" s="95">
        <f t="shared" ca="1" si="221"/>
        <v>111718.27276982</v>
      </c>
      <c r="C938" s="3">
        <f t="shared" ca="1" si="215"/>
        <v>104482.93700000001</v>
      </c>
      <c r="D938" s="4">
        <f ca="1">IF(A938&lt;$B$1,VLOOKUP(A938,[1]DI!$A$4:$B$15000,2),0)</f>
        <v>6.3899999999999998E-2</v>
      </c>
      <c r="E938" s="5">
        <f t="shared" ca="1" si="222"/>
        <v>2.4583E-4</v>
      </c>
      <c r="F938" s="20">
        <f t="shared" si="216"/>
        <v>1.3</v>
      </c>
      <c r="G938" s="6">
        <f t="shared" ca="1" si="210"/>
        <v>1.0003195789999999</v>
      </c>
      <c r="H938" s="5">
        <f ca="1">TRUNC(PRODUCT(G$10:G937),15)</f>
        <v>1.38145138896773</v>
      </c>
      <c r="I938" s="5">
        <f t="shared" ca="1" si="217"/>
        <v>1.2919829075245499</v>
      </c>
      <c r="J938" s="5">
        <f t="shared" ca="1" si="211"/>
        <v>1.0692489700000001</v>
      </c>
      <c r="K938" s="5">
        <f t="shared" ca="1" si="212"/>
        <v>7235.3357698199998</v>
      </c>
      <c r="L938" s="21">
        <f>IF(VLOOKUP(A938,$U$12:$AD$125,8)=VLOOKUP(A937,$U$12:$AD$125,8),0,VLOOKUP(A938,U$12:$AD$125,8))</f>
        <v>0</v>
      </c>
      <c r="M938" s="8">
        <f>IF(L938&gt;0,VLOOKUP(L938,T$12:$AC$125,7),0)</f>
        <v>0</v>
      </c>
      <c r="N938" s="3">
        <f t="shared" si="218"/>
        <v>0</v>
      </c>
      <c r="O938" s="3">
        <f t="shared" ca="1" si="213"/>
        <v>7235.3357698199998</v>
      </c>
      <c r="P938" s="22" t="str">
        <f t="shared" si="219"/>
        <v>INCORPJ=</v>
      </c>
      <c r="Q938" s="2">
        <f t="shared" si="220"/>
        <v>43171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  <c r="ES938" s="18"/>
      <c r="ET938" s="18"/>
      <c r="EU938" s="18"/>
      <c r="EV938" s="18"/>
      <c r="EW938" s="18"/>
      <c r="EX938" s="18"/>
      <c r="EY938" s="18"/>
      <c r="EZ938" s="18"/>
      <c r="FA938" s="18"/>
      <c r="FB938" s="18"/>
      <c r="FC938" s="18"/>
      <c r="FD938" s="18"/>
      <c r="FE938" s="18"/>
      <c r="FF938" s="18"/>
      <c r="FG938" s="18"/>
      <c r="FH938" s="18"/>
      <c r="FI938" s="18"/>
      <c r="FJ938" s="18"/>
      <c r="FK938" s="18"/>
      <c r="FL938" s="18"/>
      <c r="FM938" s="18"/>
      <c r="FN938" s="18"/>
      <c r="FO938" s="18"/>
      <c r="FP938" s="18"/>
      <c r="FQ938" s="18"/>
      <c r="FR938" s="18"/>
      <c r="FS938" s="18"/>
      <c r="FT938" s="18"/>
      <c r="FU938" s="18"/>
      <c r="FV938" s="18"/>
    </row>
    <row r="939" spans="1:178" ht="12.75" x14ac:dyDescent="0.15">
      <c r="A939" s="90">
        <f t="shared" si="214"/>
        <v>43277</v>
      </c>
      <c r="B939" s="95">
        <f t="shared" ca="1" si="221"/>
        <v>111753.97563422</v>
      </c>
      <c r="C939" s="3">
        <f t="shared" ca="1" si="215"/>
        <v>104482.93700000001</v>
      </c>
      <c r="D939" s="4">
        <f ca="1">IF(A939&lt;$B$1,VLOOKUP(A939,[1]DI!$A$4:$B$15000,2),0)</f>
        <v>6.3899999999999998E-2</v>
      </c>
      <c r="E939" s="5">
        <f t="shared" ca="1" si="222"/>
        <v>2.4583E-4</v>
      </c>
      <c r="F939" s="20">
        <f t="shared" si="216"/>
        <v>1.3</v>
      </c>
      <c r="G939" s="6">
        <f t="shared" ca="1" si="210"/>
        <v>1.0003195789999999</v>
      </c>
      <c r="H939" s="5">
        <f ca="1">TRUNC(PRODUCT(G$10:G938),15)</f>
        <v>1.38189287182117</v>
      </c>
      <c r="I939" s="5">
        <f t="shared" ca="1" si="217"/>
        <v>1.2919829075245499</v>
      </c>
      <c r="J939" s="5">
        <f t="shared" ca="1" si="211"/>
        <v>1.0695906799999999</v>
      </c>
      <c r="K939" s="5">
        <f t="shared" ca="1" si="212"/>
        <v>7271.0386342199999</v>
      </c>
      <c r="L939" s="21">
        <f>IF(VLOOKUP(A939,$U$12:$AD$125,8)=VLOOKUP(A938,$U$12:$AD$125,8),0,VLOOKUP(A939,U$12:$AD$125,8))</f>
        <v>0</v>
      </c>
      <c r="M939" s="8">
        <f>IF(L939&gt;0,VLOOKUP(L939,T$12:$AC$125,7),0)</f>
        <v>0</v>
      </c>
      <c r="N939" s="3">
        <f t="shared" si="218"/>
        <v>0</v>
      </c>
      <c r="O939" s="3">
        <f t="shared" ca="1" si="213"/>
        <v>7271.0386342199999</v>
      </c>
      <c r="P939" s="22" t="str">
        <f t="shared" si="219"/>
        <v>INCORPJ=</v>
      </c>
      <c r="Q939" s="2">
        <f t="shared" si="220"/>
        <v>43171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  <c r="ES939" s="18"/>
      <c r="ET939" s="18"/>
      <c r="EU939" s="18"/>
      <c r="EV939" s="18"/>
      <c r="EW939" s="18"/>
      <c r="EX939" s="18"/>
      <c r="EY939" s="18"/>
      <c r="EZ939" s="18"/>
      <c r="FA939" s="18"/>
      <c r="FB939" s="18"/>
      <c r="FC939" s="18"/>
      <c r="FD939" s="18"/>
      <c r="FE939" s="18"/>
      <c r="FF939" s="18"/>
      <c r="FG939" s="18"/>
      <c r="FH939" s="18"/>
      <c r="FI939" s="18"/>
      <c r="FJ939" s="18"/>
      <c r="FK939" s="18"/>
      <c r="FL939" s="18"/>
      <c r="FM939" s="18"/>
      <c r="FN939" s="18"/>
      <c r="FO939" s="18"/>
      <c r="FP939" s="18"/>
      <c r="FQ939" s="18"/>
      <c r="FR939" s="18"/>
      <c r="FS939" s="18"/>
      <c r="FT939" s="18"/>
      <c r="FU939" s="18"/>
      <c r="FV939" s="18"/>
    </row>
    <row r="940" spans="1:178" ht="12.75" x14ac:dyDescent="0.15">
      <c r="A940" s="90">
        <f t="shared" si="214"/>
        <v>43278</v>
      </c>
      <c r="B940" s="95">
        <f t="shared" ca="1" si="221"/>
        <v>111789.68999175</v>
      </c>
      <c r="C940" s="3">
        <f t="shared" ca="1" si="215"/>
        <v>104482.93700000001</v>
      </c>
      <c r="D940" s="4">
        <f ca="1">IF(A940&lt;$B$1,VLOOKUP(A940,[1]DI!$A$4:$B$15000,2),0)</f>
        <v>6.3899999999999998E-2</v>
      </c>
      <c r="E940" s="5">
        <f t="shared" ca="1" si="222"/>
        <v>2.4583E-4</v>
      </c>
      <c r="F940" s="20">
        <f t="shared" si="216"/>
        <v>1.3</v>
      </c>
      <c r="G940" s="6">
        <f t="shared" ca="1" si="210"/>
        <v>1.0003195789999999</v>
      </c>
      <c r="H940" s="5">
        <f ca="1">TRUNC(PRODUCT(G$10:G939),15)</f>
        <v>1.38233449576325</v>
      </c>
      <c r="I940" s="5">
        <f t="shared" ca="1" si="217"/>
        <v>1.2919829075245499</v>
      </c>
      <c r="J940" s="5">
        <f t="shared" ca="1" si="211"/>
        <v>1.0699325</v>
      </c>
      <c r="K940" s="5">
        <f t="shared" ca="1" si="212"/>
        <v>7306.7529917499996</v>
      </c>
      <c r="L940" s="21">
        <f>IF(VLOOKUP(A940,$U$12:$AD$125,8)=VLOOKUP(A939,$U$12:$AD$125,8),0,VLOOKUP(A940,U$12:$AD$125,8))</f>
        <v>0</v>
      </c>
      <c r="M940" s="8">
        <f>IF(L940&gt;0,VLOOKUP(L940,T$12:$AC$125,7),0)</f>
        <v>0</v>
      </c>
      <c r="N940" s="3">
        <f t="shared" si="218"/>
        <v>0</v>
      </c>
      <c r="O940" s="3">
        <f t="shared" ca="1" si="213"/>
        <v>7306.7529917499996</v>
      </c>
      <c r="P940" s="22" t="str">
        <f t="shared" si="219"/>
        <v>INCORPJ=</v>
      </c>
      <c r="Q940" s="2">
        <f t="shared" si="220"/>
        <v>43171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  <c r="ES940" s="18"/>
      <c r="ET940" s="18"/>
      <c r="EU940" s="18"/>
      <c r="EV940" s="18"/>
      <c r="EW940" s="18"/>
      <c r="EX940" s="18"/>
      <c r="EY940" s="18"/>
      <c r="EZ940" s="18"/>
      <c r="FA940" s="18"/>
      <c r="FB940" s="18"/>
      <c r="FC940" s="18"/>
      <c r="FD940" s="18"/>
      <c r="FE940" s="18"/>
      <c r="FF940" s="18"/>
      <c r="FG940" s="18"/>
      <c r="FH940" s="18"/>
      <c r="FI940" s="18"/>
      <c r="FJ940" s="18"/>
      <c r="FK940" s="18"/>
      <c r="FL940" s="18"/>
      <c r="FM940" s="18"/>
      <c r="FN940" s="18"/>
      <c r="FO940" s="18"/>
      <c r="FP940" s="18"/>
      <c r="FQ940" s="18"/>
      <c r="FR940" s="18"/>
      <c r="FS940" s="18"/>
      <c r="FT940" s="18"/>
      <c r="FU940" s="18"/>
      <c r="FV940" s="18"/>
    </row>
    <row r="941" spans="1:178" ht="12.75" x14ac:dyDescent="0.15">
      <c r="A941" s="90">
        <f t="shared" si="214"/>
        <v>43279</v>
      </c>
      <c r="B941" s="95">
        <f t="shared" ca="1" si="221"/>
        <v>111825.41479757</v>
      </c>
      <c r="C941" s="3">
        <f t="shared" ca="1" si="215"/>
        <v>104482.93700000001</v>
      </c>
      <c r="D941" s="4">
        <f ca="1">IF(A941&lt;$B$1,VLOOKUP(A941,[1]DI!$A$4:$B$15000,2),0)</f>
        <v>6.3899999999999998E-2</v>
      </c>
      <c r="E941" s="5">
        <f t="shared" ca="1" si="222"/>
        <v>2.4583E-4</v>
      </c>
      <c r="F941" s="20">
        <f t="shared" si="216"/>
        <v>1.3</v>
      </c>
      <c r="G941" s="6">
        <f t="shared" ca="1" si="210"/>
        <v>1.0003195789999999</v>
      </c>
      <c r="H941" s="5">
        <f ca="1">TRUNC(PRODUCT(G$10:G940),15)</f>
        <v>1.3827762608390699</v>
      </c>
      <c r="I941" s="5">
        <f t="shared" ca="1" si="217"/>
        <v>1.2919829075245499</v>
      </c>
      <c r="J941" s="5">
        <f t="shared" ca="1" si="211"/>
        <v>1.0702744200000001</v>
      </c>
      <c r="K941" s="5">
        <f t="shared" ca="1" si="212"/>
        <v>7342.4777975699999</v>
      </c>
      <c r="L941" s="21">
        <f>IF(VLOOKUP(A941,$U$12:$AD$125,8)=VLOOKUP(A940,$U$12:$AD$125,8),0,VLOOKUP(A941,U$12:$AD$125,8))</f>
        <v>0</v>
      </c>
      <c r="M941" s="8">
        <f>IF(L941&gt;0,VLOOKUP(L941,T$12:$AC$125,7),0)</f>
        <v>0</v>
      </c>
      <c r="N941" s="3">
        <f t="shared" si="218"/>
        <v>0</v>
      </c>
      <c r="O941" s="3">
        <f t="shared" ca="1" si="213"/>
        <v>7342.4777975699999</v>
      </c>
      <c r="P941" s="22" t="str">
        <f t="shared" si="219"/>
        <v>INCORPJ=</v>
      </c>
      <c r="Q941" s="2">
        <f t="shared" si="220"/>
        <v>43171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  <c r="ES941" s="18"/>
      <c r="ET941" s="18"/>
      <c r="EU941" s="18"/>
      <c r="EV941" s="18"/>
      <c r="EW941" s="18"/>
      <c r="EX941" s="18"/>
      <c r="EY941" s="18"/>
      <c r="EZ941" s="18"/>
      <c r="FA941" s="18"/>
      <c r="FB941" s="18"/>
      <c r="FC941" s="18"/>
      <c r="FD941" s="18"/>
      <c r="FE941" s="18"/>
      <c r="FF941" s="18"/>
      <c r="FG941" s="18"/>
      <c r="FH941" s="18"/>
      <c r="FI941" s="18"/>
      <c r="FJ941" s="18"/>
      <c r="FK941" s="18"/>
      <c r="FL941" s="18"/>
      <c r="FM941" s="18"/>
      <c r="FN941" s="18"/>
      <c r="FO941" s="18"/>
      <c r="FP941" s="18"/>
      <c r="FQ941" s="18"/>
      <c r="FR941" s="18"/>
      <c r="FS941" s="18"/>
      <c r="FT941" s="18"/>
      <c r="FU941" s="18"/>
      <c r="FV941" s="18"/>
    </row>
    <row r="942" spans="1:178" ht="12.75" x14ac:dyDescent="0.15">
      <c r="A942" s="90">
        <f t="shared" si="214"/>
        <v>43280</v>
      </c>
      <c r="B942" s="95">
        <f t="shared" ca="1" si="221"/>
        <v>111861.15214134</v>
      </c>
      <c r="C942" s="3">
        <f t="shared" ca="1" si="215"/>
        <v>104482.93700000001</v>
      </c>
      <c r="D942" s="4">
        <f ca="1">IF(A942&lt;$B$1,VLOOKUP(A942,[1]DI!$A$4:$B$15000,2),0)</f>
        <v>6.3899999999999998E-2</v>
      </c>
      <c r="E942" s="5">
        <f t="shared" ca="1" si="222"/>
        <v>2.4583E-4</v>
      </c>
      <c r="F942" s="20">
        <f t="shared" si="216"/>
        <v>1.3</v>
      </c>
      <c r="G942" s="6">
        <f t="shared" ca="1" si="210"/>
        <v>1.0003195789999999</v>
      </c>
      <c r="H942" s="5">
        <f ca="1">TRUNC(PRODUCT(G$10:G941),15)</f>
        <v>1.38321816709373</v>
      </c>
      <c r="I942" s="5">
        <f t="shared" ca="1" si="217"/>
        <v>1.2919829075245499</v>
      </c>
      <c r="J942" s="5">
        <f t="shared" ca="1" si="211"/>
        <v>1.0706164600000001</v>
      </c>
      <c r="K942" s="5">
        <f t="shared" ca="1" si="212"/>
        <v>7378.2151413399997</v>
      </c>
      <c r="L942" s="21">
        <f>IF(VLOOKUP(A942,$U$12:$AD$125,8)=VLOOKUP(A941,$U$12:$AD$125,8),0,VLOOKUP(A942,U$12:$AD$125,8))</f>
        <v>0</v>
      </c>
      <c r="M942" s="8">
        <f>IF(L942&gt;0,VLOOKUP(L942,T$12:$AC$125,7),0)</f>
        <v>0</v>
      </c>
      <c r="N942" s="3">
        <f t="shared" si="218"/>
        <v>0</v>
      </c>
      <c r="O942" s="3">
        <f t="shared" ca="1" si="213"/>
        <v>7378.2151413399997</v>
      </c>
      <c r="P942" s="22" t="str">
        <f t="shared" si="219"/>
        <v>INCORPJ=</v>
      </c>
      <c r="Q942" s="2">
        <f t="shared" si="220"/>
        <v>43171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  <c r="ES942" s="18"/>
      <c r="ET942" s="18"/>
      <c r="EU942" s="18"/>
      <c r="EV942" s="18"/>
      <c r="EW942" s="18"/>
      <c r="EX942" s="18"/>
      <c r="EY942" s="18"/>
      <c r="EZ942" s="18"/>
      <c r="FA942" s="18"/>
      <c r="FB942" s="18"/>
      <c r="FC942" s="18"/>
      <c r="FD942" s="18"/>
      <c r="FE942" s="18"/>
      <c r="FF942" s="18"/>
      <c r="FG942" s="18"/>
      <c r="FH942" s="18"/>
      <c r="FI942" s="18"/>
      <c r="FJ942" s="18"/>
      <c r="FK942" s="18"/>
      <c r="FL942" s="18"/>
      <c r="FM942" s="18"/>
      <c r="FN942" s="18"/>
      <c r="FO942" s="18"/>
      <c r="FP942" s="18"/>
      <c r="FQ942" s="18"/>
      <c r="FR942" s="18"/>
      <c r="FS942" s="18"/>
      <c r="FT942" s="18"/>
      <c r="FU942" s="18"/>
      <c r="FV942" s="18"/>
    </row>
    <row r="943" spans="1:178" ht="12.75" x14ac:dyDescent="0.15">
      <c r="A943" s="90">
        <f t="shared" si="214"/>
        <v>43281</v>
      </c>
      <c r="B943" s="95">
        <f t="shared" ca="1" si="221"/>
        <v>111896.90097823</v>
      </c>
      <c r="C943" s="3">
        <f t="shared" ca="1" si="215"/>
        <v>104482.93700000001</v>
      </c>
      <c r="D943" s="4">
        <f ca="1">IF(A943&lt;$B$1,VLOOKUP(A943,[1]DI!$A$4:$B$15000,2),0)</f>
        <v>0</v>
      </c>
      <c r="E943" s="5">
        <f t="shared" ca="1" si="222"/>
        <v>0</v>
      </c>
      <c r="F943" s="20">
        <f t="shared" si="216"/>
        <v>1.3</v>
      </c>
      <c r="G943" s="6">
        <f t="shared" ca="1" si="210"/>
        <v>1</v>
      </c>
      <c r="H943" s="5">
        <f ca="1">TRUNC(PRODUCT(G$10:G942),15)</f>
        <v>1.38366021457236</v>
      </c>
      <c r="I943" s="5">
        <f t="shared" ca="1" si="217"/>
        <v>1.2919829075245499</v>
      </c>
      <c r="J943" s="5">
        <f t="shared" ca="1" si="211"/>
        <v>1.0709586099999999</v>
      </c>
      <c r="K943" s="5">
        <f t="shared" ca="1" si="212"/>
        <v>7413.9639782300001</v>
      </c>
      <c r="L943" s="21">
        <f>IF(VLOOKUP(A943,$U$12:$AD$125,8)=VLOOKUP(A942,$U$12:$AD$125,8),0,VLOOKUP(A943,U$12:$AD$125,8))</f>
        <v>0</v>
      </c>
      <c r="M943" s="8">
        <f>IF(L943&gt;0,VLOOKUP(L943,T$12:$AC$125,7),0)</f>
        <v>0</v>
      </c>
      <c r="N943" s="3">
        <f t="shared" si="218"/>
        <v>0</v>
      </c>
      <c r="O943" s="3">
        <f t="shared" ca="1" si="213"/>
        <v>7413.9639782300001</v>
      </c>
      <c r="P943" s="22" t="str">
        <f t="shared" si="219"/>
        <v>INCORPJ=</v>
      </c>
      <c r="Q943" s="2">
        <f t="shared" si="220"/>
        <v>43171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  <c r="ES943" s="18"/>
      <c r="ET943" s="18"/>
      <c r="EU943" s="18"/>
      <c r="EV943" s="18"/>
      <c r="EW943" s="18"/>
      <c r="EX943" s="18"/>
      <c r="EY943" s="18"/>
      <c r="EZ943" s="18"/>
      <c r="FA943" s="18"/>
      <c r="FB943" s="18"/>
      <c r="FC943" s="18"/>
      <c r="FD943" s="18"/>
      <c r="FE943" s="18"/>
      <c r="FF943" s="18"/>
      <c r="FG943" s="18"/>
      <c r="FH943" s="18"/>
      <c r="FI943" s="18"/>
      <c r="FJ943" s="18"/>
      <c r="FK943" s="18"/>
      <c r="FL943" s="18"/>
      <c r="FM943" s="18"/>
      <c r="FN943" s="18"/>
      <c r="FO943" s="18"/>
      <c r="FP943" s="18"/>
      <c r="FQ943" s="18"/>
      <c r="FR943" s="18"/>
      <c r="FS943" s="18"/>
      <c r="FT943" s="18"/>
      <c r="FU943" s="18"/>
      <c r="FV943" s="18"/>
    </row>
    <row r="944" spans="1:178" ht="12.75" x14ac:dyDescent="0.15">
      <c r="A944" s="90">
        <f t="shared" si="214"/>
        <v>43282</v>
      </c>
      <c r="B944" s="95">
        <f t="shared" ca="1" si="221"/>
        <v>111896.90097823</v>
      </c>
      <c r="C944" s="3">
        <f t="shared" ca="1" si="215"/>
        <v>104482.93700000001</v>
      </c>
      <c r="D944" s="4">
        <f ca="1">IF(A944&lt;$B$1,VLOOKUP(A944,[1]DI!$A$4:$B$15000,2),0)</f>
        <v>0</v>
      </c>
      <c r="E944" s="5">
        <f t="shared" ca="1" si="222"/>
        <v>0</v>
      </c>
      <c r="F944" s="20">
        <f t="shared" si="216"/>
        <v>1.3</v>
      </c>
      <c r="G944" s="6">
        <f t="shared" ca="1" si="210"/>
        <v>1</v>
      </c>
      <c r="H944" s="5">
        <f ca="1">TRUNC(PRODUCT(G$10:G943),15)</f>
        <v>1.38366021457236</v>
      </c>
      <c r="I944" s="5">
        <f t="shared" ca="1" si="217"/>
        <v>1.2919829075245499</v>
      </c>
      <c r="J944" s="5">
        <f t="shared" ca="1" si="211"/>
        <v>1.0709586099999999</v>
      </c>
      <c r="K944" s="5">
        <f t="shared" ca="1" si="212"/>
        <v>7413.9639782300001</v>
      </c>
      <c r="L944" s="21">
        <f>IF(VLOOKUP(A944,$U$12:$AD$125,8)=VLOOKUP(A943,$U$12:$AD$125,8),0,VLOOKUP(A944,U$12:$AD$125,8))</f>
        <v>0</v>
      </c>
      <c r="M944" s="8">
        <f>IF(L944&gt;0,VLOOKUP(L944,T$12:$AC$125,7),0)</f>
        <v>0</v>
      </c>
      <c r="N944" s="3">
        <f t="shared" si="218"/>
        <v>0</v>
      </c>
      <c r="O944" s="3">
        <f t="shared" ca="1" si="213"/>
        <v>7413.9639782300001</v>
      </c>
      <c r="P944" s="22" t="str">
        <f t="shared" si="219"/>
        <v>INCORPJ=</v>
      </c>
      <c r="Q944" s="2">
        <f t="shared" si="220"/>
        <v>43171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  <c r="ES944" s="18"/>
      <c r="ET944" s="18"/>
      <c r="EU944" s="18"/>
      <c r="EV944" s="18"/>
      <c r="EW944" s="18"/>
      <c r="EX944" s="18"/>
      <c r="EY944" s="18"/>
      <c r="EZ944" s="18"/>
      <c r="FA944" s="18"/>
      <c r="FB944" s="18"/>
      <c r="FC944" s="18"/>
      <c r="FD944" s="18"/>
      <c r="FE944" s="18"/>
      <c r="FF944" s="18"/>
      <c r="FG944" s="18"/>
      <c r="FH944" s="18"/>
      <c r="FI944" s="18"/>
      <c r="FJ944" s="18"/>
      <c r="FK944" s="18"/>
      <c r="FL944" s="18"/>
      <c r="FM944" s="18"/>
      <c r="FN944" s="18"/>
      <c r="FO944" s="18"/>
      <c r="FP944" s="18"/>
      <c r="FQ944" s="18"/>
      <c r="FR944" s="18"/>
      <c r="FS944" s="18"/>
      <c r="FT944" s="18"/>
      <c r="FU944" s="18"/>
      <c r="FV944" s="18"/>
    </row>
    <row r="945" spans="1:178" ht="12.75" x14ac:dyDescent="0.15">
      <c r="A945" s="90">
        <f t="shared" si="214"/>
        <v>43283</v>
      </c>
      <c r="B945" s="95">
        <f t="shared" ca="1" si="221"/>
        <v>111896.90097823</v>
      </c>
      <c r="C945" s="3">
        <f t="shared" ca="1" si="215"/>
        <v>104482.93700000001</v>
      </c>
      <c r="D945" s="4">
        <f ca="1">IF(A945&lt;$B$1,VLOOKUP(A945,[1]DI!$A$4:$B$15000,2),0)</f>
        <v>6.3899999999999998E-2</v>
      </c>
      <c r="E945" s="5">
        <f t="shared" ca="1" si="222"/>
        <v>2.4583E-4</v>
      </c>
      <c r="F945" s="20">
        <f t="shared" si="216"/>
        <v>1.3</v>
      </c>
      <c r="G945" s="6">
        <f t="shared" ca="1" si="210"/>
        <v>1.0003195789999999</v>
      </c>
      <c r="H945" s="5">
        <f ca="1">TRUNC(PRODUCT(G$10:G944),15)</f>
        <v>1.38366021457236</v>
      </c>
      <c r="I945" s="5">
        <f t="shared" ca="1" si="217"/>
        <v>1.2919829075245499</v>
      </c>
      <c r="J945" s="5">
        <f t="shared" ca="1" si="211"/>
        <v>1.0709586099999999</v>
      </c>
      <c r="K945" s="5">
        <f t="shared" ca="1" si="212"/>
        <v>7413.9639782300001</v>
      </c>
      <c r="L945" s="21">
        <f>IF(VLOOKUP(A945,$U$12:$AD$125,8)=VLOOKUP(A944,$U$12:$AD$125,8),0,VLOOKUP(A945,U$12:$AD$125,8))</f>
        <v>0</v>
      </c>
      <c r="M945" s="8">
        <f>IF(L945&gt;0,VLOOKUP(L945,T$12:$AC$125,7),0)</f>
        <v>0</v>
      </c>
      <c r="N945" s="3">
        <f t="shared" si="218"/>
        <v>0</v>
      </c>
      <c r="O945" s="3">
        <f t="shared" ca="1" si="213"/>
        <v>7413.9639782300001</v>
      </c>
      <c r="P945" s="22" t="str">
        <f t="shared" si="219"/>
        <v>INCORPJ=</v>
      </c>
      <c r="Q945" s="2">
        <f t="shared" si="220"/>
        <v>43171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  <c r="ES945" s="18"/>
      <c r="ET945" s="18"/>
      <c r="EU945" s="18"/>
      <c r="EV945" s="18"/>
      <c r="EW945" s="18"/>
      <c r="EX945" s="18"/>
      <c r="EY945" s="18"/>
      <c r="EZ945" s="18"/>
      <c r="FA945" s="18"/>
      <c r="FB945" s="18"/>
      <c r="FC945" s="18"/>
      <c r="FD945" s="18"/>
      <c r="FE945" s="18"/>
      <c r="FF945" s="18"/>
      <c r="FG945" s="18"/>
      <c r="FH945" s="18"/>
      <c r="FI945" s="18"/>
      <c r="FJ945" s="18"/>
      <c r="FK945" s="18"/>
      <c r="FL945" s="18"/>
      <c r="FM945" s="18"/>
      <c r="FN945" s="18"/>
      <c r="FO945" s="18"/>
      <c r="FP945" s="18"/>
      <c r="FQ945" s="18"/>
      <c r="FR945" s="18"/>
      <c r="FS945" s="18"/>
      <c r="FT945" s="18"/>
      <c r="FU945" s="18"/>
      <c r="FV945" s="18"/>
    </row>
    <row r="946" spans="1:178" ht="12.75" x14ac:dyDescent="0.15">
      <c r="A946" s="90">
        <f t="shared" si="214"/>
        <v>43284</v>
      </c>
      <c r="B946" s="95">
        <f t="shared" ca="1" si="221"/>
        <v>111932.66026342001</v>
      </c>
      <c r="C946" s="3">
        <f t="shared" ca="1" si="215"/>
        <v>104482.93700000001</v>
      </c>
      <c r="D946" s="4">
        <f ca="1">IF(A946&lt;$B$1,VLOOKUP(A946,[1]DI!$A$4:$B$15000,2),0)</f>
        <v>6.3899999999999998E-2</v>
      </c>
      <c r="E946" s="5">
        <f t="shared" ca="1" si="222"/>
        <v>2.4583E-4</v>
      </c>
      <c r="F946" s="20">
        <f t="shared" si="216"/>
        <v>1.3</v>
      </c>
      <c r="G946" s="6">
        <f t="shared" ca="1" si="210"/>
        <v>1.0003195789999999</v>
      </c>
      <c r="H946" s="5">
        <f ca="1">TRUNC(PRODUCT(G$10:G945),15)</f>
        <v>1.38410240332007</v>
      </c>
      <c r="I946" s="5">
        <f t="shared" ca="1" si="217"/>
        <v>1.2919829075245499</v>
      </c>
      <c r="J946" s="5">
        <f t="shared" ca="1" si="211"/>
        <v>1.07130086</v>
      </c>
      <c r="K946" s="5">
        <f t="shared" ca="1" si="212"/>
        <v>7449.72326342</v>
      </c>
      <c r="L946" s="21">
        <f>IF(VLOOKUP(A946,$U$12:$AD$125,8)=VLOOKUP(A945,$U$12:$AD$125,8),0,VLOOKUP(A946,U$12:$AD$125,8))</f>
        <v>0</v>
      </c>
      <c r="M946" s="8">
        <f>IF(L946&gt;0,VLOOKUP(L946,T$12:$AC$125,7),0)</f>
        <v>0</v>
      </c>
      <c r="N946" s="3">
        <f t="shared" si="218"/>
        <v>0</v>
      </c>
      <c r="O946" s="3">
        <f t="shared" ca="1" si="213"/>
        <v>7449.72326342</v>
      </c>
      <c r="P946" s="22" t="str">
        <f t="shared" si="219"/>
        <v>INCORPJ=</v>
      </c>
      <c r="Q946" s="2">
        <f t="shared" si="220"/>
        <v>43171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  <c r="ES946" s="18"/>
      <c r="ET946" s="18"/>
      <c r="EU946" s="18"/>
      <c r="EV946" s="18"/>
      <c r="EW946" s="18"/>
      <c r="EX946" s="18"/>
      <c r="EY946" s="18"/>
      <c r="EZ946" s="18"/>
      <c r="FA946" s="18"/>
      <c r="FB946" s="18"/>
      <c r="FC946" s="18"/>
      <c r="FD946" s="18"/>
      <c r="FE946" s="18"/>
      <c r="FF946" s="18"/>
      <c r="FG946" s="18"/>
      <c r="FH946" s="18"/>
      <c r="FI946" s="18"/>
      <c r="FJ946" s="18"/>
      <c r="FK946" s="18"/>
      <c r="FL946" s="18"/>
      <c r="FM946" s="18"/>
      <c r="FN946" s="18"/>
      <c r="FO946" s="18"/>
      <c r="FP946" s="18"/>
      <c r="FQ946" s="18"/>
      <c r="FR946" s="18"/>
      <c r="FS946" s="18"/>
      <c r="FT946" s="18"/>
      <c r="FU946" s="18"/>
      <c r="FV946" s="18"/>
    </row>
    <row r="947" spans="1:178" ht="12.75" x14ac:dyDescent="0.15">
      <c r="A947" s="90">
        <f t="shared" si="214"/>
        <v>43285</v>
      </c>
      <c r="B947" s="95">
        <f t="shared" ca="1" si="221"/>
        <v>111968.43208656</v>
      </c>
      <c r="C947" s="3">
        <f t="shared" ca="1" si="215"/>
        <v>104482.93700000001</v>
      </c>
      <c r="D947" s="4">
        <f ca="1">IF(A947&lt;$B$1,VLOOKUP(A947,[1]DI!$A$4:$B$15000,2),0)</f>
        <v>6.3899999999999998E-2</v>
      </c>
      <c r="E947" s="5">
        <f t="shared" ca="1" si="222"/>
        <v>2.4583E-4</v>
      </c>
      <c r="F947" s="20">
        <f t="shared" si="216"/>
        <v>1.3</v>
      </c>
      <c r="G947" s="6">
        <f t="shared" ca="1" si="210"/>
        <v>1.0003195789999999</v>
      </c>
      <c r="H947" s="5">
        <f ca="1">TRUNC(PRODUCT(G$10:G946),15)</f>
        <v>1.38454473338202</v>
      </c>
      <c r="I947" s="5">
        <f t="shared" ca="1" si="217"/>
        <v>1.2919829075245499</v>
      </c>
      <c r="J947" s="5">
        <f t="shared" ca="1" si="211"/>
        <v>1.0716432300000001</v>
      </c>
      <c r="K947" s="5">
        <f t="shared" ca="1" si="212"/>
        <v>7485.4950865600003</v>
      </c>
      <c r="L947" s="21">
        <f>IF(VLOOKUP(A947,$U$12:$AD$125,8)=VLOOKUP(A946,$U$12:$AD$125,8),0,VLOOKUP(A947,U$12:$AD$125,8))</f>
        <v>0</v>
      </c>
      <c r="M947" s="8">
        <f>IF(L947&gt;0,VLOOKUP(L947,T$12:$AC$125,7),0)</f>
        <v>0</v>
      </c>
      <c r="N947" s="3">
        <f t="shared" si="218"/>
        <v>0</v>
      </c>
      <c r="O947" s="3">
        <f t="shared" ca="1" si="213"/>
        <v>7485.4950865600003</v>
      </c>
      <c r="P947" s="22" t="str">
        <f t="shared" si="219"/>
        <v>INCORPJ=</v>
      </c>
      <c r="Q947" s="2">
        <f t="shared" si="220"/>
        <v>43171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  <c r="ES947" s="18"/>
      <c r="ET947" s="18"/>
      <c r="EU947" s="18"/>
      <c r="EV947" s="18"/>
      <c r="EW947" s="18"/>
      <c r="EX947" s="18"/>
      <c r="EY947" s="18"/>
      <c r="EZ947" s="18"/>
      <c r="FA947" s="18"/>
      <c r="FB947" s="18"/>
      <c r="FC947" s="18"/>
      <c r="FD947" s="18"/>
      <c r="FE947" s="18"/>
      <c r="FF947" s="18"/>
      <c r="FG947" s="18"/>
      <c r="FH947" s="18"/>
      <c r="FI947" s="18"/>
      <c r="FJ947" s="18"/>
      <c r="FK947" s="18"/>
      <c r="FL947" s="18"/>
      <c r="FM947" s="18"/>
      <c r="FN947" s="18"/>
      <c r="FO947" s="18"/>
      <c r="FP947" s="18"/>
      <c r="FQ947" s="18"/>
      <c r="FR947" s="18"/>
      <c r="FS947" s="18"/>
      <c r="FT947" s="18"/>
      <c r="FU947" s="18"/>
      <c r="FV947" s="18"/>
    </row>
    <row r="948" spans="1:178" ht="12.75" x14ac:dyDescent="0.15">
      <c r="A948" s="90">
        <f t="shared" si="214"/>
        <v>43286</v>
      </c>
      <c r="B948" s="95">
        <f t="shared" ca="1" si="221"/>
        <v>112004.21435800001</v>
      </c>
      <c r="C948" s="3">
        <f t="shared" ca="1" si="215"/>
        <v>104482.93700000001</v>
      </c>
      <c r="D948" s="4">
        <f ca="1">IF(A948&lt;$B$1,VLOOKUP(A948,[1]DI!$A$4:$B$15000,2),0)</f>
        <v>6.3899999999999998E-2</v>
      </c>
      <c r="E948" s="5">
        <f t="shared" ca="1" si="222"/>
        <v>2.4583E-4</v>
      </c>
      <c r="F948" s="20">
        <f t="shared" si="216"/>
        <v>1.3</v>
      </c>
      <c r="G948" s="6">
        <f t="shared" ca="1" si="210"/>
        <v>1.0003195789999999</v>
      </c>
      <c r="H948" s="5">
        <f ca="1">TRUNC(PRODUCT(G$10:G947),15)</f>
        <v>1.38498720480337</v>
      </c>
      <c r="I948" s="5">
        <f t="shared" ca="1" si="217"/>
        <v>1.2919829075245499</v>
      </c>
      <c r="J948" s="5">
        <f t="shared" ca="1" si="211"/>
        <v>1.0719856999999999</v>
      </c>
      <c r="K948" s="5">
        <f t="shared" ca="1" si="212"/>
        <v>7521.2773580000003</v>
      </c>
      <c r="L948" s="21">
        <f>IF(VLOOKUP(A948,$U$12:$AD$125,8)=VLOOKUP(A947,$U$12:$AD$125,8),0,VLOOKUP(A948,U$12:$AD$125,8))</f>
        <v>0</v>
      </c>
      <c r="M948" s="8">
        <f>IF(L948&gt;0,VLOOKUP(L948,T$12:$AC$125,7),0)</f>
        <v>0</v>
      </c>
      <c r="N948" s="3">
        <f t="shared" si="218"/>
        <v>0</v>
      </c>
      <c r="O948" s="3">
        <f t="shared" ca="1" si="213"/>
        <v>7521.2773580000003</v>
      </c>
      <c r="P948" s="22" t="str">
        <f t="shared" si="219"/>
        <v>INCORPJ=</v>
      </c>
      <c r="Q948" s="2">
        <f t="shared" si="220"/>
        <v>43171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  <c r="ES948" s="18"/>
      <c r="ET948" s="18"/>
      <c r="EU948" s="18"/>
      <c r="EV948" s="18"/>
      <c r="EW948" s="18"/>
      <c r="EX948" s="18"/>
      <c r="EY948" s="18"/>
      <c r="EZ948" s="18"/>
      <c r="FA948" s="18"/>
      <c r="FB948" s="18"/>
      <c r="FC948" s="18"/>
      <c r="FD948" s="18"/>
      <c r="FE948" s="18"/>
      <c r="FF948" s="18"/>
      <c r="FG948" s="18"/>
      <c r="FH948" s="18"/>
      <c r="FI948" s="18"/>
      <c r="FJ948" s="18"/>
      <c r="FK948" s="18"/>
      <c r="FL948" s="18"/>
      <c r="FM948" s="18"/>
      <c r="FN948" s="18"/>
      <c r="FO948" s="18"/>
      <c r="FP948" s="18"/>
      <c r="FQ948" s="18"/>
      <c r="FR948" s="18"/>
      <c r="FS948" s="18"/>
      <c r="FT948" s="18"/>
      <c r="FU948" s="18"/>
      <c r="FV948" s="18"/>
    </row>
    <row r="949" spans="1:178" ht="12.75" x14ac:dyDescent="0.15">
      <c r="A949" s="90">
        <f t="shared" si="214"/>
        <v>43287</v>
      </c>
      <c r="B949" s="95">
        <f t="shared" ca="1" si="221"/>
        <v>112040.00916738001</v>
      </c>
      <c r="C949" s="3">
        <f t="shared" ca="1" si="215"/>
        <v>104482.93700000001</v>
      </c>
      <c r="D949" s="4">
        <f ca="1">IF(A949&lt;$B$1,VLOOKUP(A949,[1]DI!$A$4:$B$15000,2),0)</f>
        <v>6.3899999999999998E-2</v>
      </c>
      <c r="E949" s="5">
        <f t="shared" ca="1" si="222"/>
        <v>2.4583E-4</v>
      </c>
      <c r="F949" s="20">
        <f t="shared" si="216"/>
        <v>1.3</v>
      </c>
      <c r="G949" s="6">
        <f t="shared" ca="1" si="210"/>
        <v>1.0003195789999999</v>
      </c>
      <c r="H949" s="5">
        <f ca="1">TRUNC(PRODUCT(G$10:G948),15)</f>
        <v>1.3854298176292901</v>
      </c>
      <c r="I949" s="5">
        <f t="shared" ca="1" si="217"/>
        <v>1.2919829075245499</v>
      </c>
      <c r="J949" s="5">
        <f t="shared" ca="1" si="211"/>
        <v>1.07232829</v>
      </c>
      <c r="K949" s="5">
        <f t="shared" ca="1" si="212"/>
        <v>7557.0721673799999</v>
      </c>
      <c r="L949" s="21">
        <f>IF(VLOOKUP(A949,$U$12:$AD$125,8)=VLOOKUP(A948,$U$12:$AD$125,8),0,VLOOKUP(A949,U$12:$AD$125,8))</f>
        <v>0</v>
      </c>
      <c r="M949" s="8">
        <f>IF(L949&gt;0,VLOOKUP(L949,T$12:$AC$125,7),0)</f>
        <v>0</v>
      </c>
      <c r="N949" s="3">
        <f t="shared" si="218"/>
        <v>0</v>
      </c>
      <c r="O949" s="3">
        <f t="shared" ca="1" si="213"/>
        <v>7557.0721673799999</v>
      </c>
      <c r="P949" s="22" t="str">
        <f t="shared" si="219"/>
        <v>INCORPJ=</v>
      </c>
      <c r="Q949" s="2">
        <f t="shared" si="220"/>
        <v>43171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  <c r="ES949" s="18"/>
      <c r="ET949" s="18"/>
      <c r="EU949" s="18"/>
      <c r="EV949" s="18"/>
      <c r="EW949" s="18"/>
      <c r="EX949" s="18"/>
      <c r="EY949" s="18"/>
      <c r="EZ949" s="18"/>
      <c r="FA949" s="18"/>
      <c r="FB949" s="18"/>
      <c r="FC949" s="18"/>
      <c r="FD949" s="18"/>
      <c r="FE949" s="18"/>
      <c r="FF949" s="18"/>
      <c r="FG949" s="18"/>
      <c r="FH949" s="18"/>
      <c r="FI949" s="18"/>
      <c r="FJ949" s="18"/>
      <c r="FK949" s="18"/>
      <c r="FL949" s="18"/>
      <c r="FM949" s="18"/>
      <c r="FN949" s="18"/>
      <c r="FO949" s="18"/>
      <c r="FP949" s="18"/>
      <c r="FQ949" s="18"/>
      <c r="FR949" s="18"/>
      <c r="FS949" s="18"/>
      <c r="FT949" s="18"/>
      <c r="FU949" s="18"/>
      <c r="FV949" s="18"/>
    </row>
    <row r="950" spans="1:178" ht="12.75" x14ac:dyDescent="0.15">
      <c r="A950" s="90">
        <f t="shared" si="214"/>
        <v>43288</v>
      </c>
      <c r="B950" s="95">
        <f t="shared" ca="1" si="221"/>
        <v>112075.81442506</v>
      </c>
      <c r="C950" s="3">
        <f t="shared" ca="1" si="215"/>
        <v>104482.93700000001</v>
      </c>
      <c r="D950" s="4">
        <f ca="1">IF(A950&lt;$B$1,VLOOKUP(A950,[1]DI!$A$4:$B$15000,2),0)</f>
        <v>0</v>
      </c>
      <c r="E950" s="5">
        <f t="shared" ca="1" si="222"/>
        <v>0</v>
      </c>
      <c r="F950" s="20">
        <f t="shared" si="216"/>
        <v>1.3</v>
      </c>
      <c r="G950" s="6">
        <f t="shared" ca="1" si="210"/>
        <v>1</v>
      </c>
      <c r="H950" s="5">
        <f ca="1">TRUNC(PRODUCT(G$10:G949),15)</f>
        <v>1.38587257190498</v>
      </c>
      <c r="I950" s="5">
        <f t="shared" ca="1" si="217"/>
        <v>1.2919829075245499</v>
      </c>
      <c r="J950" s="5">
        <f t="shared" ca="1" si="211"/>
        <v>1.0726709800000001</v>
      </c>
      <c r="K950" s="5">
        <f t="shared" ca="1" si="212"/>
        <v>7592.87742506</v>
      </c>
      <c r="L950" s="21">
        <f>IF(VLOOKUP(A950,$U$12:$AD$125,8)=VLOOKUP(A949,$U$12:$AD$125,8),0,VLOOKUP(A950,U$12:$AD$125,8))</f>
        <v>0</v>
      </c>
      <c r="M950" s="8">
        <f>IF(L950&gt;0,VLOOKUP(L950,T$12:$AC$125,7),0)</f>
        <v>0</v>
      </c>
      <c r="N950" s="3">
        <f t="shared" si="218"/>
        <v>0</v>
      </c>
      <c r="O950" s="3">
        <f t="shared" ca="1" si="213"/>
        <v>7592.87742506</v>
      </c>
      <c r="P950" s="22" t="str">
        <f t="shared" si="219"/>
        <v>INCORPJ=</v>
      </c>
      <c r="Q950" s="2">
        <f t="shared" si="220"/>
        <v>43171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  <c r="ES950" s="18"/>
      <c r="ET950" s="18"/>
      <c r="EU950" s="18"/>
      <c r="EV950" s="18"/>
      <c r="EW950" s="18"/>
      <c r="EX950" s="18"/>
      <c r="EY950" s="18"/>
      <c r="EZ950" s="18"/>
      <c r="FA950" s="18"/>
      <c r="FB950" s="18"/>
      <c r="FC950" s="18"/>
      <c r="FD950" s="18"/>
      <c r="FE950" s="18"/>
      <c r="FF950" s="18"/>
      <c r="FG950" s="18"/>
      <c r="FH950" s="18"/>
      <c r="FI950" s="18"/>
      <c r="FJ950" s="18"/>
      <c r="FK950" s="18"/>
      <c r="FL950" s="18"/>
      <c r="FM950" s="18"/>
      <c r="FN950" s="18"/>
      <c r="FO950" s="18"/>
      <c r="FP950" s="18"/>
      <c r="FQ950" s="18"/>
      <c r="FR950" s="18"/>
      <c r="FS950" s="18"/>
      <c r="FT950" s="18"/>
      <c r="FU950" s="18"/>
      <c r="FV950" s="18"/>
    </row>
    <row r="951" spans="1:178" ht="12.75" x14ac:dyDescent="0.15">
      <c r="A951" s="90">
        <f t="shared" si="214"/>
        <v>43289</v>
      </c>
      <c r="B951" s="95">
        <f t="shared" ca="1" si="221"/>
        <v>112075.81442506</v>
      </c>
      <c r="C951" s="3">
        <f t="shared" ca="1" si="215"/>
        <v>104482.93700000001</v>
      </c>
      <c r="D951" s="4">
        <f ca="1">IF(A951&lt;$B$1,VLOOKUP(A951,[1]DI!$A$4:$B$15000,2),0)</f>
        <v>0</v>
      </c>
      <c r="E951" s="5">
        <f t="shared" ca="1" si="222"/>
        <v>0</v>
      </c>
      <c r="F951" s="20">
        <f t="shared" si="216"/>
        <v>1.3</v>
      </c>
      <c r="G951" s="6">
        <f t="shared" ca="1" si="210"/>
        <v>1</v>
      </c>
      <c r="H951" s="5">
        <f ca="1">TRUNC(PRODUCT(G$10:G950),15)</f>
        <v>1.38587257190498</v>
      </c>
      <c r="I951" s="5">
        <f t="shared" ca="1" si="217"/>
        <v>1.2919829075245499</v>
      </c>
      <c r="J951" s="5">
        <f t="shared" ca="1" si="211"/>
        <v>1.0726709800000001</v>
      </c>
      <c r="K951" s="5">
        <f t="shared" ca="1" si="212"/>
        <v>7592.87742506</v>
      </c>
      <c r="L951" s="21">
        <f>IF(VLOOKUP(A951,$U$12:$AD$125,8)=VLOOKUP(A950,$U$12:$AD$125,8),0,VLOOKUP(A951,U$12:$AD$125,8))</f>
        <v>0</v>
      </c>
      <c r="M951" s="8">
        <f>IF(L951&gt;0,VLOOKUP(L951,T$12:$AC$125,7),0)</f>
        <v>0</v>
      </c>
      <c r="N951" s="3">
        <f t="shared" si="218"/>
        <v>0</v>
      </c>
      <c r="O951" s="3">
        <f t="shared" ca="1" si="213"/>
        <v>7592.87742506</v>
      </c>
      <c r="P951" s="22" t="str">
        <f t="shared" si="219"/>
        <v>INCORPJ=</v>
      </c>
      <c r="Q951" s="2">
        <f t="shared" si="220"/>
        <v>43171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  <c r="ES951" s="18"/>
      <c r="ET951" s="18"/>
      <c r="EU951" s="18"/>
      <c r="EV951" s="18"/>
      <c r="EW951" s="18"/>
      <c r="EX951" s="18"/>
      <c r="EY951" s="18"/>
      <c r="EZ951" s="18"/>
      <c r="FA951" s="18"/>
      <c r="FB951" s="18"/>
      <c r="FC951" s="18"/>
      <c r="FD951" s="18"/>
      <c r="FE951" s="18"/>
      <c r="FF951" s="18"/>
      <c r="FG951" s="18"/>
      <c r="FH951" s="18"/>
      <c r="FI951" s="18"/>
      <c r="FJ951" s="18"/>
      <c r="FK951" s="18"/>
      <c r="FL951" s="18"/>
      <c r="FM951" s="18"/>
      <c r="FN951" s="18"/>
      <c r="FO951" s="18"/>
      <c r="FP951" s="18"/>
      <c r="FQ951" s="18"/>
      <c r="FR951" s="18"/>
      <c r="FS951" s="18"/>
      <c r="FT951" s="18"/>
      <c r="FU951" s="18"/>
      <c r="FV951" s="18"/>
    </row>
    <row r="952" spans="1:178" ht="12.75" x14ac:dyDescent="0.15">
      <c r="A952" s="90">
        <f t="shared" si="214"/>
        <v>43290</v>
      </c>
      <c r="B952" s="95">
        <f t="shared" ca="1" si="221"/>
        <v>112075.81442506</v>
      </c>
      <c r="C952" s="3">
        <f t="shared" ca="1" si="215"/>
        <v>104482.93700000001</v>
      </c>
      <c r="D952" s="4">
        <f ca="1">IF(A952&lt;$B$1,VLOOKUP(A952,[1]DI!$A$4:$B$15000,2),0)</f>
        <v>6.3899999999999998E-2</v>
      </c>
      <c r="E952" s="5">
        <f t="shared" ca="1" si="222"/>
        <v>2.4583E-4</v>
      </c>
      <c r="F952" s="20">
        <f t="shared" si="216"/>
        <v>1.3</v>
      </c>
      <c r="G952" s="6">
        <f t="shared" ca="1" si="210"/>
        <v>1.0003195789999999</v>
      </c>
      <c r="H952" s="5">
        <f ca="1">TRUNC(PRODUCT(G$10:G951),15)</f>
        <v>1.38587257190498</v>
      </c>
      <c r="I952" s="5">
        <f t="shared" ca="1" si="217"/>
        <v>1.2919829075245499</v>
      </c>
      <c r="J952" s="5">
        <f t="shared" ca="1" si="211"/>
        <v>1.0726709800000001</v>
      </c>
      <c r="K952" s="5">
        <f t="shared" ca="1" si="212"/>
        <v>7592.87742506</v>
      </c>
      <c r="L952" s="21">
        <f>IF(VLOOKUP(A952,$U$12:$AD$125,8)=VLOOKUP(A951,$U$12:$AD$125,8),0,VLOOKUP(A952,U$12:$AD$125,8))</f>
        <v>0</v>
      </c>
      <c r="M952" s="8">
        <f>IF(L952&gt;0,VLOOKUP(L952,T$12:$AC$125,7),0)</f>
        <v>0</v>
      </c>
      <c r="N952" s="3">
        <f t="shared" si="218"/>
        <v>0</v>
      </c>
      <c r="O952" s="3">
        <f t="shared" ca="1" si="213"/>
        <v>7592.87742506</v>
      </c>
      <c r="P952" s="22" t="str">
        <f t="shared" si="219"/>
        <v>INCORPJ=</v>
      </c>
      <c r="Q952" s="2">
        <f t="shared" si="220"/>
        <v>43171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  <c r="ES952" s="18"/>
      <c r="ET952" s="18"/>
      <c r="EU952" s="18"/>
      <c r="EV952" s="18"/>
      <c r="EW952" s="18"/>
      <c r="EX952" s="18"/>
      <c r="EY952" s="18"/>
      <c r="EZ952" s="18"/>
      <c r="FA952" s="18"/>
      <c r="FB952" s="18"/>
      <c r="FC952" s="18"/>
      <c r="FD952" s="18"/>
      <c r="FE952" s="18"/>
      <c r="FF952" s="18"/>
      <c r="FG952" s="18"/>
      <c r="FH952" s="18"/>
      <c r="FI952" s="18"/>
      <c r="FJ952" s="18"/>
      <c r="FK952" s="18"/>
      <c r="FL952" s="18"/>
      <c r="FM952" s="18"/>
      <c r="FN952" s="18"/>
      <c r="FO952" s="18"/>
      <c r="FP952" s="18"/>
      <c r="FQ952" s="18"/>
      <c r="FR952" s="18"/>
      <c r="FS952" s="18"/>
      <c r="FT952" s="18"/>
      <c r="FU952" s="18"/>
      <c r="FV952" s="18"/>
    </row>
    <row r="953" spans="1:178" ht="12.75" x14ac:dyDescent="0.15">
      <c r="A953" s="90">
        <f t="shared" si="214"/>
        <v>43291</v>
      </c>
      <c r="B953" s="95">
        <f t="shared" ca="1" si="221"/>
        <v>112111.63117587</v>
      </c>
      <c r="C953" s="3">
        <f t="shared" ca="1" si="215"/>
        <v>104482.93700000001</v>
      </c>
      <c r="D953" s="4">
        <f ca="1">IF(A953&lt;$B$1,VLOOKUP(A953,[1]DI!$A$4:$B$15000,2),0)</f>
        <v>6.3899999999999998E-2</v>
      </c>
      <c r="E953" s="5">
        <f t="shared" ca="1" si="222"/>
        <v>2.4583E-4</v>
      </c>
      <c r="F953" s="20">
        <f t="shared" si="216"/>
        <v>1.3</v>
      </c>
      <c r="G953" s="6">
        <f t="shared" ca="1" si="210"/>
        <v>1.0003195789999999</v>
      </c>
      <c r="H953" s="5">
        <f ca="1">TRUNC(PRODUCT(G$10:G952),15)</f>
        <v>1.38631546767564</v>
      </c>
      <c r="I953" s="5">
        <f t="shared" ca="1" si="217"/>
        <v>1.2919829075245499</v>
      </c>
      <c r="J953" s="5">
        <f t="shared" ca="1" si="211"/>
        <v>1.0730137799999999</v>
      </c>
      <c r="K953" s="5">
        <f t="shared" ca="1" si="212"/>
        <v>7628.6941758700004</v>
      </c>
      <c r="L953" s="21">
        <f>IF(VLOOKUP(A953,$U$12:$AD$125,8)=VLOOKUP(A952,$U$12:$AD$125,8),0,VLOOKUP(A953,U$12:$AD$125,8))</f>
        <v>0</v>
      </c>
      <c r="M953" s="8">
        <f>IF(L953&gt;0,VLOOKUP(L953,T$12:$AC$125,7),0)</f>
        <v>0</v>
      </c>
      <c r="N953" s="3">
        <f t="shared" si="218"/>
        <v>0</v>
      </c>
      <c r="O953" s="3">
        <f t="shared" ca="1" si="213"/>
        <v>7628.6941758700004</v>
      </c>
      <c r="P953" s="22" t="str">
        <f t="shared" si="219"/>
        <v>INCORPJ=</v>
      </c>
      <c r="Q953" s="2">
        <f t="shared" si="220"/>
        <v>43171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  <c r="ES953" s="18"/>
      <c r="ET953" s="18"/>
      <c r="EU953" s="18"/>
      <c r="EV953" s="18"/>
      <c r="EW953" s="18"/>
      <c r="EX953" s="18"/>
      <c r="EY953" s="18"/>
      <c r="EZ953" s="18"/>
      <c r="FA953" s="18"/>
      <c r="FB953" s="18"/>
      <c r="FC953" s="18"/>
      <c r="FD953" s="18"/>
      <c r="FE953" s="18"/>
      <c r="FF953" s="18"/>
      <c r="FG953" s="18"/>
      <c r="FH953" s="18"/>
      <c r="FI953" s="18"/>
      <c r="FJ953" s="18"/>
      <c r="FK953" s="18"/>
      <c r="FL953" s="18"/>
      <c r="FM953" s="18"/>
      <c r="FN953" s="18"/>
      <c r="FO953" s="18"/>
      <c r="FP953" s="18"/>
      <c r="FQ953" s="18"/>
      <c r="FR953" s="18"/>
      <c r="FS953" s="18"/>
      <c r="FT953" s="18"/>
      <c r="FU953" s="18"/>
      <c r="FV953" s="18"/>
    </row>
    <row r="954" spans="1:178" ht="12.75" x14ac:dyDescent="0.15">
      <c r="A954" s="90">
        <f t="shared" si="214"/>
        <v>43292</v>
      </c>
      <c r="B954" s="95">
        <f t="shared" ca="1" si="221"/>
        <v>112147.46046462</v>
      </c>
      <c r="C954" s="3">
        <f t="shared" ca="1" si="215"/>
        <v>104482.93700000001</v>
      </c>
      <c r="D954" s="4">
        <f ca="1">IF(A954&lt;$B$1,VLOOKUP(A954,[1]DI!$A$4:$B$15000,2),0)</f>
        <v>6.3899999999999998E-2</v>
      </c>
      <c r="E954" s="5">
        <f t="shared" ca="1" si="222"/>
        <v>2.4583E-4</v>
      </c>
      <c r="F954" s="20">
        <f t="shared" si="216"/>
        <v>1.3</v>
      </c>
      <c r="G954" s="6">
        <f t="shared" ca="1" si="210"/>
        <v>1.0003195789999999</v>
      </c>
      <c r="H954" s="5">
        <f ca="1">TRUNC(PRODUCT(G$10:G953),15)</f>
        <v>1.3867585049864799</v>
      </c>
      <c r="I954" s="5">
        <f t="shared" ca="1" si="217"/>
        <v>1.2919829075245499</v>
      </c>
      <c r="J954" s="5">
        <f t="shared" ca="1" si="211"/>
        <v>1.0733566999999999</v>
      </c>
      <c r="K954" s="5">
        <f t="shared" ca="1" si="212"/>
        <v>7664.5234646199997</v>
      </c>
      <c r="L954" s="21">
        <f>IF(VLOOKUP(A954,$U$12:$AD$125,8)=VLOOKUP(A953,$U$12:$AD$125,8),0,VLOOKUP(A954,U$12:$AD$125,8))</f>
        <v>0</v>
      </c>
      <c r="M954" s="8">
        <f>IF(L954&gt;0,VLOOKUP(L954,T$12:$AC$125,7),0)</f>
        <v>0</v>
      </c>
      <c r="N954" s="3">
        <f t="shared" si="218"/>
        <v>0</v>
      </c>
      <c r="O954" s="3">
        <f t="shared" ca="1" si="213"/>
        <v>7664.5234646199997</v>
      </c>
      <c r="P954" s="22" t="str">
        <f t="shared" si="219"/>
        <v>INCORPJ=</v>
      </c>
      <c r="Q954" s="2">
        <f t="shared" si="220"/>
        <v>43171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  <c r="ES954" s="18"/>
      <c r="ET954" s="18"/>
      <c r="EU954" s="18"/>
      <c r="EV954" s="18"/>
      <c r="EW954" s="18"/>
      <c r="EX954" s="18"/>
      <c r="EY954" s="18"/>
      <c r="EZ954" s="18"/>
      <c r="FA954" s="18"/>
      <c r="FB954" s="18"/>
      <c r="FC954" s="18"/>
      <c r="FD954" s="18"/>
      <c r="FE954" s="18"/>
      <c r="FF954" s="18"/>
      <c r="FG954" s="18"/>
      <c r="FH954" s="18"/>
      <c r="FI954" s="18"/>
      <c r="FJ954" s="18"/>
      <c r="FK954" s="18"/>
      <c r="FL954" s="18"/>
      <c r="FM954" s="18"/>
      <c r="FN954" s="18"/>
      <c r="FO954" s="18"/>
      <c r="FP954" s="18"/>
      <c r="FQ954" s="18"/>
      <c r="FR954" s="18"/>
      <c r="FS954" s="18"/>
      <c r="FT954" s="18"/>
      <c r="FU954" s="18"/>
      <c r="FV954" s="18"/>
    </row>
    <row r="955" spans="1:178" ht="12.75" x14ac:dyDescent="0.15">
      <c r="A955" s="90">
        <f t="shared" si="214"/>
        <v>43293</v>
      </c>
      <c r="B955" s="95">
        <f t="shared" ca="1" si="221"/>
        <v>112183.30020167</v>
      </c>
      <c r="C955" s="3">
        <f t="shared" ca="1" si="215"/>
        <v>104482.93700000001</v>
      </c>
      <c r="D955" s="4">
        <f ca="1">IF(A955&lt;$B$1,VLOOKUP(A955,[1]DI!$A$4:$B$15000,2),0)</f>
        <v>6.3899999999999998E-2</v>
      </c>
      <c r="E955" s="5">
        <f t="shared" ca="1" si="222"/>
        <v>2.4583E-4</v>
      </c>
      <c r="F955" s="20">
        <f t="shared" si="216"/>
        <v>1.3</v>
      </c>
      <c r="G955" s="6">
        <f t="shared" ca="1" si="210"/>
        <v>1.0003195789999999</v>
      </c>
      <c r="H955" s="5">
        <f ca="1">TRUNC(PRODUCT(G$10:G954),15)</f>
        <v>1.3872016838827499</v>
      </c>
      <c r="I955" s="5">
        <f t="shared" ca="1" si="217"/>
        <v>1.2919829075245499</v>
      </c>
      <c r="J955" s="5">
        <f t="shared" ca="1" si="211"/>
        <v>1.07369972</v>
      </c>
      <c r="K955" s="5">
        <f t="shared" ca="1" si="212"/>
        <v>7700.3632016700003</v>
      </c>
      <c r="L955" s="21">
        <f>IF(VLOOKUP(A955,$U$12:$AD$125,8)=VLOOKUP(A954,$U$12:$AD$125,8),0,VLOOKUP(A955,U$12:$AD$125,8))</f>
        <v>0</v>
      </c>
      <c r="M955" s="8">
        <f>IF(L955&gt;0,VLOOKUP(L955,T$12:$AC$125,7),0)</f>
        <v>0</v>
      </c>
      <c r="N955" s="3">
        <f t="shared" si="218"/>
        <v>0</v>
      </c>
      <c r="O955" s="3">
        <f t="shared" ca="1" si="213"/>
        <v>7700.3632016700003</v>
      </c>
      <c r="P955" s="22" t="str">
        <f t="shared" si="219"/>
        <v>INCORPJ=</v>
      </c>
      <c r="Q955" s="2">
        <f t="shared" si="220"/>
        <v>43171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  <c r="ES955" s="18"/>
      <c r="ET955" s="18"/>
      <c r="EU955" s="18"/>
      <c r="EV955" s="18"/>
      <c r="EW955" s="18"/>
      <c r="EX955" s="18"/>
      <c r="EY955" s="18"/>
      <c r="EZ955" s="18"/>
      <c r="FA955" s="18"/>
      <c r="FB955" s="18"/>
      <c r="FC955" s="18"/>
      <c r="FD955" s="18"/>
      <c r="FE955" s="18"/>
      <c r="FF955" s="18"/>
      <c r="FG955" s="18"/>
      <c r="FH955" s="18"/>
      <c r="FI955" s="18"/>
      <c r="FJ955" s="18"/>
      <c r="FK955" s="18"/>
      <c r="FL955" s="18"/>
      <c r="FM955" s="18"/>
      <c r="FN955" s="18"/>
      <c r="FO955" s="18"/>
      <c r="FP955" s="18"/>
      <c r="FQ955" s="18"/>
      <c r="FR955" s="18"/>
      <c r="FS955" s="18"/>
      <c r="FT955" s="18"/>
      <c r="FU955" s="18"/>
      <c r="FV955" s="18"/>
    </row>
    <row r="956" spans="1:178" ht="12.75" x14ac:dyDescent="0.15">
      <c r="A956" s="90">
        <f t="shared" si="214"/>
        <v>43294</v>
      </c>
      <c r="B956" s="95">
        <f t="shared" ca="1" si="221"/>
        <v>112219.15143185001</v>
      </c>
      <c r="C956" s="3">
        <f t="shared" ca="1" si="215"/>
        <v>104482.93700000001</v>
      </c>
      <c r="D956" s="4">
        <f ca="1">IF(A956&lt;$B$1,VLOOKUP(A956,[1]DI!$A$4:$B$15000,2),0)</f>
        <v>6.3899999999999998E-2</v>
      </c>
      <c r="E956" s="5">
        <f t="shared" ca="1" si="222"/>
        <v>2.4583E-4</v>
      </c>
      <c r="F956" s="20">
        <f t="shared" si="216"/>
        <v>1.3</v>
      </c>
      <c r="G956" s="6">
        <f t="shared" ca="1" si="210"/>
        <v>1.0003195789999999</v>
      </c>
      <c r="H956" s="5">
        <f ca="1">TRUNC(PRODUCT(G$10:G955),15)</f>
        <v>1.38764500440968</v>
      </c>
      <c r="I956" s="5">
        <f t="shared" ca="1" si="217"/>
        <v>1.2919829075245499</v>
      </c>
      <c r="J956" s="5">
        <f t="shared" ca="1" si="211"/>
        <v>1.0740428500000001</v>
      </c>
      <c r="K956" s="5">
        <f t="shared" ca="1" si="212"/>
        <v>7736.2144318500004</v>
      </c>
      <c r="L956" s="21">
        <f>IF(VLOOKUP(A956,$U$12:$AD$125,8)=VLOOKUP(A955,$U$12:$AD$125,8),0,VLOOKUP(A956,U$12:$AD$125,8))</f>
        <v>0</v>
      </c>
      <c r="M956" s="8">
        <f>IF(L956&gt;0,VLOOKUP(L956,T$12:$AC$125,7),0)</f>
        <v>0</v>
      </c>
      <c r="N956" s="3">
        <f t="shared" si="218"/>
        <v>0</v>
      </c>
      <c r="O956" s="3">
        <f t="shared" ca="1" si="213"/>
        <v>7736.2144318500004</v>
      </c>
      <c r="P956" s="22" t="str">
        <f t="shared" si="219"/>
        <v>INCORPJ=</v>
      </c>
      <c r="Q956" s="2">
        <f t="shared" si="220"/>
        <v>43171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  <c r="ES956" s="18"/>
      <c r="ET956" s="18"/>
      <c r="EU956" s="18"/>
      <c r="EV956" s="18"/>
      <c r="EW956" s="18"/>
      <c r="EX956" s="18"/>
      <c r="EY956" s="18"/>
      <c r="EZ956" s="18"/>
      <c r="FA956" s="18"/>
      <c r="FB956" s="18"/>
      <c r="FC956" s="18"/>
      <c r="FD956" s="18"/>
      <c r="FE956" s="18"/>
      <c r="FF956" s="18"/>
      <c r="FG956" s="18"/>
      <c r="FH956" s="18"/>
      <c r="FI956" s="18"/>
      <c r="FJ956" s="18"/>
      <c r="FK956" s="18"/>
      <c r="FL956" s="18"/>
      <c r="FM956" s="18"/>
      <c r="FN956" s="18"/>
      <c r="FO956" s="18"/>
      <c r="FP956" s="18"/>
      <c r="FQ956" s="18"/>
      <c r="FR956" s="18"/>
      <c r="FS956" s="18"/>
      <c r="FT956" s="18"/>
      <c r="FU956" s="18"/>
      <c r="FV956" s="18"/>
    </row>
    <row r="957" spans="1:178" ht="12.75" x14ac:dyDescent="0.15">
      <c r="A957" s="90">
        <f t="shared" si="214"/>
        <v>43295</v>
      </c>
      <c r="B957" s="95">
        <f t="shared" ca="1" si="221"/>
        <v>112255.01415514</v>
      </c>
      <c r="C957" s="3">
        <f t="shared" ca="1" si="215"/>
        <v>104482.93700000001</v>
      </c>
      <c r="D957" s="4">
        <f ca="1">IF(A957&lt;$B$1,VLOOKUP(A957,[1]DI!$A$4:$B$15000,2),0)</f>
        <v>0</v>
      </c>
      <c r="E957" s="5">
        <f t="shared" ca="1" si="222"/>
        <v>0</v>
      </c>
      <c r="F957" s="20">
        <f t="shared" si="216"/>
        <v>1.3</v>
      </c>
      <c r="G957" s="6">
        <f t="shared" ca="1" si="210"/>
        <v>1</v>
      </c>
      <c r="H957" s="5">
        <f ca="1">TRUNC(PRODUCT(G$10:G956),15)</f>
        <v>1.3880884666125399</v>
      </c>
      <c r="I957" s="5">
        <f t="shared" ca="1" si="217"/>
        <v>1.2919829075245499</v>
      </c>
      <c r="J957" s="5">
        <f t="shared" ca="1" si="211"/>
        <v>1.07438609</v>
      </c>
      <c r="K957" s="5">
        <f t="shared" ca="1" si="212"/>
        <v>7772.0771551400003</v>
      </c>
      <c r="L957" s="21">
        <f>IF(VLOOKUP(A957,$U$12:$AD$125,8)=VLOOKUP(A956,$U$12:$AD$125,8),0,VLOOKUP(A957,U$12:$AD$125,8))</f>
        <v>0</v>
      </c>
      <c r="M957" s="8">
        <f>IF(L957&gt;0,VLOOKUP(L957,T$12:$AC$125,7),0)</f>
        <v>0</v>
      </c>
      <c r="N957" s="3">
        <f t="shared" si="218"/>
        <v>0</v>
      </c>
      <c r="O957" s="3">
        <f t="shared" ca="1" si="213"/>
        <v>7772.0771551400003</v>
      </c>
      <c r="P957" s="22" t="str">
        <f t="shared" si="219"/>
        <v>INCORPJ=</v>
      </c>
      <c r="Q957" s="2">
        <f t="shared" si="220"/>
        <v>43171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  <c r="ES957" s="18"/>
      <c r="ET957" s="18"/>
      <c r="EU957" s="18"/>
      <c r="EV957" s="18"/>
      <c r="EW957" s="18"/>
      <c r="EX957" s="18"/>
      <c r="EY957" s="18"/>
      <c r="EZ957" s="18"/>
      <c r="FA957" s="18"/>
      <c r="FB957" s="18"/>
      <c r="FC957" s="18"/>
      <c r="FD957" s="18"/>
      <c r="FE957" s="18"/>
      <c r="FF957" s="18"/>
      <c r="FG957" s="18"/>
      <c r="FH957" s="18"/>
      <c r="FI957" s="18"/>
      <c r="FJ957" s="18"/>
      <c r="FK957" s="18"/>
      <c r="FL957" s="18"/>
      <c r="FM957" s="18"/>
      <c r="FN957" s="18"/>
      <c r="FO957" s="18"/>
      <c r="FP957" s="18"/>
      <c r="FQ957" s="18"/>
      <c r="FR957" s="18"/>
      <c r="FS957" s="18"/>
      <c r="FT957" s="18"/>
      <c r="FU957" s="18"/>
      <c r="FV957" s="18"/>
    </row>
    <row r="958" spans="1:178" ht="12.75" x14ac:dyDescent="0.15">
      <c r="A958" s="90">
        <f t="shared" si="214"/>
        <v>43296</v>
      </c>
      <c r="B958" s="95">
        <f t="shared" ca="1" si="221"/>
        <v>112255.01415514</v>
      </c>
      <c r="C958" s="3">
        <f t="shared" ca="1" si="215"/>
        <v>104482.93700000001</v>
      </c>
      <c r="D958" s="4">
        <f ca="1">IF(A958&lt;$B$1,VLOOKUP(A958,[1]DI!$A$4:$B$15000,2),0)</f>
        <v>0</v>
      </c>
      <c r="E958" s="5">
        <f t="shared" ca="1" si="222"/>
        <v>0</v>
      </c>
      <c r="F958" s="20">
        <f t="shared" si="216"/>
        <v>1.3</v>
      </c>
      <c r="G958" s="6">
        <f t="shared" ca="1" si="210"/>
        <v>1</v>
      </c>
      <c r="H958" s="5">
        <f ca="1">TRUNC(PRODUCT(G$10:G957),15)</f>
        <v>1.3880884666125399</v>
      </c>
      <c r="I958" s="5">
        <f t="shared" ca="1" si="217"/>
        <v>1.2919829075245499</v>
      </c>
      <c r="J958" s="5">
        <f t="shared" ca="1" si="211"/>
        <v>1.07438609</v>
      </c>
      <c r="K958" s="5">
        <f t="shared" ca="1" si="212"/>
        <v>7772.0771551400003</v>
      </c>
      <c r="L958" s="21">
        <f>IF(VLOOKUP(A958,$U$12:$AD$125,8)=VLOOKUP(A957,$U$12:$AD$125,8),0,VLOOKUP(A958,U$12:$AD$125,8))</f>
        <v>0</v>
      </c>
      <c r="M958" s="8">
        <f>IF(L958&gt;0,VLOOKUP(L958,T$12:$AC$125,7),0)</f>
        <v>0</v>
      </c>
      <c r="N958" s="3">
        <f t="shared" si="218"/>
        <v>0</v>
      </c>
      <c r="O958" s="3">
        <f t="shared" ca="1" si="213"/>
        <v>7772.0771551400003</v>
      </c>
      <c r="P958" s="22" t="str">
        <f t="shared" si="219"/>
        <v>INCORPJ=</v>
      </c>
      <c r="Q958" s="2">
        <f t="shared" si="220"/>
        <v>43171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  <c r="ES958" s="18"/>
      <c r="ET958" s="18"/>
      <c r="EU958" s="18"/>
      <c r="EV958" s="18"/>
      <c r="EW958" s="18"/>
      <c r="EX958" s="18"/>
      <c r="EY958" s="18"/>
      <c r="EZ958" s="18"/>
      <c r="FA958" s="18"/>
      <c r="FB958" s="18"/>
      <c r="FC958" s="18"/>
      <c r="FD958" s="18"/>
      <c r="FE958" s="18"/>
      <c r="FF958" s="18"/>
      <c r="FG958" s="18"/>
      <c r="FH958" s="18"/>
      <c r="FI958" s="18"/>
      <c r="FJ958" s="18"/>
      <c r="FK958" s="18"/>
      <c r="FL958" s="18"/>
      <c r="FM958" s="18"/>
      <c r="FN958" s="18"/>
      <c r="FO958" s="18"/>
      <c r="FP958" s="18"/>
      <c r="FQ958" s="18"/>
      <c r="FR958" s="18"/>
      <c r="FS958" s="18"/>
      <c r="FT958" s="18"/>
      <c r="FU958" s="18"/>
      <c r="FV958" s="18"/>
    </row>
    <row r="959" spans="1:178" ht="12.75" x14ac:dyDescent="0.15">
      <c r="A959" s="90">
        <f t="shared" si="214"/>
        <v>43297</v>
      </c>
      <c r="B959" s="95">
        <f t="shared" ca="1" si="221"/>
        <v>112255.01415514</v>
      </c>
      <c r="C959" s="3">
        <f t="shared" ca="1" si="215"/>
        <v>104482.93700000001</v>
      </c>
      <c r="D959" s="4">
        <f ca="1">IF(A959&lt;$B$1,VLOOKUP(A959,[1]DI!$A$4:$B$15000,2),0)</f>
        <v>6.3899999999999998E-2</v>
      </c>
      <c r="E959" s="5">
        <f t="shared" ca="1" si="222"/>
        <v>2.4583E-4</v>
      </c>
      <c r="F959" s="20">
        <f t="shared" si="216"/>
        <v>1.3</v>
      </c>
      <c r="G959" s="6">
        <f t="shared" ca="1" si="210"/>
        <v>1.0003195789999999</v>
      </c>
      <c r="H959" s="5">
        <f ca="1">TRUNC(PRODUCT(G$10:G958),15)</f>
        <v>1.3880884666125399</v>
      </c>
      <c r="I959" s="5">
        <f t="shared" ca="1" si="217"/>
        <v>1.2919829075245499</v>
      </c>
      <c r="J959" s="5">
        <f t="shared" ca="1" si="211"/>
        <v>1.07438609</v>
      </c>
      <c r="K959" s="5">
        <f t="shared" ca="1" si="212"/>
        <v>7772.0771551400003</v>
      </c>
      <c r="L959" s="21">
        <f>IF(VLOOKUP(A959,$U$12:$AD$125,8)=VLOOKUP(A958,$U$12:$AD$125,8),0,VLOOKUP(A959,U$12:$AD$125,8))</f>
        <v>0</v>
      </c>
      <c r="M959" s="8">
        <f>IF(L959&gt;0,VLOOKUP(L959,T$12:$AC$125,7),0)</f>
        <v>0</v>
      </c>
      <c r="N959" s="3">
        <f t="shared" si="218"/>
        <v>0</v>
      </c>
      <c r="O959" s="3">
        <f t="shared" ca="1" si="213"/>
        <v>7772.0771551400003</v>
      </c>
      <c r="P959" s="22" t="str">
        <f t="shared" si="219"/>
        <v>INCORPJ=</v>
      </c>
      <c r="Q959" s="2">
        <f t="shared" si="220"/>
        <v>43171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  <c r="ES959" s="18"/>
      <c r="ET959" s="18"/>
      <c r="EU959" s="18"/>
      <c r="EV959" s="18"/>
      <c r="EW959" s="18"/>
      <c r="EX959" s="18"/>
      <c r="EY959" s="18"/>
      <c r="EZ959" s="18"/>
      <c r="FA959" s="18"/>
      <c r="FB959" s="18"/>
      <c r="FC959" s="18"/>
      <c r="FD959" s="18"/>
      <c r="FE959" s="18"/>
      <c r="FF959" s="18"/>
      <c r="FG959" s="18"/>
      <c r="FH959" s="18"/>
      <c r="FI959" s="18"/>
      <c r="FJ959" s="18"/>
      <c r="FK959" s="18"/>
      <c r="FL959" s="18"/>
      <c r="FM959" s="18"/>
      <c r="FN959" s="18"/>
      <c r="FO959" s="18"/>
      <c r="FP959" s="18"/>
      <c r="FQ959" s="18"/>
      <c r="FR959" s="18"/>
      <c r="FS959" s="18"/>
      <c r="FT959" s="18"/>
      <c r="FU959" s="18"/>
      <c r="FV959" s="18"/>
    </row>
    <row r="960" spans="1:178" ht="12.75" x14ac:dyDescent="0.15">
      <c r="A960" s="90">
        <f t="shared" si="214"/>
        <v>43298</v>
      </c>
      <c r="B960" s="95">
        <f t="shared" ca="1" si="221"/>
        <v>112290.88837156001</v>
      </c>
      <c r="C960" s="3">
        <f t="shared" ca="1" si="215"/>
        <v>104482.93700000001</v>
      </c>
      <c r="D960" s="4">
        <f ca="1">IF(A960&lt;$B$1,VLOOKUP(A960,[1]DI!$A$4:$B$15000,2),0)</f>
        <v>6.3899999999999998E-2</v>
      </c>
      <c r="E960" s="5">
        <f t="shared" ca="1" si="222"/>
        <v>2.4583E-4</v>
      </c>
      <c r="F960" s="20">
        <f t="shared" si="216"/>
        <v>1.3</v>
      </c>
      <c r="G960" s="6">
        <f t="shared" ca="1" si="210"/>
        <v>1.0003195789999999</v>
      </c>
      <c r="H960" s="5">
        <f ca="1">TRUNC(PRODUCT(G$10:G959),15)</f>
        <v>1.38853207053661</v>
      </c>
      <c r="I960" s="5">
        <f t="shared" ca="1" si="217"/>
        <v>1.2919829075245499</v>
      </c>
      <c r="J960" s="5">
        <f t="shared" ca="1" si="211"/>
        <v>1.07472944</v>
      </c>
      <c r="K960" s="5">
        <f t="shared" ca="1" si="212"/>
        <v>7807.9513715599996</v>
      </c>
      <c r="L960" s="21">
        <f>IF(VLOOKUP(A960,$U$12:$AD$125,8)=VLOOKUP(A959,$U$12:$AD$125,8),0,VLOOKUP(A960,U$12:$AD$125,8))</f>
        <v>0</v>
      </c>
      <c r="M960" s="8">
        <f>IF(L960&gt;0,VLOOKUP(L960,T$12:$AC$125,7),0)</f>
        <v>0</v>
      </c>
      <c r="N960" s="3">
        <f t="shared" si="218"/>
        <v>0</v>
      </c>
      <c r="O960" s="3">
        <f t="shared" ca="1" si="213"/>
        <v>7807.9513715599996</v>
      </c>
      <c r="P960" s="22" t="str">
        <f t="shared" si="219"/>
        <v>INCORPJ=</v>
      </c>
      <c r="Q960" s="2">
        <f t="shared" si="220"/>
        <v>43171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  <c r="ES960" s="18"/>
      <c r="ET960" s="18"/>
      <c r="EU960" s="18"/>
      <c r="EV960" s="18"/>
      <c r="EW960" s="18"/>
      <c r="EX960" s="18"/>
      <c r="EY960" s="18"/>
      <c r="EZ960" s="18"/>
      <c r="FA960" s="18"/>
      <c r="FB960" s="18"/>
      <c r="FC960" s="18"/>
      <c r="FD960" s="18"/>
      <c r="FE960" s="18"/>
      <c r="FF960" s="18"/>
      <c r="FG960" s="18"/>
      <c r="FH960" s="18"/>
      <c r="FI960" s="18"/>
      <c r="FJ960" s="18"/>
      <c r="FK960" s="18"/>
      <c r="FL960" s="18"/>
      <c r="FM960" s="18"/>
      <c r="FN960" s="18"/>
      <c r="FO960" s="18"/>
      <c r="FP960" s="18"/>
      <c r="FQ960" s="18"/>
      <c r="FR960" s="18"/>
      <c r="FS960" s="18"/>
      <c r="FT960" s="18"/>
      <c r="FU960" s="18"/>
      <c r="FV960" s="18"/>
    </row>
    <row r="961" spans="1:178" ht="12.75" x14ac:dyDescent="0.15">
      <c r="A961" s="90">
        <f t="shared" si="214"/>
        <v>43299</v>
      </c>
      <c r="B961" s="95">
        <f t="shared" ca="1" si="221"/>
        <v>112326.77408110001</v>
      </c>
      <c r="C961" s="3">
        <f t="shared" ca="1" si="215"/>
        <v>104482.93700000001</v>
      </c>
      <c r="D961" s="4">
        <f ca="1">IF(A961&lt;$B$1,VLOOKUP(A961,[1]DI!$A$4:$B$15000,2),0)</f>
        <v>6.3899999999999998E-2</v>
      </c>
      <c r="E961" s="5">
        <f t="shared" ca="1" si="222"/>
        <v>2.4583E-4</v>
      </c>
      <c r="F961" s="20">
        <f t="shared" si="216"/>
        <v>1.3</v>
      </c>
      <c r="G961" s="6">
        <f t="shared" ca="1" si="210"/>
        <v>1.0003195789999999</v>
      </c>
      <c r="H961" s="5">
        <f ca="1">TRUNC(PRODUCT(G$10:G960),15)</f>
        <v>1.3889758162271799</v>
      </c>
      <c r="I961" s="5">
        <f t="shared" ca="1" si="217"/>
        <v>1.2919829075245499</v>
      </c>
      <c r="J961" s="5">
        <f t="shared" ca="1" si="211"/>
        <v>1.0750729000000001</v>
      </c>
      <c r="K961" s="5">
        <f t="shared" ca="1" si="212"/>
        <v>7843.8370811000004</v>
      </c>
      <c r="L961" s="21">
        <f>IF(VLOOKUP(A961,$U$12:$AD$125,8)=VLOOKUP(A960,$U$12:$AD$125,8),0,VLOOKUP(A961,U$12:$AD$125,8))</f>
        <v>0</v>
      </c>
      <c r="M961" s="8">
        <f>IF(L961&gt;0,VLOOKUP(L961,T$12:$AC$125,7),0)</f>
        <v>0</v>
      </c>
      <c r="N961" s="3">
        <f t="shared" si="218"/>
        <v>0</v>
      </c>
      <c r="O961" s="3">
        <f t="shared" ca="1" si="213"/>
        <v>7843.8370811000004</v>
      </c>
      <c r="P961" s="22" t="str">
        <f t="shared" si="219"/>
        <v>INCORPJ=</v>
      </c>
      <c r="Q961" s="2">
        <f t="shared" si="220"/>
        <v>43171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  <c r="ES961" s="18"/>
      <c r="ET961" s="18"/>
      <c r="EU961" s="18"/>
      <c r="EV961" s="18"/>
      <c r="EW961" s="18"/>
      <c r="EX961" s="18"/>
      <c r="EY961" s="18"/>
      <c r="EZ961" s="18"/>
      <c r="FA961" s="18"/>
      <c r="FB961" s="18"/>
      <c r="FC961" s="18"/>
      <c r="FD961" s="18"/>
      <c r="FE961" s="18"/>
      <c r="FF961" s="18"/>
      <c r="FG961" s="18"/>
      <c r="FH961" s="18"/>
      <c r="FI961" s="18"/>
      <c r="FJ961" s="18"/>
      <c r="FK961" s="18"/>
      <c r="FL961" s="18"/>
      <c r="FM961" s="18"/>
      <c r="FN961" s="18"/>
      <c r="FO961" s="18"/>
      <c r="FP961" s="18"/>
      <c r="FQ961" s="18"/>
      <c r="FR961" s="18"/>
      <c r="FS961" s="18"/>
      <c r="FT961" s="18"/>
      <c r="FU961" s="18"/>
      <c r="FV961" s="18"/>
    </row>
    <row r="962" spans="1:178" ht="12.75" x14ac:dyDescent="0.15">
      <c r="A962" s="90">
        <f t="shared" si="214"/>
        <v>43300</v>
      </c>
      <c r="B962" s="95">
        <f t="shared" ca="1" si="221"/>
        <v>112362.67128377</v>
      </c>
      <c r="C962" s="3">
        <f t="shared" ca="1" si="215"/>
        <v>104482.93700000001</v>
      </c>
      <c r="D962" s="4">
        <f ca="1">IF(A962&lt;$B$1,VLOOKUP(A962,[1]DI!$A$4:$B$15000,2),0)</f>
        <v>6.3899999999999998E-2</v>
      </c>
      <c r="E962" s="5">
        <f t="shared" ca="1" si="222"/>
        <v>2.4583E-4</v>
      </c>
      <c r="F962" s="20">
        <f t="shared" si="216"/>
        <v>1.3</v>
      </c>
      <c r="G962" s="6">
        <f t="shared" ca="1" si="210"/>
        <v>1.0003195789999999</v>
      </c>
      <c r="H962" s="5">
        <f ca="1">TRUNC(PRODUCT(G$10:G961),15)</f>
        <v>1.3894197037295599</v>
      </c>
      <c r="I962" s="5">
        <f t="shared" ca="1" si="217"/>
        <v>1.2919829075245499</v>
      </c>
      <c r="J962" s="5">
        <f t="shared" ca="1" si="211"/>
        <v>1.07541647</v>
      </c>
      <c r="K962" s="5">
        <f t="shared" ca="1" si="212"/>
        <v>7879.7342837699998</v>
      </c>
      <c r="L962" s="21">
        <f>IF(VLOOKUP(A962,$U$12:$AD$125,8)=VLOOKUP(A961,$U$12:$AD$125,8),0,VLOOKUP(A962,U$12:$AD$125,8))</f>
        <v>0</v>
      </c>
      <c r="M962" s="8">
        <f>IF(L962&gt;0,VLOOKUP(L962,T$12:$AC$125,7),0)</f>
        <v>0</v>
      </c>
      <c r="N962" s="3">
        <f t="shared" si="218"/>
        <v>0</v>
      </c>
      <c r="O962" s="3">
        <f t="shared" ca="1" si="213"/>
        <v>7879.7342837699998</v>
      </c>
      <c r="P962" s="22" t="str">
        <f t="shared" si="219"/>
        <v>INCORPJ=</v>
      </c>
      <c r="Q962" s="2">
        <f t="shared" si="220"/>
        <v>43171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  <c r="ES962" s="18"/>
      <c r="ET962" s="18"/>
      <c r="EU962" s="18"/>
      <c r="EV962" s="18"/>
      <c r="EW962" s="18"/>
      <c r="EX962" s="18"/>
      <c r="EY962" s="18"/>
      <c r="EZ962" s="18"/>
      <c r="FA962" s="18"/>
      <c r="FB962" s="18"/>
      <c r="FC962" s="18"/>
      <c r="FD962" s="18"/>
      <c r="FE962" s="18"/>
      <c r="FF962" s="18"/>
      <c r="FG962" s="18"/>
      <c r="FH962" s="18"/>
      <c r="FI962" s="18"/>
      <c r="FJ962" s="18"/>
      <c r="FK962" s="18"/>
      <c r="FL962" s="18"/>
      <c r="FM962" s="18"/>
      <c r="FN962" s="18"/>
      <c r="FO962" s="18"/>
      <c r="FP962" s="18"/>
      <c r="FQ962" s="18"/>
      <c r="FR962" s="18"/>
      <c r="FS962" s="18"/>
      <c r="FT962" s="18"/>
      <c r="FU962" s="18"/>
      <c r="FV962" s="18"/>
    </row>
    <row r="963" spans="1:178" ht="12.75" x14ac:dyDescent="0.15">
      <c r="A963" s="90">
        <f t="shared" si="214"/>
        <v>43301</v>
      </c>
      <c r="B963" s="95">
        <f t="shared" ca="1" si="221"/>
        <v>112398.58102438001</v>
      </c>
      <c r="C963" s="3">
        <f t="shared" ca="1" si="215"/>
        <v>104482.93700000001</v>
      </c>
      <c r="D963" s="4">
        <f ca="1">IF(A963&lt;$B$1,VLOOKUP(A963,[1]DI!$A$4:$B$15000,2),0)</f>
        <v>6.3899999999999998E-2</v>
      </c>
      <c r="E963" s="5">
        <f t="shared" ca="1" si="222"/>
        <v>2.4583E-4</v>
      </c>
      <c r="F963" s="20">
        <f t="shared" si="216"/>
        <v>1.3</v>
      </c>
      <c r="G963" s="6">
        <f t="shared" ca="1" si="210"/>
        <v>1.0003195789999999</v>
      </c>
      <c r="H963" s="5">
        <f ca="1">TRUNC(PRODUCT(G$10:G962),15)</f>
        <v>1.38986373308906</v>
      </c>
      <c r="I963" s="5">
        <f t="shared" ca="1" si="217"/>
        <v>1.2919829075245499</v>
      </c>
      <c r="J963" s="5">
        <f t="shared" ca="1" si="211"/>
        <v>1.07576016</v>
      </c>
      <c r="K963" s="5">
        <f t="shared" ca="1" si="212"/>
        <v>7915.6440243799998</v>
      </c>
      <c r="L963" s="21">
        <f>IF(VLOOKUP(A963,$U$12:$AD$125,8)=VLOOKUP(A962,$U$12:$AD$125,8),0,VLOOKUP(A963,U$12:$AD$125,8))</f>
        <v>0</v>
      </c>
      <c r="M963" s="8">
        <f>IF(L963&gt;0,VLOOKUP(L963,T$12:$AC$125,7),0)</f>
        <v>0</v>
      </c>
      <c r="N963" s="3">
        <f t="shared" si="218"/>
        <v>0</v>
      </c>
      <c r="O963" s="3">
        <f t="shared" ca="1" si="213"/>
        <v>7915.6440243799998</v>
      </c>
      <c r="P963" s="22" t="str">
        <f t="shared" si="219"/>
        <v>INCORPJ=</v>
      </c>
      <c r="Q963" s="2">
        <f t="shared" si="220"/>
        <v>43171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  <c r="ES963" s="18"/>
      <c r="ET963" s="18"/>
      <c r="EU963" s="18"/>
      <c r="EV963" s="18"/>
      <c r="EW963" s="18"/>
      <c r="EX963" s="18"/>
      <c r="EY963" s="18"/>
      <c r="EZ963" s="18"/>
      <c r="FA963" s="18"/>
      <c r="FB963" s="18"/>
      <c r="FC963" s="18"/>
      <c r="FD963" s="18"/>
      <c r="FE963" s="18"/>
      <c r="FF963" s="18"/>
      <c r="FG963" s="18"/>
      <c r="FH963" s="18"/>
      <c r="FI963" s="18"/>
      <c r="FJ963" s="18"/>
      <c r="FK963" s="18"/>
      <c r="FL963" s="18"/>
      <c r="FM963" s="18"/>
      <c r="FN963" s="18"/>
      <c r="FO963" s="18"/>
      <c r="FP963" s="18"/>
      <c r="FQ963" s="18"/>
      <c r="FR963" s="18"/>
      <c r="FS963" s="18"/>
      <c r="FT963" s="18"/>
      <c r="FU963" s="18"/>
      <c r="FV963" s="18"/>
    </row>
    <row r="964" spans="1:178" ht="12.75" x14ac:dyDescent="0.15">
      <c r="A964" s="90">
        <f t="shared" si="214"/>
        <v>43302</v>
      </c>
      <c r="B964" s="95">
        <f t="shared" ca="1" si="221"/>
        <v>112434.50121330001</v>
      </c>
      <c r="C964" s="3">
        <f t="shared" ca="1" si="215"/>
        <v>104482.93700000001</v>
      </c>
      <c r="D964" s="4">
        <f ca="1">IF(A964&lt;$B$1,VLOOKUP(A964,[1]DI!$A$4:$B$15000,2),0)</f>
        <v>0</v>
      </c>
      <c r="E964" s="5">
        <f t="shared" ca="1" si="222"/>
        <v>0</v>
      </c>
      <c r="F964" s="20">
        <f t="shared" si="216"/>
        <v>1.3</v>
      </c>
      <c r="G964" s="6">
        <f t="shared" ca="1" si="210"/>
        <v>1</v>
      </c>
      <c r="H964" s="5">
        <f ca="1">TRUNC(PRODUCT(G$10:G963),15)</f>
        <v>1.39030790435101</v>
      </c>
      <c r="I964" s="5">
        <f t="shared" ca="1" si="217"/>
        <v>1.2919829075245499</v>
      </c>
      <c r="J964" s="5">
        <f t="shared" ca="1" si="211"/>
        <v>1.07610395</v>
      </c>
      <c r="K964" s="5">
        <f t="shared" ca="1" si="212"/>
        <v>7951.5642133000001</v>
      </c>
      <c r="L964" s="21">
        <f>IF(VLOOKUP(A964,$U$12:$AD$125,8)=VLOOKUP(A963,$U$12:$AD$125,8),0,VLOOKUP(A964,U$12:$AD$125,8))</f>
        <v>0</v>
      </c>
      <c r="M964" s="8">
        <f>IF(L964&gt;0,VLOOKUP(L964,T$12:$AC$125,7),0)</f>
        <v>0</v>
      </c>
      <c r="N964" s="3">
        <f t="shared" si="218"/>
        <v>0</v>
      </c>
      <c r="O964" s="3">
        <f t="shared" ca="1" si="213"/>
        <v>7951.5642133000001</v>
      </c>
      <c r="P964" s="22" t="str">
        <f t="shared" si="219"/>
        <v>INCORPJ=</v>
      </c>
      <c r="Q964" s="2">
        <f t="shared" si="220"/>
        <v>43171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  <c r="ES964" s="18"/>
      <c r="ET964" s="18"/>
      <c r="EU964" s="18"/>
      <c r="EV964" s="18"/>
      <c r="EW964" s="18"/>
      <c r="EX964" s="18"/>
      <c r="EY964" s="18"/>
      <c r="EZ964" s="18"/>
      <c r="FA964" s="18"/>
      <c r="FB964" s="18"/>
      <c r="FC964" s="18"/>
      <c r="FD964" s="18"/>
      <c r="FE964" s="18"/>
      <c r="FF964" s="18"/>
      <c r="FG964" s="18"/>
      <c r="FH964" s="18"/>
      <c r="FI964" s="18"/>
      <c r="FJ964" s="18"/>
      <c r="FK964" s="18"/>
      <c r="FL964" s="18"/>
      <c r="FM964" s="18"/>
      <c r="FN964" s="18"/>
      <c r="FO964" s="18"/>
      <c r="FP964" s="18"/>
      <c r="FQ964" s="18"/>
      <c r="FR964" s="18"/>
      <c r="FS964" s="18"/>
      <c r="FT964" s="18"/>
      <c r="FU964" s="18"/>
      <c r="FV964" s="18"/>
    </row>
    <row r="965" spans="1:178" ht="12.75" x14ac:dyDescent="0.15">
      <c r="A965" s="90">
        <f t="shared" si="214"/>
        <v>43303</v>
      </c>
      <c r="B965" s="95">
        <f t="shared" ca="1" si="221"/>
        <v>112434.50121330001</v>
      </c>
      <c r="C965" s="3">
        <f t="shared" ca="1" si="215"/>
        <v>104482.93700000001</v>
      </c>
      <c r="D965" s="4">
        <f ca="1">IF(A965&lt;$B$1,VLOOKUP(A965,[1]DI!$A$4:$B$15000,2),0)</f>
        <v>0</v>
      </c>
      <c r="E965" s="5">
        <f t="shared" ca="1" si="222"/>
        <v>0</v>
      </c>
      <c r="F965" s="20">
        <f t="shared" si="216"/>
        <v>1.3</v>
      </c>
      <c r="G965" s="6">
        <f t="shared" ca="1" si="210"/>
        <v>1</v>
      </c>
      <c r="H965" s="5">
        <f ca="1">TRUNC(PRODUCT(G$10:G964),15)</f>
        <v>1.39030790435101</v>
      </c>
      <c r="I965" s="5">
        <f t="shared" ca="1" si="217"/>
        <v>1.2919829075245499</v>
      </c>
      <c r="J965" s="5">
        <f t="shared" ca="1" si="211"/>
        <v>1.07610395</v>
      </c>
      <c r="K965" s="5">
        <f t="shared" ca="1" si="212"/>
        <v>7951.5642133000001</v>
      </c>
      <c r="L965" s="21">
        <f>IF(VLOOKUP(A965,$U$12:$AD$125,8)=VLOOKUP(A964,$U$12:$AD$125,8),0,VLOOKUP(A965,U$12:$AD$125,8))</f>
        <v>0</v>
      </c>
      <c r="M965" s="8">
        <f>IF(L965&gt;0,VLOOKUP(L965,T$12:$AC$125,7),0)</f>
        <v>0</v>
      </c>
      <c r="N965" s="3">
        <f t="shared" si="218"/>
        <v>0</v>
      </c>
      <c r="O965" s="3">
        <f t="shared" ca="1" si="213"/>
        <v>7951.5642133000001</v>
      </c>
      <c r="P965" s="22" t="str">
        <f t="shared" si="219"/>
        <v>INCORPJ=</v>
      </c>
      <c r="Q965" s="2">
        <f t="shared" si="220"/>
        <v>43171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  <c r="ES965" s="18"/>
      <c r="ET965" s="18"/>
      <c r="EU965" s="18"/>
      <c r="EV965" s="18"/>
      <c r="EW965" s="18"/>
      <c r="EX965" s="18"/>
      <c r="EY965" s="18"/>
      <c r="EZ965" s="18"/>
      <c r="FA965" s="18"/>
      <c r="FB965" s="18"/>
      <c r="FC965" s="18"/>
      <c r="FD965" s="18"/>
      <c r="FE965" s="18"/>
      <c r="FF965" s="18"/>
      <c r="FG965" s="18"/>
      <c r="FH965" s="18"/>
      <c r="FI965" s="18"/>
      <c r="FJ965" s="18"/>
      <c r="FK965" s="18"/>
      <c r="FL965" s="18"/>
      <c r="FM965" s="18"/>
      <c r="FN965" s="18"/>
      <c r="FO965" s="18"/>
      <c r="FP965" s="18"/>
      <c r="FQ965" s="18"/>
      <c r="FR965" s="18"/>
      <c r="FS965" s="18"/>
      <c r="FT965" s="18"/>
      <c r="FU965" s="18"/>
      <c r="FV965" s="18"/>
    </row>
    <row r="966" spans="1:178" ht="12.75" x14ac:dyDescent="0.15">
      <c r="A966" s="90">
        <f t="shared" si="214"/>
        <v>43304</v>
      </c>
      <c r="B966" s="95">
        <f t="shared" ca="1" si="221"/>
        <v>112434.50121330001</v>
      </c>
      <c r="C966" s="3">
        <f t="shared" ca="1" si="215"/>
        <v>104482.93700000001</v>
      </c>
      <c r="D966" s="4">
        <f ca="1">IF(A966&lt;$B$1,VLOOKUP(A966,[1]DI!$A$4:$B$15000,2),0)</f>
        <v>6.3899999999999998E-2</v>
      </c>
      <c r="E966" s="5">
        <f t="shared" ca="1" si="222"/>
        <v>2.4583E-4</v>
      </c>
      <c r="F966" s="20">
        <f t="shared" si="216"/>
        <v>1.3</v>
      </c>
      <c r="G966" s="6">
        <f t="shared" ca="1" si="210"/>
        <v>1.0003195789999999</v>
      </c>
      <c r="H966" s="5">
        <f ca="1">TRUNC(PRODUCT(G$10:G965),15)</f>
        <v>1.39030790435101</v>
      </c>
      <c r="I966" s="5">
        <f t="shared" ca="1" si="217"/>
        <v>1.2919829075245499</v>
      </c>
      <c r="J966" s="5">
        <f t="shared" ca="1" si="211"/>
        <v>1.07610395</v>
      </c>
      <c r="K966" s="5">
        <f t="shared" ca="1" si="212"/>
        <v>7951.5642133000001</v>
      </c>
      <c r="L966" s="21">
        <f>IF(VLOOKUP(A966,$U$12:$AD$125,8)=VLOOKUP(A965,$U$12:$AD$125,8),0,VLOOKUP(A966,U$12:$AD$125,8))</f>
        <v>0</v>
      </c>
      <c r="M966" s="8">
        <f>IF(L966&gt;0,VLOOKUP(L966,T$12:$AC$125,7),0)</f>
        <v>0</v>
      </c>
      <c r="N966" s="3">
        <f t="shared" si="218"/>
        <v>0</v>
      </c>
      <c r="O966" s="3">
        <f t="shared" ca="1" si="213"/>
        <v>7951.5642133000001</v>
      </c>
      <c r="P966" s="22" t="str">
        <f t="shared" si="219"/>
        <v>INCORPJ=</v>
      </c>
      <c r="Q966" s="2">
        <f t="shared" si="220"/>
        <v>43171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  <c r="ES966" s="18"/>
      <c r="ET966" s="18"/>
      <c r="EU966" s="18"/>
      <c r="EV966" s="18"/>
      <c r="EW966" s="18"/>
      <c r="EX966" s="18"/>
      <c r="EY966" s="18"/>
      <c r="EZ966" s="18"/>
      <c r="FA966" s="18"/>
      <c r="FB966" s="18"/>
      <c r="FC966" s="18"/>
      <c r="FD966" s="18"/>
      <c r="FE966" s="18"/>
      <c r="FF966" s="18"/>
      <c r="FG966" s="18"/>
      <c r="FH966" s="18"/>
      <c r="FI966" s="18"/>
      <c r="FJ966" s="18"/>
      <c r="FK966" s="18"/>
      <c r="FL966" s="18"/>
      <c r="FM966" s="18"/>
      <c r="FN966" s="18"/>
      <c r="FO966" s="18"/>
      <c r="FP966" s="18"/>
      <c r="FQ966" s="18"/>
      <c r="FR966" s="18"/>
      <c r="FS966" s="18"/>
      <c r="FT966" s="18"/>
      <c r="FU966" s="18"/>
      <c r="FV966" s="18"/>
    </row>
    <row r="967" spans="1:178" ht="12.75" x14ac:dyDescent="0.15">
      <c r="A967" s="90">
        <f t="shared" si="214"/>
        <v>43305</v>
      </c>
      <c r="B967" s="95">
        <f t="shared" ca="1" si="221"/>
        <v>112470.43289533</v>
      </c>
      <c r="C967" s="3">
        <f t="shared" ca="1" si="215"/>
        <v>104482.93700000001</v>
      </c>
      <c r="D967" s="4">
        <f ca="1">IF(A967&lt;$B$1,VLOOKUP(A967,[1]DI!$A$4:$B$15000,2),0)</f>
        <v>6.3899999999999998E-2</v>
      </c>
      <c r="E967" s="5">
        <f t="shared" ca="1" si="222"/>
        <v>2.4583E-4</v>
      </c>
      <c r="F967" s="20">
        <f t="shared" si="216"/>
        <v>1.3</v>
      </c>
      <c r="G967" s="6">
        <f t="shared" ca="1" si="210"/>
        <v>1.0003195789999999</v>
      </c>
      <c r="H967" s="5">
        <f ca="1">TRUNC(PRODUCT(G$10:G966),15)</f>
        <v>1.39075221756078</v>
      </c>
      <c r="I967" s="5">
        <f t="shared" ca="1" si="217"/>
        <v>1.2919829075245499</v>
      </c>
      <c r="J967" s="5">
        <f t="shared" ca="1" si="211"/>
        <v>1.0764478500000001</v>
      </c>
      <c r="K967" s="5">
        <f t="shared" ca="1" si="212"/>
        <v>7987.4958953300002</v>
      </c>
      <c r="L967" s="21">
        <f>IF(VLOOKUP(A967,$U$12:$AD$125,8)=VLOOKUP(A966,$U$12:$AD$125,8),0,VLOOKUP(A967,U$12:$AD$125,8))</f>
        <v>0</v>
      </c>
      <c r="M967" s="8">
        <f>IF(L967&gt;0,VLOOKUP(L967,T$12:$AC$125,7),0)</f>
        <v>0</v>
      </c>
      <c r="N967" s="3">
        <f t="shared" si="218"/>
        <v>0</v>
      </c>
      <c r="O967" s="3">
        <f t="shared" ca="1" si="213"/>
        <v>7987.4958953300002</v>
      </c>
      <c r="P967" s="22" t="str">
        <f t="shared" si="219"/>
        <v>INCORPJ=</v>
      </c>
      <c r="Q967" s="2">
        <f t="shared" si="220"/>
        <v>43171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  <c r="ES967" s="18"/>
      <c r="ET967" s="18"/>
      <c r="EU967" s="18"/>
      <c r="EV967" s="18"/>
      <c r="EW967" s="18"/>
      <c r="EX967" s="18"/>
      <c r="EY967" s="18"/>
      <c r="EZ967" s="18"/>
      <c r="FA967" s="18"/>
      <c r="FB967" s="18"/>
      <c r="FC967" s="18"/>
      <c r="FD967" s="18"/>
      <c r="FE967" s="18"/>
      <c r="FF967" s="18"/>
      <c r="FG967" s="18"/>
      <c r="FH967" s="18"/>
      <c r="FI967" s="18"/>
      <c r="FJ967" s="18"/>
      <c r="FK967" s="18"/>
      <c r="FL967" s="18"/>
      <c r="FM967" s="18"/>
      <c r="FN967" s="18"/>
      <c r="FO967" s="18"/>
      <c r="FP967" s="18"/>
      <c r="FQ967" s="18"/>
      <c r="FR967" s="18"/>
      <c r="FS967" s="18"/>
      <c r="FT967" s="18"/>
      <c r="FU967" s="18"/>
      <c r="FV967" s="18"/>
    </row>
    <row r="968" spans="1:178" ht="12.75" x14ac:dyDescent="0.15">
      <c r="A968" s="90">
        <f t="shared" si="214"/>
        <v>43306</v>
      </c>
      <c r="B968" s="95">
        <f t="shared" ca="1" si="221"/>
        <v>112506.37607049001</v>
      </c>
      <c r="C968" s="3">
        <f t="shared" ca="1" si="215"/>
        <v>104482.93700000001</v>
      </c>
      <c r="D968" s="4">
        <f ca="1">IF(A968&lt;$B$1,VLOOKUP(A968,[1]DI!$A$4:$B$15000,2),0)</f>
        <v>6.3899999999999998E-2</v>
      </c>
      <c r="E968" s="5">
        <f t="shared" ca="1" si="222"/>
        <v>2.4583E-4</v>
      </c>
      <c r="F968" s="20">
        <f t="shared" si="216"/>
        <v>1.3</v>
      </c>
      <c r="G968" s="6">
        <f t="shared" ca="1" si="210"/>
        <v>1.0003195789999999</v>
      </c>
      <c r="H968" s="5">
        <f ca="1">TRUNC(PRODUCT(G$10:G967),15)</f>
        <v>1.39119667276371</v>
      </c>
      <c r="I968" s="5">
        <f t="shared" ca="1" si="217"/>
        <v>1.2919829075245499</v>
      </c>
      <c r="J968" s="5">
        <f t="shared" ca="1" si="211"/>
        <v>1.0767918599999999</v>
      </c>
      <c r="K968" s="5">
        <f t="shared" ca="1" si="212"/>
        <v>8023.4390704899997</v>
      </c>
      <c r="L968" s="21">
        <f>IF(VLOOKUP(A968,$U$12:$AD$125,8)=VLOOKUP(A967,$U$12:$AD$125,8),0,VLOOKUP(A968,U$12:$AD$125,8))</f>
        <v>0</v>
      </c>
      <c r="M968" s="8">
        <f>IF(L968&gt;0,VLOOKUP(L968,T$12:$AC$125,7),0)</f>
        <v>0</v>
      </c>
      <c r="N968" s="3">
        <f t="shared" si="218"/>
        <v>0</v>
      </c>
      <c r="O968" s="3">
        <f t="shared" ca="1" si="213"/>
        <v>8023.4390704899997</v>
      </c>
      <c r="P968" s="22" t="str">
        <f t="shared" si="219"/>
        <v>INCORPJ=</v>
      </c>
      <c r="Q968" s="2">
        <f t="shared" si="220"/>
        <v>43171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  <c r="ES968" s="18"/>
      <c r="ET968" s="18"/>
      <c r="EU968" s="18"/>
      <c r="EV968" s="18"/>
      <c r="EW968" s="18"/>
      <c r="EX968" s="18"/>
      <c r="EY968" s="18"/>
      <c r="EZ968" s="18"/>
      <c r="FA968" s="18"/>
      <c r="FB968" s="18"/>
      <c r="FC968" s="18"/>
      <c r="FD968" s="18"/>
      <c r="FE968" s="18"/>
      <c r="FF968" s="18"/>
      <c r="FG968" s="18"/>
      <c r="FH968" s="18"/>
      <c r="FI968" s="18"/>
      <c r="FJ968" s="18"/>
      <c r="FK968" s="18"/>
      <c r="FL968" s="18"/>
      <c r="FM968" s="18"/>
      <c r="FN968" s="18"/>
      <c r="FO968" s="18"/>
      <c r="FP968" s="18"/>
      <c r="FQ968" s="18"/>
      <c r="FR968" s="18"/>
      <c r="FS968" s="18"/>
      <c r="FT968" s="18"/>
      <c r="FU968" s="18"/>
      <c r="FV968" s="18"/>
    </row>
    <row r="969" spans="1:178" ht="12.75" x14ac:dyDescent="0.15">
      <c r="A969" s="90">
        <f t="shared" si="214"/>
        <v>43307</v>
      </c>
      <c r="B969" s="95">
        <f t="shared" ca="1" si="221"/>
        <v>112542.33073877</v>
      </c>
      <c r="C969" s="3">
        <f t="shared" ca="1" si="215"/>
        <v>104482.93700000001</v>
      </c>
      <c r="D969" s="4">
        <f ca="1">IF(A969&lt;$B$1,VLOOKUP(A969,[1]DI!$A$4:$B$15000,2),0)</f>
        <v>6.3899999999999998E-2</v>
      </c>
      <c r="E969" s="5">
        <f t="shared" ca="1" si="222"/>
        <v>2.4583E-4</v>
      </c>
      <c r="F969" s="20">
        <f t="shared" si="216"/>
        <v>1.3</v>
      </c>
      <c r="G969" s="6">
        <f t="shared" ca="1" si="210"/>
        <v>1.0003195789999999</v>
      </c>
      <c r="H969" s="5">
        <f ca="1">TRUNC(PRODUCT(G$10:G968),15)</f>
        <v>1.3916412700052001</v>
      </c>
      <c r="I969" s="5">
        <f t="shared" ca="1" si="217"/>
        <v>1.2919829075245499</v>
      </c>
      <c r="J969" s="5">
        <f t="shared" ca="1" si="211"/>
        <v>1.07713598</v>
      </c>
      <c r="K969" s="5">
        <f t="shared" ca="1" si="212"/>
        <v>8059.3937387699998</v>
      </c>
      <c r="L969" s="21">
        <f>IF(VLOOKUP(A969,$U$12:$AD$125,8)=VLOOKUP(A968,$U$12:$AD$125,8),0,VLOOKUP(A969,U$12:$AD$125,8))</f>
        <v>0</v>
      </c>
      <c r="M969" s="8">
        <f>IF(L969&gt;0,VLOOKUP(L969,T$12:$AC$125,7),0)</f>
        <v>0</v>
      </c>
      <c r="N969" s="3">
        <f t="shared" si="218"/>
        <v>0</v>
      </c>
      <c r="O969" s="3">
        <f t="shared" ca="1" si="213"/>
        <v>8059.3937387699998</v>
      </c>
      <c r="P969" s="22" t="str">
        <f t="shared" si="219"/>
        <v>INCORPJ=</v>
      </c>
      <c r="Q969" s="2">
        <f t="shared" si="220"/>
        <v>43171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  <c r="ES969" s="18"/>
      <c r="ET969" s="18"/>
      <c r="EU969" s="18"/>
      <c r="EV969" s="18"/>
      <c r="EW969" s="18"/>
      <c r="EX969" s="18"/>
      <c r="EY969" s="18"/>
      <c r="EZ969" s="18"/>
      <c r="FA969" s="18"/>
      <c r="FB969" s="18"/>
      <c r="FC969" s="18"/>
      <c r="FD969" s="18"/>
      <c r="FE969" s="18"/>
      <c r="FF969" s="18"/>
      <c r="FG969" s="18"/>
      <c r="FH969" s="18"/>
      <c r="FI969" s="18"/>
      <c r="FJ969" s="18"/>
      <c r="FK969" s="18"/>
      <c r="FL969" s="18"/>
      <c r="FM969" s="18"/>
      <c r="FN969" s="18"/>
      <c r="FO969" s="18"/>
      <c r="FP969" s="18"/>
      <c r="FQ969" s="18"/>
      <c r="FR969" s="18"/>
      <c r="FS969" s="18"/>
      <c r="FT969" s="18"/>
      <c r="FU969" s="18"/>
      <c r="FV969" s="18"/>
    </row>
    <row r="970" spans="1:178" ht="12.75" x14ac:dyDescent="0.15">
      <c r="A970" s="90">
        <f t="shared" si="214"/>
        <v>43308</v>
      </c>
      <c r="B970" s="95">
        <f t="shared" ca="1" si="221"/>
        <v>112578.29690017001</v>
      </c>
      <c r="C970" s="3">
        <f t="shared" ca="1" si="215"/>
        <v>104482.93700000001</v>
      </c>
      <c r="D970" s="4">
        <f ca="1">IF(A970&lt;$B$1,VLOOKUP(A970,[1]DI!$A$4:$B$15000,2),0)</f>
        <v>6.3899999999999998E-2</v>
      </c>
      <c r="E970" s="5">
        <f t="shared" ca="1" si="222"/>
        <v>2.4583E-4</v>
      </c>
      <c r="F970" s="20">
        <f t="shared" si="216"/>
        <v>1.3</v>
      </c>
      <c r="G970" s="6">
        <f t="shared" ref="G970:G1033" ca="1" si="223">TRUNC((1+(E970*F970)),15)</f>
        <v>1.0003195789999999</v>
      </c>
      <c r="H970" s="5">
        <f ca="1">TRUNC(PRODUCT(G$10:G969),15)</f>
        <v>1.39208600933063</v>
      </c>
      <c r="I970" s="5">
        <f t="shared" ca="1" si="217"/>
        <v>1.2919829075245499</v>
      </c>
      <c r="J970" s="5">
        <f t="shared" ref="J970:J1033" ca="1" si="224">ROUND(TRUNC(H970/I970,15),8)</f>
        <v>1.07748021</v>
      </c>
      <c r="K970" s="5">
        <f t="shared" ref="K970:K1033" ca="1" si="225">TRUNC((C970*(J970-1)),8)</f>
        <v>8095.3599001700004</v>
      </c>
      <c r="L970" s="21">
        <f>IF(VLOOKUP(A970,$U$12:$AD$125,8)=VLOOKUP(A969,$U$12:$AD$125,8),0,VLOOKUP(A970,U$12:$AD$125,8))</f>
        <v>0</v>
      </c>
      <c r="M970" s="8">
        <f>IF(L970&gt;0,VLOOKUP(L970,T$12:$AC$125,7),0)</f>
        <v>0</v>
      </c>
      <c r="N970" s="3">
        <f t="shared" si="218"/>
        <v>0</v>
      </c>
      <c r="O970" s="3">
        <f t="shared" ref="O970:O1033" ca="1" si="226">(K970+N970)</f>
        <v>8095.3599001700004</v>
      </c>
      <c r="P970" s="22" t="str">
        <f t="shared" si="219"/>
        <v>INCORPJ=</v>
      </c>
      <c r="Q970" s="2">
        <f t="shared" si="220"/>
        <v>43171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  <c r="ES970" s="18"/>
      <c r="ET970" s="18"/>
      <c r="EU970" s="18"/>
      <c r="EV970" s="18"/>
      <c r="EW970" s="18"/>
      <c r="EX970" s="18"/>
      <c r="EY970" s="18"/>
      <c r="EZ970" s="18"/>
      <c r="FA970" s="18"/>
      <c r="FB970" s="18"/>
      <c r="FC970" s="18"/>
      <c r="FD970" s="18"/>
      <c r="FE970" s="18"/>
      <c r="FF970" s="18"/>
      <c r="FG970" s="18"/>
      <c r="FH970" s="18"/>
      <c r="FI970" s="18"/>
      <c r="FJ970" s="18"/>
      <c r="FK970" s="18"/>
      <c r="FL970" s="18"/>
      <c r="FM970" s="18"/>
      <c r="FN970" s="18"/>
      <c r="FO970" s="18"/>
      <c r="FP970" s="18"/>
      <c r="FQ970" s="18"/>
      <c r="FR970" s="18"/>
      <c r="FS970" s="18"/>
      <c r="FT970" s="18"/>
      <c r="FU970" s="18"/>
      <c r="FV970" s="18"/>
    </row>
    <row r="971" spans="1:178" ht="12.75" x14ac:dyDescent="0.15">
      <c r="A971" s="90">
        <f t="shared" ref="A971:A1034" si="227">(A970+1)</f>
        <v>43309</v>
      </c>
      <c r="B971" s="95">
        <f t="shared" ca="1" si="221"/>
        <v>112614.27455470001</v>
      </c>
      <c r="C971" s="3">
        <f t="shared" ref="C971:C1034" ca="1" si="228">TRUNC(C970-N970,6)</f>
        <v>104482.93700000001</v>
      </c>
      <c r="D971" s="4">
        <f ca="1">IF(A971&lt;$B$1,VLOOKUP(A971,[1]DI!$A$4:$B$15000,2),0)</f>
        <v>0</v>
      </c>
      <c r="E971" s="5">
        <f t="shared" ca="1" si="222"/>
        <v>0</v>
      </c>
      <c r="F971" s="20">
        <f t="shared" ref="F971:F1034" si="229">F970</f>
        <v>1.3</v>
      </c>
      <c r="G971" s="6">
        <f t="shared" ca="1" si="223"/>
        <v>1</v>
      </c>
      <c r="H971" s="5">
        <f ca="1">TRUNC(PRODUCT(G$10:G970),15)</f>
        <v>1.3925308907853999</v>
      </c>
      <c r="I971" s="5">
        <f t="shared" ref="I971:I1034" ca="1" si="230">IF(OR(L970&gt;0,L970="E"),H970,I970)</f>
        <v>1.2919829075245499</v>
      </c>
      <c r="J971" s="5">
        <f t="shared" ca="1" si="224"/>
        <v>1.0778245500000001</v>
      </c>
      <c r="K971" s="5">
        <f t="shared" ca="1" si="225"/>
        <v>8131.3375546999996</v>
      </c>
      <c r="L971" s="21">
        <f>IF(VLOOKUP(A971,$U$12:$AD$125,8)=VLOOKUP(A970,$U$12:$AD$125,8),0,VLOOKUP(A971,U$12:$AD$125,8))</f>
        <v>0</v>
      </c>
      <c r="M971" s="8">
        <f>IF(L971&gt;0,VLOOKUP(L971,T$12:$AC$125,7),0)</f>
        <v>0</v>
      </c>
      <c r="N971" s="3">
        <f t="shared" ref="N971:N1034" si="231">IF(M971&gt;0,(C$10*M971),0)</f>
        <v>0</v>
      </c>
      <c r="O971" s="3">
        <f t="shared" ca="1" si="226"/>
        <v>8131.3375546999996</v>
      </c>
      <c r="P971" s="22" t="str">
        <f t="shared" ref="P971:P1034" si="232">IF(L970&gt;0,VLOOKUP(A970,$U$12:$AD$125,9),P970)</f>
        <v>INCORPJ=</v>
      </c>
      <c r="Q971" s="2">
        <f t="shared" ref="Q971:Q1034" si="233">IF(L970&gt;0,VLOOKUP(A970,$U$12:$AD$125,10),Q970)</f>
        <v>43171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  <c r="ES971" s="18"/>
      <c r="ET971" s="18"/>
      <c r="EU971" s="18"/>
      <c r="EV971" s="18"/>
      <c r="EW971" s="18"/>
      <c r="EX971" s="18"/>
      <c r="EY971" s="18"/>
      <c r="EZ971" s="18"/>
      <c r="FA971" s="18"/>
      <c r="FB971" s="18"/>
      <c r="FC971" s="18"/>
      <c r="FD971" s="18"/>
      <c r="FE971" s="18"/>
      <c r="FF971" s="18"/>
      <c r="FG971" s="18"/>
      <c r="FH971" s="18"/>
      <c r="FI971" s="18"/>
      <c r="FJ971" s="18"/>
      <c r="FK971" s="18"/>
      <c r="FL971" s="18"/>
      <c r="FM971" s="18"/>
      <c r="FN971" s="18"/>
      <c r="FO971" s="18"/>
      <c r="FP971" s="18"/>
      <c r="FQ971" s="18"/>
      <c r="FR971" s="18"/>
      <c r="FS971" s="18"/>
      <c r="FT971" s="18"/>
      <c r="FU971" s="18"/>
      <c r="FV971" s="18"/>
    </row>
    <row r="972" spans="1:178" ht="12.75" x14ac:dyDescent="0.15">
      <c r="A972" s="90">
        <f t="shared" si="227"/>
        <v>43310</v>
      </c>
      <c r="B972" s="95">
        <f t="shared" ref="B972:B1035" ca="1" si="234">IF(A972&lt;=TODAY(),C972+K972,IF(AND(A972&gt;TODAY(),A972&lt;=$B$1),IF(VLOOKUP(TODAY(),$A$10:$D$10000,4,FALSE)=0,"n.d",C972+K972),"n.d"))</f>
        <v>112614.27455470001</v>
      </c>
      <c r="C972" s="3">
        <f t="shared" ca="1" si="228"/>
        <v>104482.93700000001</v>
      </c>
      <c r="D972" s="4">
        <f ca="1">IF(A972&lt;$B$1,VLOOKUP(A972,[1]DI!$A$4:$B$15000,2),0)</f>
        <v>0</v>
      </c>
      <c r="E972" s="5">
        <f t="shared" ca="1" si="222"/>
        <v>0</v>
      </c>
      <c r="F972" s="20">
        <f t="shared" si="229"/>
        <v>1.3</v>
      </c>
      <c r="G972" s="6">
        <f t="shared" ca="1" si="223"/>
        <v>1</v>
      </c>
      <c r="H972" s="5">
        <f ca="1">TRUNC(PRODUCT(G$10:G971),15)</f>
        <v>1.3925308907853999</v>
      </c>
      <c r="I972" s="5">
        <f t="shared" ca="1" si="230"/>
        <v>1.2919829075245499</v>
      </c>
      <c r="J972" s="5">
        <f t="shared" ca="1" si="224"/>
        <v>1.0778245500000001</v>
      </c>
      <c r="K972" s="5">
        <f t="shared" ca="1" si="225"/>
        <v>8131.3375546999996</v>
      </c>
      <c r="L972" s="21">
        <f>IF(VLOOKUP(A972,$U$12:$AD$125,8)=VLOOKUP(A971,$U$12:$AD$125,8),0,VLOOKUP(A972,U$12:$AD$125,8))</f>
        <v>0</v>
      </c>
      <c r="M972" s="8">
        <f>IF(L972&gt;0,VLOOKUP(L972,T$12:$AC$125,7),0)</f>
        <v>0</v>
      </c>
      <c r="N972" s="3">
        <f t="shared" si="231"/>
        <v>0</v>
      </c>
      <c r="O972" s="3">
        <f t="shared" ca="1" si="226"/>
        <v>8131.3375546999996</v>
      </c>
      <c r="P972" s="22" t="str">
        <f t="shared" si="232"/>
        <v>INCORPJ=</v>
      </c>
      <c r="Q972" s="2">
        <f t="shared" si="233"/>
        <v>43171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  <c r="ES972" s="18"/>
      <c r="ET972" s="18"/>
      <c r="EU972" s="18"/>
      <c r="EV972" s="18"/>
      <c r="EW972" s="18"/>
      <c r="EX972" s="18"/>
      <c r="EY972" s="18"/>
      <c r="EZ972" s="18"/>
      <c r="FA972" s="18"/>
      <c r="FB972" s="18"/>
      <c r="FC972" s="18"/>
      <c r="FD972" s="18"/>
      <c r="FE972" s="18"/>
      <c r="FF972" s="18"/>
      <c r="FG972" s="18"/>
      <c r="FH972" s="18"/>
      <c r="FI972" s="18"/>
      <c r="FJ972" s="18"/>
      <c r="FK972" s="18"/>
      <c r="FL972" s="18"/>
      <c r="FM972" s="18"/>
      <c r="FN972" s="18"/>
      <c r="FO972" s="18"/>
      <c r="FP972" s="18"/>
      <c r="FQ972" s="18"/>
      <c r="FR972" s="18"/>
      <c r="FS972" s="18"/>
      <c r="FT972" s="18"/>
      <c r="FU972" s="18"/>
      <c r="FV972" s="18"/>
    </row>
    <row r="973" spans="1:178" ht="12.75" x14ac:dyDescent="0.15">
      <c r="A973" s="90">
        <f t="shared" si="227"/>
        <v>43311</v>
      </c>
      <c r="B973" s="95">
        <f t="shared" ca="1" si="234"/>
        <v>112614.27455470001</v>
      </c>
      <c r="C973" s="3">
        <f t="shared" ca="1" si="228"/>
        <v>104482.93700000001</v>
      </c>
      <c r="D973" s="4">
        <f ca="1">IF(A973&lt;$B$1,VLOOKUP(A973,[1]DI!$A$4:$B$15000,2),0)</f>
        <v>6.3899999999999998E-2</v>
      </c>
      <c r="E973" s="5">
        <f t="shared" ca="1" si="222"/>
        <v>2.4583E-4</v>
      </c>
      <c r="F973" s="20">
        <f t="shared" si="229"/>
        <v>1.3</v>
      </c>
      <c r="G973" s="6">
        <f t="shared" ca="1" si="223"/>
        <v>1.0003195789999999</v>
      </c>
      <c r="H973" s="5">
        <f ca="1">TRUNC(PRODUCT(G$10:G972),15)</f>
        <v>1.3925308907853999</v>
      </c>
      <c r="I973" s="5">
        <f t="shared" ca="1" si="230"/>
        <v>1.2919829075245499</v>
      </c>
      <c r="J973" s="5">
        <f t="shared" ca="1" si="224"/>
        <v>1.0778245500000001</v>
      </c>
      <c r="K973" s="5">
        <f t="shared" ca="1" si="225"/>
        <v>8131.3375546999996</v>
      </c>
      <c r="L973" s="21">
        <f>IF(VLOOKUP(A973,$U$12:$AD$125,8)=VLOOKUP(A972,$U$12:$AD$125,8),0,VLOOKUP(A973,U$12:$AD$125,8))</f>
        <v>0</v>
      </c>
      <c r="M973" s="8">
        <f>IF(L973&gt;0,VLOOKUP(L973,T$12:$AC$125,7),0)</f>
        <v>0</v>
      </c>
      <c r="N973" s="3">
        <f t="shared" si="231"/>
        <v>0</v>
      </c>
      <c r="O973" s="3">
        <f t="shared" ca="1" si="226"/>
        <v>8131.3375546999996</v>
      </c>
      <c r="P973" s="22" t="str">
        <f t="shared" si="232"/>
        <v>INCORPJ=</v>
      </c>
      <c r="Q973" s="2">
        <f t="shared" si="233"/>
        <v>43171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  <c r="ES973" s="18"/>
      <c r="ET973" s="18"/>
      <c r="EU973" s="18"/>
      <c r="EV973" s="18"/>
      <c r="EW973" s="18"/>
      <c r="EX973" s="18"/>
      <c r="EY973" s="18"/>
      <c r="EZ973" s="18"/>
      <c r="FA973" s="18"/>
      <c r="FB973" s="18"/>
      <c r="FC973" s="18"/>
      <c r="FD973" s="18"/>
      <c r="FE973" s="18"/>
      <c r="FF973" s="18"/>
      <c r="FG973" s="18"/>
      <c r="FH973" s="18"/>
      <c r="FI973" s="18"/>
      <c r="FJ973" s="18"/>
      <c r="FK973" s="18"/>
      <c r="FL973" s="18"/>
      <c r="FM973" s="18"/>
      <c r="FN973" s="18"/>
      <c r="FO973" s="18"/>
      <c r="FP973" s="18"/>
      <c r="FQ973" s="18"/>
      <c r="FR973" s="18"/>
      <c r="FS973" s="18"/>
      <c r="FT973" s="18"/>
      <c r="FU973" s="18"/>
      <c r="FV973" s="18"/>
    </row>
    <row r="974" spans="1:178" ht="12.75" x14ac:dyDescent="0.15">
      <c r="A974" s="90">
        <f t="shared" si="227"/>
        <v>43312</v>
      </c>
      <c r="B974" s="95">
        <f t="shared" ca="1" si="234"/>
        <v>112650.26370235</v>
      </c>
      <c r="C974" s="3">
        <f t="shared" ca="1" si="228"/>
        <v>104482.93700000001</v>
      </c>
      <c r="D974" s="4">
        <f ca="1">IF(A974&lt;$B$1,VLOOKUP(A974,[1]DI!$A$4:$B$15000,2),0)</f>
        <v>6.3899999999999998E-2</v>
      </c>
      <c r="E974" s="5">
        <f t="shared" ca="1" si="222"/>
        <v>2.4583E-4</v>
      </c>
      <c r="F974" s="20">
        <f t="shared" si="229"/>
        <v>1.3</v>
      </c>
      <c r="G974" s="6">
        <f t="shared" ca="1" si="223"/>
        <v>1.0003195789999999</v>
      </c>
      <c r="H974" s="5">
        <f ca="1">TRUNC(PRODUCT(G$10:G973),15)</f>
        <v>1.3929759144149501</v>
      </c>
      <c r="I974" s="5">
        <f t="shared" ca="1" si="230"/>
        <v>1.2919829075245499</v>
      </c>
      <c r="J974" s="5">
        <f t="shared" ca="1" si="224"/>
        <v>1.0781689999999999</v>
      </c>
      <c r="K974" s="5">
        <f t="shared" ca="1" si="225"/>
        <v>8167.3267023500002</v>
      </c>
      <c r="L974" s="21">
        <f>IF(VLOOKUP(A974,$U$12:$AD$125,8)=VLOOKUP(A973,$U$12:$AD$125,8),0,VLOOKUP(A974,U$12:$AD$125,8))</f>
        <v>0</v>
      </c>
      <c r="M974" s="8">
        <f>IF(L974&gt;0,VLOOKUP(L974,T$12:$AC$125,7),0)</f>
        <v>0</v>
      </c>
      <c r="N974" s="3">
        <f t="shared" si="231"/>
        <v>0</v>
      </c>
      <c r="O974" s="3">
        <f t="shared" ca="1" si="226"/>
        <v>8167.3267023500002</v>
      </c>
      <c r="P974" s="22" t="str">
        <f t="shared" si="232"/>
        <v>INCORPJ=</v>
      </c>
      <c r="Q974" s="2">
        <f t="shared" si="233"/>
        <v>43171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  <c r="ES974" s="18"/>
      <c r="ET974" s="18"/>
      <c r="EU974" s="18"/>
      <c r="EV974" s="18"/>
      <c r="EW974" s="18"/>
      <c r="EX974" s="18"/>
      <c r="EY974" s="18"/>
      <c r="EZ974" s="18"/>
      <c r="FA974" s="18"/>
      <c r="FB974" s="18"/>
      <c r="FC974" s="18"/>
      <c r="FD974" s="18"/>
      <c r="FE974" s="18"/>
      <c r="FF974" s="18"/>
      <c r="FG974" s="18"/>
      <c r="FH974" s="18"/>
      <c r="FI974" s="18"/>
      <c r="FJ974" s="18"/>
      <c r="FK974" s="18"/>
      <c r="FL974" s="18"/>
      <c r="FM974" s="18"/>
      <c r="FN974" s="18"/>
      <c r="FO974" s="18"/>
      <c r="FP974" s="18"/>
      <c r="FQ974" s="18"/>
      <c r="FR974" s="18"/>
      <c r="FS974" s="18"/>
      <c r="FT974" s="18"/>
      <c r="FU974" s="18"/>
      <c r="FV974" s="18"/>
    </row>
    <row r="975" spans="1:178" ht="12.75" x14ac:dyDescent="0.15">
      <c r="A975" s="90">
        <f t="shared" si="227"/>
        <v>43313</v>
      </c>
      <c r="B975" s="95">
        <f t="shared" ca="1" si="234"/>
        <v>112686.26434312001</v>
      </c>
      <c r="C975" s="3">
        <f t="shared" ca="1" si="228"/>
        <v>104482.93700000001</v>
      </c>
      <c r="D975" s="4">
        <f ca="1">IF(A975&lt;$B$1,VLOOKUP(A975,[1]DI!$A$4:$B$15000,2),0)</f>
        <v>6.3899999999999998E-2</v>
      </c>
      <c r="E975" s="5">
        <f t="shared" ca="1" si="222"/>
        <v>2.4583E-4</v>
      </c>
      <c r="F975" s="20">
        <f t="shared" si="229"/>
        <v>1.3</v>
      </c>
      <c r="G975" s="6">
        <f t="shared" ca="1" si="223"/>
        <v>1.0003195789999999</v>
      </c>
      <c r="H975" s="5">
        <f ca="1">TRUNC(PRODUCT(G$10:G974),15)</f>
        <v>1.3934210802647</v>
      </c>
      <c r="I975" s="5">
        <f t="shared" ca="1" si="230"/>
        <v>1.2919829075245499</v>
      </c>
      <c r="J975" s="5">
        <f t="shared" ca="1" si="224"/>
        <v>1.07851356</v>
      </c>
      <c r="K975" s="5">
        <f t="shared" ca="1" si="225"/>
        <v>8203.3273431199996</v>
      </c>
      <c r="L975" s="21">
        <f>IF(VLOOKUP(A975,$U$12:$AD$125,8)=VLOOKUP(A974,$U$12:$AD$125,8),0,VLOOKUP(A975,U$12:$AD$125,8))</f>
        <v>0</v>
      </c>
      <c r="M975" s="8">
        <f>IF(L975&gt;0,VLOOKUP(L975,T$12:$AC$125,7),0)</f>
        <v>0</v>
      </c>
      <c r="N975" s="3">
        <f t="shared" si="231"/>
        <v>0</v>
      </c>
      <c r="O975" s="3">
        <f t="shared" ca="1" si="226"/>
        <v>8203.3273431199996</v>
      </c>
      <c r="P975" s="22" t="str">
        <f t="shared" si="232"/>
        <v>INCORPJ=</v>
      </c>
      <c r="Q975" s="2">
        <f t="shared" si="233"/>
        <v>43171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  <c r="ES975" s="18"/>
      <c r="ET975" s="18"/>
      <c r="EU975" s="18"/>
      <c r="EV975" s="18"/>
      <c r="EW975" s="18"/>
      <c r="EX975" s="18"/>
      <c r="EY975" s="18"/>
      <c r="EZ975" s="18"/>
      <c r="FA975" s="18"/>
      <c r="FB975" s="18"/>
      <c r="FC975" s="18"/>
      <c r="FD975" s="18"/>
      <c r="FE975" s="18"/>
      <c r="FF975" s="18"/>
      <c r="FG975" s="18"/>
      <c r="FH975" s="18"/>
      <c r="FI975" s="18"/>
      <c r="FJ975" s="18"/>
      <c r="FK975" s="18"/>
      <c r="FL975" s="18"/>
      <c r="FM975" s="18"/>
      <c r="FN975" s="18"/>
      <c r="FO975" s="18"/>
      <c r="FP975" s="18"/>
      <c r="FQ975" s="18"/>
      <c r="FR975" s="18"/>
      <c r="FS975" s="18"/>
      <c r="FT975" s="18"/>
      <c r="FU975" s="18"/>
      <c r="FV975" s="18"/>
    </row>
    <row r="976" spans="1:178" ht="12.75" x14ac:dyDescent="0.15">
      <c r="A976" s="90">
        <f t="shared" si="227"/>
        <v>43314</v>
      </c>
      <c r="B976" s="95">
        <f t="shared" ca="1" si="234"/>
        <v>112722.27647702</v>
      </c>
      <c r="C976" s="3">
        <f t="shared" ca="1" si="228"/>
        <v>104482.93700000001</v>
      </c>
      <c r="D976" s="4">
        <f ca="1">IF(A976&lt;$B$1,VLOOKUP(A976,[1]DI!$A$4:$B$15000,2),0)</f>
        <v>6.3899999999999998E-2</v>
      </c>
      <c r="E976" s="5">
        <f t="shared" ca="1" si="222"/>
        <v>2.4583E-4</v>
      </c>
      <c r="F976" s="20">
        <f t="shared" si="229"/>
        <v>1.3</v>
      </c>
      <c r="G976" s="6">
        <f t="shared" ca="1" si="223"/>
        <v>1.0003195789999999</v>
      </c>
      <c r="H976" s="5">
        <f ca="1">TRUNC(PRODUCT(G$10:G975),15)</f>
        <v>1.3938663883801099</v>
      </c>
      <c r="I976" s="5">
        <f t="shared" ca="1" si="230"/>
        <v>1.2919829075245499</v>
      </c>
      <c r="J976" s="5">
        <f t="shared" ca="1" si="224"/>
        <v>1.07885823</v>
      </c>
      <c r="K976" s="5">
        <f t="shared" ca="1" si="225"/>
        <v>8239.3394770199993</v>
      </c>
      <c r="L976" s="21">
        <f>IF(VLOOKUP(A976,$U$12:$AD$125,8)=VLOOKUP(A975,$U$12:$AD$125,8),0,VLOOKUP(A976,U$12:$AD$125,8))</f>
        <v>0</v>
      </c>
      <c r="M976" s="8">
        <f>IF(L976&gt;0,VLOOKUP(L976,T$12:$AC$125,7),0)</f>
        <v>0</v>
      </c>
      <c r="N976" s="3">
        <f t="shared" si="231"/>
        <v>0</v>
      </c>
      <c r="O976" s="3">
        <f t="shared" ca="1" si="226"/>
        <v>8239.3394770199993</v>
      </c>
      <c r="P976" s="22" t="str">
        <f t="shared" si="232"/>
        <v>INCORPJ=</v>
      </c>
      <c r="Q976" s="2">
        <f t="shared" si="233"/>
        <v>43171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  <c r="ES976" s="18"/>
      <c r="ET976" s="18"/>
      <c r="EU976" s="18"/>
      <c r="EV976" s="18"/>
      <c r="EW976" s="18"/>
      <c r="EX976" s="18"/>
      <c r="EY976" s="18"/>
      <c r="EZ976" s="18"/>
      <c r="FA976" s="18"/>
      <c r="FB976" s="18"/>
      <c r="FC976" s="18"/>
      <c r="FD976" s="18"/>
      <c r="FE976" s="18"/>
      <c r="FF976" s="18"/>
      <c r="FG976" s="18"/>
      <c r="FH976" s="18"/>
      <c r="FI976" s="18"/>
      <c r="FJ976" s="18"/>
      <c r="FK976" s="18"/>
      <c r="FL976" s="18"/>
      <c r="FM976" s="18"/>
      <c r="FN976" s="18"/>
      <c r="FO976" s="18"/>
      <c r="FP976" s="18"/>
      <c r="FQ976" s="18"/>
      <c r="FR976" s="18"/>
      <c r="FS976" s="18"/>
      <c r="FT976" s="18"/>
      <c r="FU976" s="18"/>
      <c r="FV976" s="18"/>
    </row>
    <row r="977" spans="1:181" ht="12.75" x14ac:dyDescent="0.15">
      <c r="A977" s="90">
        <f t="shared" si="227"/>
        <v>43315</v>
      </c>
      <c r="B977" s="95">
        <f t="shared" ca="1" si="234"/>
        <v>112758.30010404001</v>
      </c>
      <c r="C977" s="3">
        <f t="shared" ca="1" si="228"/>
        <v>104482.93700000001</v>
      </c>
      <c r="D977" s="4">
        <f ca="1">IF(A977&lt;$B$1,VLOOKUP(A977,[1]DI!$A$4:$B$15000,2),0)</f>
        <v>6.3899999999999998E-2</v>
      </c>
      <c r="E977" s="5">
        <f t="shared" ca="1" si="222"/>
        <v>2.4583E-4</v>
      </c>
      <c r="F977" s="20">
        <f t="shared" si="229"/>
        <v>1.3</v>
      </c>
      <c r="G977" s="6">
        <f t="shared" ca="1" si="223"/>
        <v>1.0003195789999999</v>
      </c>
      <c r="H977" s="5">
        <f ca="1">TRUNC(PRODUCT(G$10:G976),15)</f>
        <v>1.39431183880664</v>
      </c>
      <c r="I977" s="5">
        <f t="shared" ca="1" si="230"/>
        <v>1.2919829075245499</v>
      </c>
      <c r="J977" s="5">
        <f t="shared" ca="1" si="224"/>
        <v>1.0792030100000001</v>
      </c>
      <c r="K977" s="5">
        <f t="shared" ca="1" si="225"/>
        <v>8275.3631040399996</v>
      </c>
      <c r="L977" s="21">
        <f>IF(VLOOKUP(A977,$U$12:$AD$125,8)=VLOOKUP(A976,$U$12:$AD$125,8),0,VLOOKUP(A977,U$12:$AD$125,8))</f>
        <v>0</v>
      </c>
      <c r="M977" s="8">
        <f>IF(L977&gt;0,VLOOKUP(L977,T$12:$AC$125,7),0)</f>
        <v>0</v>
      </c>
      <c r="N977" s="3">
        <f t="shared" si="231"/>
        <v>0</v>
      </c>
      <c r="O977" s="3">
        <f t="shared" ca="1" si="226"/>
        <v>8275.3631040399996</v>
      </c>
      <c r="P977" s="22" t="str">
        <f t="shared" si="232"/>
        <v>INCORPJ=</v>
      </c>
      <c r="Q977" s="2">
        <f t="shared" si="233"/>
        <v>43171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  <c r="ES977" s="18"/>
      <c r="ET977" s="18"/>
      <c r="EU977" s="18"/>
      <c r="EV977" s="18"/>
      <c r="EW977" s="18"/>
      <c r="EX977" s="18"/>
      <c r="EY977" s="18"/>
      <c r="EZ977" s="18"/>
      <c r="FA977" s="18"/>
      <c r="FB977" s="18"/>
      <c r="FC977" s="18"/>
      <c r="FD977" s="18"/>
      <c r="FE977" s="18"/>
      <c r="FF977" s="18"/>
      <c r="FG977" s="18"/>
      <c r="FH977" s="18"/>
      <c r="FI977" s="18"/>
      <c r="FJ977" s="18"/>
      <c r="FK977" s="18"/>
      <c r="FL977" s="18"/>
      <c r="FM977" s="18"/>
      <c r="FN977" s="18"/>
      <c r="FO977" s="18"/>
      <c r="FP977" s="18"/>
      <c r="FQ977" s="18"/>
      <c r="FR977" s="18"/>
      <c r="FS977" s="18"/>
      <c r="FT977" s="18"/>
      <c r="FU977" s="18"/>
      <c r="FV977" s="18"/>
    </row>
    <row r="978" spans="1:181" ht="12.75" x14ac:dyDescent="0.15">
      <c r="A978" s="90">
        <f t="shared" si="227"/>
        <v>43316</v>
      </c>
      <c r="B978" s="95">
        <f t="shared" ca="1" si="234"/>
        <v>112794.33522418</v>
      </c>
      <c r="C978" s="3">
        <f t="shared" ca="1" si="228"/>
        <v>104482.93700000001</v>
      </c>
      <c r="D978" s="4">
        <f ca="1">IF(A978&lt;$B$1,VLOOKUP(A978,[1]DI!$A$4:$B$15000,2),0)</f>
        <v>0</v>
      </c>
      <c r="E978" s="5">
        <f t="shared" ref="E978:E1041" ca="1" si="235">ROUND((((1+D978)^(1/252)-1)),8)</f>
        <v>0</v>
      </c>
      <c r="F978" s="20">
        <f t="shared" si="229"/>
        <v>1.3</v>
      </c>
      <c r="G978" s="6">
        <f t="shared" ca="1" si="223"/>
        <v>1</v>
      </c>
      <c r="H978" s="5">
        <f ca="1">TRUNC(PRODUCT(G$10:G977),15)</f>
        <v>1.3947574315897799</v>
      </c>
      <c r="I978" s="5">
        <f t="shared" ca="1" si="230"/>
        <v>1.2919829075245499</v>
      </c>
      <c r="J978" s="5">
        <f t="shared" ca="1" si="224"/>
        <v>1.0795478999999999</v>
      </c>
      <c r="K978" s="5">
        <f t="shared" ca="1" si="225"/>
        <v>8311.3982241800004</v>
      </c>
      <c r="L978" s="21">
        <f>IF(VLOOKUP(A978,$U$12:$AD$125,8)=VLOOKUP(A977,$U$12:$AD$125,8),0,VLOOKUP(A978,U$12:$AD$125,8))</f>
        <v>0</v>
      </c>
      <c r="M978" s="8">
        <f>IF(L978&gt;0,VLOOKUP(L978,T$12:$AC$125,7),0)</f>
        <v>0</v>
      </c>
      <c r="N978" s="3">
        <f t="shared" si="231"/>
        <v>0</v>
      </c>
      <c r="O978" s="3">
        <f t="shared" ca="1" si="226"/>
        <v>8311.3982241800004</v>
      </c>
      <c r="P978" s="22" t="str">
        <f t="shared" si="232"/>
        <v>INCORPJ=</v>
      </c>
      <c r="Q978" s="2">
        <f t="shared" si="233"/>
        <v>43171</v>
      </c>
      <c r="R978" s="10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3"/>
      <c r="BB978" s="33"/>
      <c r="BC978" s="33"/>
      <c r="BD978" s="33"/>
      <c r="BE978" s="33"/>
      <c r="BF978" s="33"/>
      <c r="BG978" s="33"/>
      <c r="BH978" s="33"/>
      <c r="BI978" s="33"/>
      <c r="BJ978" s="33"/>
      <c r="BK978" s="33"/>
      <c r="BL978" s="33"/>
      <c r="BM978" s="33"/>
      <c r="BN978" s="33"/>
      <c r="BO978" s="33"/>
      <c r="BP978" s="33"/>
      <c r="BQ978" s="33"/>
      <c r="BR978" s="33"/>
      <c r="BS978" s="33"/>
      <c r="BT978" s="33"/>
      <c r="BU978" s="33"/>
      <c r="BV978" s="33"/>
      <c r="BW978" s="33"/>
      <c r="BX978" s="33"/>
      <c r="BY978" s="33"/>
      <c r="BZ978" s="33"/>
      <c r="CA978" s="33"/>
      <c r="CB978" s="33"/>
      <c r="CC978" s="33"/>
      <c r="CD978" s="33"/>
      <c r="CE978" s="33"/>
      <c r="CF978" s="33"/>
      <c r="CG978" s="33"/>
      <c r="CH978" s="33"/>
      <c r="CI978" s="33"/>
      <c r="CJ978" s="33"/>
      <c r="CK978" s="33"/>
      <c r="CL978" s="33"/>
      <c r="CM978" s="33"/>
      <c r="CN978" s="33"/>
      <c r="CO978" s="33"/>
      <c r="CP978" s="33"/>
      <c r="CQ978" s="33"/>
      <c r="CR978" s="33"/>
      <c r="CS978" s="33"/>
      <c r="CT978" s="33"/>
      <c r="CU978" s="33"/>
      <c r="CV978" s="33"/>
      <c r="CW978" s="33"/>
      <c r="CX978" s="33"/>
      <c r="CY978" s="33"/>
      <c r="CZ978" s="33"/>
      <c r="DA978" s="33"/>
      <c r="DB978" s="33"/>
      <c r="DC978" s="33"/>
      <c r="DD978" s="33"/>
      <c r="DE978" s="33"/>
      <c r="DF978" s="33"/>
      <c r="DG978" s="33"/>
      <c r="DH978" s="33"/>
      <c r="DI978" s="33"/>
      <c r="DJ978" s="33"/>
      <c r="DK978" s="33"/>
      <c r="DL978" s="33"/>
      <c r="DM978" s="33"/>
      <c r="DN978" s="33"/>
      <c r="DO978" s="33"/>
      <c r="DP978" s="33"/>
      <c r="DQ978" s="33"/>
      <c r="DR978" s="33"/>
      <c r="DS978" s="33"/>
      <c r="DT978" s="33"/>
      <c r="DU978" s="33"/>
      <c r="DV978" s="33"/>
      <c r="DW978" s="33"/>
      <c r="DX978" s="33"/>
      <c r="DY978" s="33"/>
      <c r="DZ978" s="33"/>
      <c r="EA978" s="33"/>
      <c r="EB978" s="33"/>
      <c r="EC978" s="33"/>
      <c r="ED978" s="33"/>
      <c r="EE978" s="33"/>
      <c r="EF978" s="33"/>
      <c r="EG978" s="33"/>
      <c r="EH978" s="33"/>
      <c r="EI978" s="33"/>
      <c r="EJ978" s="33"/>
      <c r="EK978" s="33"/>
      <c r="EL978" s="33"/>
      <c r="EM978" s="33"/>
      <c r="EN978" s="33"/>
      <c r="EO978" s="33"/>
      <c r="EP978" s="33"/>
      <c r="EQ978" s="33"/>
      <c r="ER978" s="33"/>
      <c r="ES978" s="33"/>
      <c r="ET978" s="33"/>
      <c r="EU978" s="33"/>
      <c r="EV978" s="33"/>
      <c r="EW978" s="33"/>
      <c r="EX978" s="33"/>
      <c r="EY978" s="33"/>
      <c r="EZ978" s="33"/>
      <c r="FA978" s="33"/>
      <c r="FB978" s="33"/>
      <c r="FC978" s="33"/>
      <c r="FD978" s="33"/>
      <c r="FE978" s="33"/>
      <c r="FF978" s="33"/>
      <c r="FG978" s="33"/>
      <c r="FH978" s="33"/>
      <c r="FI978" s="33"/>
      <c r="FJ978" s="33"/>
      <c r="FK978" s="33"/>
      <c r="FL978" s="33"/>
      <c r="FM978" s="33"/>
      <c r="FN978" s="33"/>
      <c r="FO978" s="33"/>
      <c r="FP978" s="33"/>
      <c r="FQ978" s="33"/>
      <c r="FR978" s="33"/>
      <c r="FS978" s="33"/>
      <c r="FT978" s="33"/>
      <c r="FU978" s="33"/>
      <c r="FV978" s="33"/>
      <c r="FW978" s="33"/>
      <c r="FX978" s="33"/>
      <c r="FY978" s="33"/>
    </row>
    <row r="979" spans="1:181" ht="12.75" x14ac:dyDescent="0.15">
      <c r="A979" s="90">
        <f t="shared" si="227"/>
        <v>43317</v>
      </c>
      <c r="B979" s="95">
        <f t="shared" ca="1" si="234"/>
        <v>112794.33522418</v>
      </c>
      <c r="C979" s="3">
        <f t="shared" ca="1" si="228"/>
        <v>104482.93700000001</v>
      </c>
      <c r="D979" s="4">
        <f ca="1">IF(A979&lt;$B$1,VLOOKUP(A979,[1]DI!$A$4:$B$15000,2),0)</f>
        <v>0</v>
      </c>
      <c r="E979" s="5">
        <f t="shared" ca="1" si="235"/>
        <v>0</v>
      </c>
      <c r="F979" s="20">
        <f t="shared" si="229"/>
        <v>1.3</v>
      </c>
      <c r="G979" s="6">
        <f t="shared" ca="1" si="223"/>
        <v>1</v>
      </c>
      <c r="H979" s="5">
        <f ca="1">TRUNC(PRODUCT(G$10:G978),15)</f>
        <v>1.3947574315897799</v>
      </c>
      <c r="I979" s="5">
        <f t="shared" ca="1" si="230"/>
        <v>1.2919829075245499</v>
      </c>
      <c r="J979" s="5">
        <f t="shared" ca="1" si="224"/>
        <v>1.0795478999999999</v>
      </c>
      <c r="K979" s="5">
        <f t="shared" ca="1" si="225"/>
        <v>8311.3982241800004</v>
      </c>
      <c r="L979" s="21">
        <f>IF(VLOOKUP(A979,$U$12:$AD$125,8)=VLOOKUP(A978,$U$12:$AD$125,8),0,VLOOKUP(A979,U$12:$AD$125,8))</f>
        <v>0</v>
      </c>
      <c r="M979" s="8">
        <f>IF(L979&gt;0,VLOOKUP(L979,T$12:$AC$125,7),0)</f>
        <v>0</v>
      </c>
      <c r="N979" s="3">
        <f t="shared" si="231"/>
        <v>0</v>
      </c>
      <c r="O979" s="3">
        <f t="shared" ca="1" si="226"/>
        <v>8311.3982241800004</v>
      </c>
      <c r="P979" s="22" t="str">
        <f t="shared" si="232"/>
        <v>INCORPJ=</v>
      </c>
      <c r="Q979" s="2">
        <f t="shared" si="233"/>
        <v>43171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  <c r="ES979" s="18"/>
      <c r="ET979" s="18"/>
      <c r="EU979" s="18"/>
      <c r="EV979" s="18"/>
      <c r="EW979" s="18"/>
      <c r="EX979" s="18"/>
      <c r="EY979" s="18"/>
      <c r="EZ979" s="18"/>
      <c r="FA979" s="18"/>
      <c r="FB979" s="18"/>
      <c r="FC979" s="18"/>
      <c r="FD979" s="18"/>
      <c r="FE979" s="18"/>
      <c r="FF979" s="18"/>
      <c r="FG979" s="18"/>
      <c r="FH979" s="18"/>
      <c r="FI979" s="18"/>
      <c r="FJ979" s="18"/>
      <c r="FK979" s="18"/>
      <c r="FL979" s="18"/>
      <c r="FM979" s="18"/>
      <c r="FN979" s="18"/>
      <c r="FO979" s="18"/>
      <c r="FP979" s="18"/>
      <c r="FQ979" s="18"/>
      <c r="FR979" s="18"/>
      <c r="FS979" s="18"/>
      <c r="FT979" s="18"/>
      <c r="FU979" s="18"/>
      <c r="FV979" s="18"/>
    </row>
    <row r="980" spans="1:181" ht="12.75" x14ac:dyDescent="0.15">
      <c r="A980" s="90">
        <f t="shared" si="227"/>
        <v>43318</v>
      </c>
      <c r="B980" s="95">
        <f t="shared" ca="1" si="234"/>
        <v>112794.33522418</v>
      </c>
      <c r="C980" s="3">
        <f t="shared" ca="1" si="228"/>
        <v>104482.93700000001</v>
      </c>
      <c r="D980" s="4">
        <f ca="1">IF(A980&lt;$B$1,VLOOKUP(A980,[1]DI!$A$4:$B$15000,2),0)</f>
        <v>6.3899999999999998E-2</v>
      </c>
      <c r="E980" s="5">
        <f t="shared" ca="1" si="235"/>
        <v>2.4583E-4</v>
      </c>
      <c r="F980" s="20">
        <f t="shared" si="229"/>
        <v>1.3</v>
      </c>
      <c r="G980" s="6">
        <f t="shared" ca="1" si="223"/>
        <v>1.0003195789999999</v>
      </c>
      <c r="H980" s="5">
        <f ca="1">TRUNC(PRODUCT(G$10:G979),15)</f>
        <v>1.3947574315897799</v>
      </c>
      <c r="I980" s="5">
        <f t="shared" ca="1" si="230"/>
        <v>1.2919829075245499</v>
      </c>
      <c r="J980" s="5">
        <f t="shared" ca="1" si="224"/>
        <v>1.0795478999999999</v>
      </c>
      <c r="K980" s="5">
        <f t="shared" ca="1" si="225"/>
        <v>8311.3982241800004</v>
      </c>
      <c r="L980" s="21">
        <f>IF(VLOOKUP(A980,$U$12:$AD$125,8)=VLOOKUP(A979,$U$12:$AD$125,8),0,VLOOKUP(A980,U$12:$AD$125,8))</f>
        <v>0</v>
      </c>
      <c r="M980" s="8">
        <f>IF(L980&gt;0,VLOOKUP(L980,T$12:$AC$125,7),0)</f>
        <v>0</v>
      </c>
      <c r="N980" s="3">
        <f t="shared" si="231"/>
        <v>0</v>
      </c>
      <c r="O980" s="3">
        <f t="shared" ca="1" si="226"/>
        <v>8311.3982241800004</v>
      </c>
      <c r="P980" s="22" t="str">
        <f t="shared" si="232"/>
        <v>INCORPJ=</v>
      </c>
      <c r="Q980" s="2">
        <f t="shared" si="233"/>
        <v>43171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  <c r="ES980" s="18"/>
      <c r="ET980" s="18"/>
      <c r="EU980" s="18"/>
      <c r="EV980" s="18"/>
      <c r="EW980" s="18"/>
      <c r="EX980" s="18"/>
      <c r="EY980" s="18"/>
      <c r="EZ980" s="18"/>
      <c r="FA980" s="18"/>
      <c r="FB980" s="18"/>
      <c r="FC980" s="18"/>
      <c r="FD980" s="18"/>
      <c r="FE980" s="18"/>
      <c r="FF980" s="18"/>
      <c r="FG980" s="18"/>
      <c r="FH980" s="18"/>
      <c r="FI980" s="18"/>
      <c r="FJ980" s="18"/>
      <c r="FK980" s="18"/>
      <c r="FL980" s="18"/>
      <c r="FM980" s="18"/>
      <c r="FN980" s="18"/>
      <c r="FO980" s="18"/>
      <c r="FP980" s="18"/>
      <c r="FQ980" s="18"/>
      <c r="FR980" s="18"/>
      <c r="FS980" s="18"/>
      <c r="FT980" s="18"/>
      <c r="FU980" s="18"/>
      <c r="FV980" s="18"/>
    </row>
    <row r="981" spans="1:181" ht="12.75" x14ac:dyDescent="0.15">
      <c r="A981" s="90">
        <f t="shared" si="227"/>
        <v>43319</v>
      </c>
      <c r="B981" s="95">
        <f t="shared" ca="1" si="234"/>
        <v>112830.38183744</v>
      </c>
      <c r="C981" s="3">
        <f t="shared" ca="1" si="228"/>
        <v>104482.93700000001</v>
      </c>
      <c r="D981" s="4">
        <f ca="1">IF(A981&lt;$B$1,VLOOKUP(A981,[1]DI!$A$4:$B$15000,2),0)</f>
        <v>6.3899999999999998E-2</v>
      </c>
      <c r="E981" s="5">
        <f t="shared" ca="1" si="235"/>
        <v>2.4583E-4</v>
      </c>
      <c r="F981" s="20">
        <f t="shared" si="229"/>
        <v>1.3</v>
      </c>
      <c r="G981" s="6">
        <f t="shared" ca="1" si="223"/>
        <v>1.0003195789999999</v>
      </c>
      <c r="H981" s="5">
        <f ca="1">TRUNC(PRODUCT(G$10:G980),15)</f>
        <v>1.39520316677501</v>
      </c>
      <c r="I981" s="5">
        <f t="shared" ca="1" si="230"/>
        <v>1.2919829075245499</v>
      </c>
      <c r="J981" s="5">
        <f t="shared" ca="1" si="224"/>
        <v>1.0798928999999999</v>
      </c>
      <c r="K981" s="5">
        <f t="shared" ca="1" si="225"/>
        <v>8347.4448374399999</v>
      </c>
      <c r="L981" s="21">
        <f>IF(VLOOKUP(A981,$U$12:$AD$125,8)=VLOOKUP(A980,$U$12:$AD$125,8),0,VLOOKUP(A981,U$12:$AD$125,8))</f>
        <v>0</v>
      </c>
      <c r="M981" s="8">
        <f>IF(L981&gt;0,VLOOKUP(L981,T$12:$AC$125,7),0)</f>
        <v>0</v>
      </c>
      <c r="N981" s="3">
        <f t="shared" si="231"/>
        <v>0</v>
      </c>
      <c r="O981" s="3">
        <f t="shared" ca="1" si="226"/>
        <v>8347.4448374399999</v>
      </c>
      <c r="P981" s="22" t="str">
        <f t="shared" si="232"/>
        <v>INCORPJ=</v>
      </c>
      <c r="Q981" s="2">
        <f t="shared" si="233"/>
        <v>43171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  <c r="ES981" s="18"/>
      <c r="ET981" s="18"/>
      <c r="EU981" s="18"/>
      <c r="EV981" s="18"/>
      <c r="EW981" s="18"/>
      <c r="EX981" s="18"/>
      <c r="EY981" s="18"/>
      <c r="EZ981" s="18"/>
      <c r="FA981" s="18"/>
      <c r="FB981" s="18"/>
      <c r="FC981" s="18"/>
      <c r="FD981" s="18"/>
      <c r="FE981" s="18"/>
      <c r="FF981" s="18"/>
      <c r="FG981" s="18"/>
      <c r="FH981" s="18"/>
      <c r="FI981" s="18"/>
      <c r="FJ981" s="18"/>
      <c r="FK981" s="18"/>
      <c r="FL981" s="18"/>
      <c r="FM981" s="18"/>
      <c r="FN981" s="18"/>
      <c r="FO981" s="18"/>
      <c r="FP981" s="18"/>
      <c r="FQ981" s="18"/>
      <c r="FR981" s="18"/>
      <c r="FS981" s="18"/>
      <c r="FT981" s="18"/>
      <c r="FU981" s="18"/>
      <c r="FV981" s="18"/>
    </row>
    <row r="982" spans="1:181" ht="12.75" x14ac:dyDescent="0.15">
      <c r="A982" s="90">
        <f t="shared" si="227"/>
        <v>43320</v>
      </c>
      <c r="B982" s="95">
        <f t="shared" ca="1" si="234"/>
        <v>112866.43994383</v>
      </c>
      <c r="C982" s="3">
        <f t="shared" ca="1" si="228"/>
        <v>104482.93700000001</v>
      </c>
      <c r="D982" s="4">
        <f ca="1">IF(A982&lt;$B$1,VLOOKUP(A982,[1]DI!$A$4:$B$15000,2),0)</f>
        <v>6.3899999999999998E-2</v>
      </c>
      <c r="E982" s="5">
        <f t="shared" ca="1" si="235"/>
        <v>2.4583E-4</v>
      </c>
      <c r="F982" s="20">
        <f t="shared" si="229"/>
        <v>1.3</v>
      </c>
      <c r="G982" s="6">
        <f t="shared" ca="1" si="223"/>
        <v>1.0003195789999999</v>
      </c>
      <c r="H982" s="5">
        <f ca="1">TRUNC(PRODUCT(G$10:G981),15)</f>
        <v>1.39564904440784</v>
      </c>
      <c r="I982" s="5">
        <f t="shared" ca="1" si="230"/>
        <v>1.2919829075245499</v>
      </c>
      <c r="J982" s="5">
        <f t="shared" ca="1" si="224"/>
        <v>1.08023801</v>
      </c>
      <c r="K982" s="5">
        <f t="shared" ca="1" si="225"/>
        <v>8383.5029438300007</v>
      </c>
      <c r="L982" s="21">
        <f>IF(VLOOKUP(A982,$U$12:$AD$125,8)=VLOOKUP(A981,$U$12:$AD$125,8),0,VLOOKUP(A982,U$12:$AD$125,8))</f>
        <v>0</v>
      </c>
      <c r="M982" s="8">
        <f>IF(L982&gt;0,VLOOKUP(L982,T$12:$AC$125,7),0)</f>
        <v>0</v>
      </c>
      <c r="N982" s="3">
        <f t="shared" si="231"/>
        <v>0</v>
      </c>
      <c r="O982" s="3">
        <f t="shared" ca="1" si="226"/>
        <v>8383.5029438300007</v>
      </c>
      <c r="P982" s="22" t="str">
        <f t="shared" si="232"/>
        <v>INCORPJ=</v>
      </c>
      <c r="Q982" s="2">
        <f t="shared" si="233"/>
        <v>43171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  <c r="ES982" s="18"/>
      <c r="ET982" s="18"/>
      <c r="EU982" s="18"/>
      <c r="EV982" s="18"/>
      <c r="EW982" s="18"/>
      <c r="EX982" s="18"/>
      <c r="EY982" s="18"/>
      <c r="EZ982" s="18"/>
      <c r="FA982" s="18"/>
      <c r="FB982" s="18"/>
      <c r="FC982" s="18"/>
      <c r="FD982" s="18"/>
      <c r="FE982" s="18"/>
      <c r="FF982" s="18"/>
      <c r="FG982" s="18"/>
      <c r="FH982" s="18"/>
      <c r="FI982" s="18"/>
      <c r="FJ982" s="18"/>
      <c r="FK982" s="18"/>
      <c r="FL982" s="18"/>
      <c r="FM982" s="18"/>
      <c r="FN982" s="18"/>
      <c r="FO982" s="18"/>
      <c r="FP982" s="18"/>
      <c r="FQ982" s="18"/>
      <c r="FR982" s="18"/>
      <c r="FS982" s="18"/>
      <c r="FT982" s="18"/>
      <c r="FU982" s="18"/>
      <c r="FV982" s="18"/>
    </row>
    <row r="983" spans="1:181" ht="12.75" x14ac:dyDescent="0.15">
      <c r="A983" s="90">
        <f t="shared" si="227"/>
        <v>43321</v>
      </c>
      <c r="B983" s="95">
        <f t="shared" ca="1" si="234"/>
        <v>112902.50954334001</v>
      </c>
      <c r="C983" s="3">
        <f t="shared" ca="1" si="228"/>
        <v>104482.93700000001</v>
      </c>
      <c r="D983" s="4">
        <f ca="1">IF(A983&lt;$B$1,VLOOKUP(A983,[1]DI!$A$4:$B$15000,2),0)</f>
        <v>6.3899999999999998E-2</v>
      </c>
      <c r="E983" s="5">
        <f t="shared" ca="1" si="235"/>
        <v>2.4583E-4</v>
      </c>
      <c r="F983" s="20">
        <f t="shared" si="229"/>
        <v>1.3</v>
      </c>
      <c r="G983" s="6">
        <f t="shared" ca="1" si="223"/>
        <v>1.0003195789999999</v>
      </c>
      <c r="H983" s="5">
        <f ca="1">TRUNC(PRODUCT(G$10:G982),15)</f>
        <v>1.3960950645337999</v>
      </c>
      <c r="I983" s="5">
        <f t="shared" ca="1" si="230"/>
        <v>1.2919829075245499</v>
      </c>
      <c r="J983" s="5">
        <f t="shared" ca="1" si="224"/>
        <v>1.08058323</v>
      </c>
      <c r="K983" s="5">
        <f t="shared" ca="1" si="225"/>
        <v>8419.5725433400003</v>
      </c>
      <c r="L983" s="21">
        <f>IF(VLOOKUP(A983,$U$12:$AD$125,8)=VLOOKUP(A982,$U$12:$AD$125,8),0,VLOOKUP(A983,U$12:$AD$125,8))</f>
        <v>0</v>
      </c>
      <c r="M983" s="8">
        <f>IF(L983&gt;0,VLOOKUP(L983,T$12:$AC$125,7),0)</f>
        <v>0</v>
      </c>
      <c r="N983" s="3">
        <f t="shared" si="231"/>
        <v>0</v>
      </c>
      <c r="O983" s="3">
        <f t="shared" ca="1" si="226"/>
        <v>8419.5725433400003</v>
      </c>
      <c r="P983" s="22" t="str">
        <f t="shared" si="232"/>
        <v>INCORPJ=</v>
      </c>
      <c r="Q983" s="2">
        <f t="shared" si="233"/>
        <v>43171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  <c r="ES983" s="18"/>
      <c r="ET983" s="18"/>
      <c r="EU983" s="18"/>
      <c r="EV983" s="18"/>
      <c r="EW983" s="18"/>
      <c r="EX983" s="18"/>
      <c r="EY983" s="18"/>
      <c r="EZ983" s="18"/>
      <c r="FA983" s="18"/>
      <c r="FB983" s="18"/>
      <c r="FC983" s="18"/>
      <c r="FD983" s="18"/>
      <c r="FE983" s="18"/>
      <c r="FF983" s="18"/>
      <c r="FG983" s="18"/>
      <c r="FH983" s="18"/>
      <c r="FI983" s="18"/>
      <c r="FJ983" s="18"/>
      <c r="FK983" s="18"/>
      <c r="FL983" s="18"/>
      <c r="FM983" s="18"/>
      <c r="FN983" s="18"/>
      <c r="FO983" s="18"/>
      <c r="FP983" s="18"/>
      <c r="FQ983" s="18"/>
      <c r="FR983" s="18"/>
      <c r="FS983" s="18"/>
      <c r="FT983" s="18"/>
      <c r="FU983" s="18"/>
      <c r="FV983" s="18"/>
    </row>
    <row r="984" spans="1:181" ht="12.75" x14ac:dyDescent="0.15">
      <c r="A984" s="90">
        <f t="shared" si="227"/>
        <v>43322</v>
      </c>
      <c r="B984" s="95">
        <f t="shared" ca="1" si="234"/>
        <v>112938.59063598</v>
      </c>
      <c r="C984" s="3">
        <f t="shared" ca="1" si="228"/>
        <v>104482.93700000001</v>
      </c>
      <c r="D984" s="4">
        <f ca="1">IF(A984&lt;$B$1,VLOOKUP(A984,[1]DI!$A$4:$B$15000,2),0)</f>
        <v>6.3899999999999998E-2</v>
      </c>
      <c r="E984" s="5">
        <f t="shared" ca="1" si="235"/>
        <v>2.4583E-4</v>
      </c>
      <c r="F984" s="20">
        <f t="shared" si="229"/>
        <v>1.3</v>
      </c>
      <c r="G984" s="6">
        <f t="shared" ca="1" si="223"/>
        <v>1.0003195789999999</v>
      </c>
      <c r="H984" s="5">
        <f ca="1">TRUNC(PRODUCT(G$10:G983),15)</f>
        <v>1.3965412271984301</v>
      </c>
      <c r="I984" s="5">
        <f t="shared" ca="1" si="230"/>
        <v>1.2919829075245499</v>
      </c>
      <c r="J984" s="5">
        <f t="shared" ca="1" si="224"/>
        <v>1.08092856</v>
      </c>
      <c r="K984" s="5">
        <f t="shared" ca="1" si="225"/>
        <v>8455.6536359799993</v>
      </c>
      <c r="L984" s="21">
        <f>IF(VLOOKUP(A984,$U$12:$AD$125,8)=VLOOKUP(A983,$U$12:$AD$125,8),0,VLOOKUP(A984,U$12:$AD$125,8))</f>
        <v>0</v>
      </c>
      <c r="M984" s="8">
        <f>IF(L984&gt;0,VLOOKUP(L984,T$12:$AC$125,7),0)</f>
        <v>0</v>
      </c>
      <c r="N984" s="3">
        <f t="shared" si="231"/>
        <v>0</v>
      </c>
      <c r="O984" s="3">
        <f t="shared" ca="1" si="226"/>
        <v>8455.6536359799993</v>
      </c>
      <c r="P984" s="22" t="str">
        <f t="shared" si="232"/>
        <v>INCORPJ=</v>
      </c>
      <c r="Q984" s="2">
        <f t="shared" si="233"/>
        <v>43171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  <c r="ES984" s="18"/>
      <c r="ET984" s="18"/>
      <c r="EU984" s="18"/>
      <c r="EV984" s="18"/>
      <c r="EW984" s="18"/>
      <c r="EX984" s="18"/>
      <c r="EY984" s="18"/>
      <c r="EZ984" s="18"/>
      <c r="FA984" s="18"/>
      <c r="FB984" s="18"/>
      <c r="FC984" s="18"/>
      <c r="FD984" s="18"/>
      <c r="FE984" s="18"/>
      <c r="FF984" s="18"/>
      <c r="FG984" s="18"/>
      <c r="FH984" s="18"/>
      <c r="FI984" s="18"/>
      <c r="FJ984" s="18"/>
      <c r="FK984" s="18"/>
      <c r="FL984" s="18"/>
      <c r="FM984" s="18"/>
      <c r="FN984" s="18"/>
      <c r="FO984" s="18"/>
      <c r="FP984" s="18"/>
      <c r="FQ984" s="18"/>
      <c r="FR984" s="18"/>
      <c r="FS984" s="18"/>
      <c r="FT984" s="18"/>
      <c r="FU984" s="18"/>
      <c r="FV984" s="18"/>
    </row>
    <row r="985" spans="1:181" ht="12.75" x14ac:dyDescent="0.15">
      <c r="A985" s="90">
        <f t="shared" si="227"/>
        <v>43323</v>
      </c>
      <c r="B985" s="95">
        <f t="shared" ca="1" si="234"/>
        <v>112974.68322173001</v>
      </c>
      <c r="C985" s="3">
        <f t="shared" ca="1" si="228"/>
        <v>104482.93700000001</v>
      </c>
      <c r="D985" s="4">
        <f ca="1">IF(A985&lt;$B$1,VLOOKUP(A985,[1]DI!$A$4:$B$15000,2),0)</f>
        <v>0</v>
      </c>
      <c r="E985" s="5">
        <f t="shared" ca="1" si="235"/>
        <v>0</v>
      </c>
      <c r="F985" s="20">
        <f t="shared" si="229"/>
        <v>1.3</v>
      </c>
      <c r="G985" s="6">
        <f t="shared" ca="1" si="223"/>
        <v>1</v>
      </c>
      <c r="H985" s="5">
        <f ca="1">TRUNC(PRODUCT(G$10:G984),15)</f>
        <v>1.39698753244728</v>
      </c>
      <c r="I985" s="5">
        <f t="shared" ca="1" si="230"/>
        <v>1.2919829075245499</v>
      </c>
      <c r="J985" s="5">
        <f t="shared" ca="1" si="224"/>
        <v>1.0812740000000001</v>
      </c>
      <c r="K985" s="5">
        <f t="shared" ca="1" si="225"/>
        <v>8491.7462217299999</v>
      </c>
      <c r="L985" s="21">
        <f>IF(VLOOKUP(A985,$U$12:$AD$125,8)=VLOOKUP(A984,$U$12:$AD$125,8),0,VLOOKUP(A985,U$12:$AD$125,8))</f>
        <v>0</v>
      </c>
      <c r="M985" s="8">
        <f>IF(L985&gt;0,VLOOKUP(L985,T$12:$AC$125,7),0)</f>
        <v>0</v>
      </c>
      <c r="N985" s="3">
        <f t="shared" si="231"/>
        <v>0</v>
      </c>
      <c r="O985" s="3">
        <f t="shared" ca="1" si="226"/>
        <v>8491.7462217299999</v>
      </c>
      <c r="P985" s="22" t="str">
        <f t="shared" si="232"/>
        <v>INCORPJ=</v>
      </c>
      <c r="Q985" s="2">
        <f t="shared" si="233"/>
        <v>43171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  <c r="ES985" s="18"/>
      <c r="ET985" s="18"/>
      <c r="EU985" s="18"/>
      <c r="EV985" s="18"/>
      <c r="EW985" s="18"/>
      <c r="EX985" s="18"/>
      <c r="EY985" s="18"/>
      <c r="EZ985" s="18"/>
      <c r="FA985" s="18"/>
      <c r="FB985" s="18"/>
      <c r="FC985" s="18"/>
      <c r="FD985" s="18"/>
      <c r="FE985" s="18"/>
      <c r="FF985" s="18"/>
      <c r="FG985" s="18"/>
      <c r="FH985" s="18"/>
      <c r="FI985" s="18"/>
      <c r="FJ985" s="18"/>
      <c r="FK985" s="18"/>
      <c r="FL985" s="18"/>
      <c r="FM985" s="18"/>
      <c r="FN985" s="18"/>
      <c r="FO985" s="18"/>
      <c r="FP985" s="18"/>
      <c r="FQ985" s="18"/>
      <c r="FR985" s="18"/>
      <c r="FS985" s="18"/>
      <c r="FT985" s="18"/>
      <c r="FU985" s="18"/>
      <c r="FV985" s="18"/>
    </row>
    <row r="986" spans="1:181" ht="12.75" x14ac:dyDescent="0.15">
      <c r="A986" s="90">
        <f t="shared" si="227"/>
        <v>43324</v>
      </c>
      <c r="B986" s="95">
        <f t="shared" ca="1" si="234"/>
        <v>112974.68322173001</v>
      </c>
      <c r="C986" s="3">
        <f t="shared" ca="1" si="228"/>
        <v>104482.93700000001</v>
      </c>
      <c r="D986" s="4">
        <f ca="1">IF(A986&lt;$B$1,VLOOKUP(A986,[1]DI!$A$4:$B$15000,2),0)</f>
        <v>0</v>
      </c>
      <c r="E986" s="5">
        <f t="shared" ca="1" si="235"/>
        <v>0</v>
      </c>
      <c r="F986" s="20">
        <f t="shared" si="229"/>
        <v>1.3</v>
      </c>
      <c r="G986" s="6">
        <f t="shared" ca="1" si="223"/>
        <v>1</v>
      </c>
      <c r="H986" s="5">
        <f ca="1">TRUNC(PRODUCT(G$10:G985),15)</f>
        <v>1.39698753244728</v>
      </c>
      <c r="I986" s="5">
        <f t="shared" ca="1" si="230"/>
        <v>1.2919829075245499</v>
      </c>
      <c r="J986" s="5">
        <f t="shared" ca="1" si="224"/>
        <v>1.0812740000000001</v>
      </c>
      <c r="K986" s="5">
        <f t="shared" ca="1" si="225"/>
        <v>8491.7462217299999</v>
      </c>
      <c r="L986" s="21">
        <f>IF(VLOOKUP(A986,$U$12:$AD$125,8)=VLOOKUP(A985,$U$12:$AD$125,8),0,VLOOKUP(A986,U$12:$AD$125,8))</f>
        <v>0</v>
      </c>
      <c r="M986" s="8">
        <f>IF(L986&gt;0,VLOOKUP(L986,T$12:$AC$125,7),0)</f>
        <v>0</v>
      </c>
      <c r="N986" s="3">
        <f t="shared" si="231"/>
        <v>0</v>
      </c>
      <c r="O986" s="3">
        <f t="shared" ca="1" si="226"/>
        <v>8491.7462217299999</v>
      </c>
      <c r="P986" s="22" t="str">
        <f t="shared" si="232"/>
        <v>INCORPJ=</v>
      </c>
      <c r="Q986" s="2">
        <f t="shared" si="233"/>
        <v>43171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  <c r="ES986" s="18"/>
      <c r="ET986" s="18"/>
      <c r="EU986" s="18"/>
      <c r="EV986" s="18"/>
      <c r="EW986" s="18"/>
      <c r="EX986" s="18"/>
      <c r="EY986" s="18"/>
      <c r="EZ986" s="18"/>
      <c r="FA986" s="18"/>
      <c r="FB986" s="18"/>
      <c r="FC986" s="18"/>
      <c r="FD986" s="18"/>
      <c r="FE986" s="18"/>
      <c r="FF986" s="18"/>
      <c r="FG986" s="18"/>
      <c r="FH986" s="18"/>
      <c r="FI986" s="18"/>
      <c r="FJ986" s="18"/>
      <c r="FK986" s="18"/>
      <c r="FL986" s="18"/>
      <c r="FM986" s="18"/>
      <c r="FN986" s="18"/>
      <c r="FO986" s="18"/>
      <c r="FP986" s="18"/>
      <c r="FQ986" s="18"/>
      <c r="FR986" s="18"/>
      <c r="FS986" s="18"/>
      <c r="FT986" s="18"/>
      <c r="FU986" s="18"/>
      <c r="FV986" s="18"/>
    </row>
    <row r="987" spans="1:181" ht="12.75" x14ac:dyDescent="0.15">
      <c r="A987" s="90">
        <f t="shared" si="227"/>
        <v>43325</v>
      </c>
      <c r="B987" s="95">
        <f t="shared" ca="1" si="234"/>
        <v>112974.68322173001</v>
      </c>
      <c r="C987" s="3">
        <f t="shared" ca="1" si="228"/>
        <v>104482.93700000001</v>
      </c>
      <c r="D987" s="4">
        <f ca="1">IF(A987&lt;$B$1,VLOOKUP(A987,[1]DI!$A$4:$B$15000,2),0)</f>
        <v>6.3899999999999998E-2</v>
      </c>
      <c r="E987" s="5">
        <f t="shared" ca="1" si="235"/>
        <v>2.4583E-4</v>
      </c>
      <c r="F987" s="20">
        <f t="shared" si="229"/>
        <v>1.3</v>
      </c>
      <c r="G987" s="6">
        <f t="shared" ca="1" si="223"/>
        <v>1.0003195789999999</v>
      </c>
      <c r="H987" s="5">
        <f ca="1">TRUNC(PRODUCT(G$10:G986),15)</f>
        <v>1.39698753244728</v>
      </c>
      <c r="I987" s="5">
        <f t="shared" ca="1" si="230"/>
        <v>1.2919829075245499</v>
      </c>
      <c r="J987" s="5">
        <f t="shared" ca="1" si="224"/>
        <v>1.0812740000000001</v>
      </c>
      <c r="K987" s="5">
        <f t="shared" ca="1" si="225"/>
        <v>8491.7462217299999</v>
      </c>
      <c r="L987" s="21">
        <f>IF(VLOOKUP(A987,$U$12:$AD$125,8)=VLOOKUP(A986,$U$12:$AD$125,8),0,VLOOKUP(A987,U$12:$AD$125,8))</f>
        <v>0</v>
      </c>
      <c r="M987" s="8">
        <f>IF(L987&gt;0,VLOOKUP(L987,T$12:$AC$125,7),0)</f>
        <v>0</v>
      </c>
      <c r="N987" s="3">
        <f t="shared" si="231"/>
        <v>0</v>
      </c>
      <c r="O987" s="3">
        <f t="shared" ca="1" si="226"/>
        <v>8491.7462217299999</v>
      </c>
      <c r="P987" s="22" t="str">
        <f t="shared" si="232"/>
        <v>INCORPJ=</v>
      </c>
      <c r="Q987" s="2">
        <f t="shared" si="233"/>
        <v>43171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  <c r="ES987" s="18"/>
      <c r="ET987" s="18"/>
      <c r="EU987" s="18"/>
      <c r="EV987" s="18"/>
      <c r="EW987" s="18"/>
      <c r="EX987" s="18"/>
      <c r="EY987" s="18"/>
      <c r="EZ987" s="18"/>
      <c r="FA987" s="18"/>
      <c r="FB987" s="18"/>
      <c r="FC987" s="18"/>
      <c r="FD987" s="18"/>
      <c r="FE987" s="18"/>
      <c r="FF987" s="18"/>
      <c r="FG987" s="18"/>
      <c r="FH987" s="18"/>
      <c r="FI987" s="18"/>
      <c r="FJ987" s="18"/>
      <c r="FK987" s="18"/>
      <c r="FL987" s="18"/>
      <c r="FM987" s="18"/>
      <c r="FN987" s="18"/>
      <c r="FO987" s="18"/>
      <c r="FP987" s="18"/>
      <c r="FQ987" s="18"/>
      <c r="FR987" s="18"/>
      <c r="FS987" s="18"/>
      <c r="FT987" s="18"/>
      <c r="FU987" s="18"/>
      <c r="FV987" s="18"/>
    </row>
    <row r="988" spans="1:181" ht="12.75" x14ac:dyDescent="0.15">
      <c r="A988" s="90">
        <f t="shared" si="227"/>
        <v>43326</v>
      </c>
      <c r="B988" s="95">
        <f t="shared" ca="1" si="234"/>
        <v>113010.78834544</v>
      </c>
      <c r="C988" s="3">
        <f t="shared" ca="1" si="228"/>
        <v>104482.93700000001</v>
      </c>
      <c r="D988" s="4">
        <f ca="1">IF(A988&lt;$B$1,VLOOKUP(A988,[1]DI!$A$4:$B$15000,2),0)</f>
        <v>6.3899999999999998E-2</v>
      </c>
      <c r="E988" s="5">
        <f t="shared" ca="1" si="235"/>
        <v>2.4583E-4</v>
      </c>
      <c r="F988" s="20">
        <f t="shared" si="229"/>
        <v>1.3</v>
      </c>
      <c r="G988" s="6">
        <f t="shared" ca="1" si="223"/>
        <v>1.0003195789999999</v>
      </c>
      <c r="H988" s="5">
        <f ca="1">TRUNC(PRODUCT(G$10:G987),15)</f>
        <v>1.3974339803259099</v>
      </c>
      <c r="I988" s="5">
        <f t="shared" ca="1" si="230"/>
        <v>1.2919829075245499</v>
      </c>
      <c r="J988" s="5">
        <f t="shared" ca="1" si="224"/>
        <v>1.08161956</v>
      </c>
      <c r="K988" s="5">
        <f t="shared" ca="1" si="225"/>
        <v>8527.8513454399999</v>
      </c>
      <c r="L988" s="21">
        <f>IF(VLOOKUP(A988,$U$12:$AD$125,8)=VLOOKUP(A987,$U$12:$AD$125,8),0,VLOOKUP(A988,U$12:$AD$125,8))</f>
        <v>0</v>
      </c>
      <c r="M988" s="8">
        <f>IF(L988&gt;0,VLOOKUP(L988,T$12:$AC$125,7),0)</f>
        <v>0</v>
      </c>
      <c r="N988" s="3">
        <f t="shared" si="231"/>
        <v>0</v>
      </c>
      <c r="O988" s="3">
        <f t="shared" ca="1" si="226"/>
        <v>8527.8513454399999</v>
      </c>
      <c r="P988" s="22" t="str">
        <f t="shared" si="232"/>
        <v>INCORPJ=</v>
      </c>
      <c r="Q988" s="2">
        <f t="shared" si="233"/>
        <v>43171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  <c r="ES988" s="18"/>
      <c r="ET988" s="18"/>
      <c r="EU988" s="18"/>
      <c r="EV988" s="18"/>
      <c r="EW988" s="18"/>
      <c r="EX988" s="18"/>
      <c r="EY988" s="18"/>
      <c r="EZ988" s="18"/>
      <c r="FA988" s="18"/>
      <c r="FB988" s="18"/>
      <c r="FC988" s="18"/>
      <c r="FD988" s="18"/>
      <c r="FE988" s="18"/>
      <c r="FF988" s="18"/>
      <c r="FG988" s="18"/>
      <c r="FH988" s="18"/>
      <c r="FI988" s="18"/>
      <c r="FJ988" s="18"/>
      <c r="FK988" s="18"/>
      <c r="FL988" s="18"/>
      <c r="FM988" s="18"/>
      <c r="FN988" s="18"/>
      <c r="FO988" s="18"/>
      <c r="FP988" s="18"/>
      <c r="FQ988" s="18"/>
      <c r="FR988" s="18"/>
      <c r="FS988" s="18"/>
      <c r="FT988" s="18"/>
      <c r="FU988" s="18"/>
      <c r="FV988" s="18"/>
    </row>
    <row r="989" spans="1:181" ht="12.75" x14ac:dyDescent="0.15">
      <c r="A989" s="90">
        <f t="shared" si="227"/>
        <v>43327</v>
      </c>
      <c r="B989" s="95">
        <f t="shared" ca="1" si="234"/>
        <v>113046.90391745001</v>
      </c>
      <c r="C989" s="3">
        <f t="shared" ca="1" si="228"/>
        <v>104482.93700000001</v>
      </c>
      <c r="D989" s="4">
        <f ca="1">IF(A989&lt;$B$1,VLOOKUP(A989,[1]DI!$A$4:$B$15000,2),0)</f>
        <v>6.3899999999999998E-2</v>
      </c>
      <c r="E989" s="5">
        <f t="shared" ca="1" si="235"/>
        <v>2.4583E-4</v>
      </c>
      <c r="F989" s="20">
        <f t="shared" si="229"/>
        <v>1.3</v>
      </c>
      <c r="G989" s="6">
        <f t="shared" ca="1" si="223"/>
        <v>1.0003195789999999</v>
      </c>
      <c r="H989" s="5">
        <f ca="1">TRUNC(PRODUCT(G$10:G988),15)</f>
        <v>1.39788057087991</v>
      </c>
      <c r="I989" s="5">
        <f t="shared" ca="1" si="230"/>
        <v>1.2919829075245499</v>
      </c>
      <c r="J989" s="5">
        <f t="shared" ca="1" si="224"/>
        <v>1.0819652200000001</v>
      </c>
      <c r="K989" s="5">
        <f t="shared" ca="1" si="225"/>
        <v>8563.9669174499995</v>
      </c>
      <c r="L989" s="21">
        <f>IF(VLOOKUP(A989,$U$12:$AD$125,8)=VLOOKUP(A988,$U$12:$AD$125,8),0,VLOOKUP(A989,U$12:$AD$125,8))</f>
        <v>0</v>
      </c>
      <c r="M989" s="8">
        <f>IF(L989&gt;0,VLOOKUP(L989,T$12:$AC$125,7),0)</f>
        <v>0</v>
      </c>
      <c r="N989" s="3">
        <f t="shared" si="231"/>
        <v>0</v>
      </c>
      <c r="O989" s="3">
        <f t="shared" ca="1" si="226"/>
        <v>8563.9669174499995</v>
      </c>
      <c r="P989" s="22" t="str">
        <f t="shared" si="232"/>
        <v>INCORPJ=</v>
      </c>
      <c r="Q989" s="2">
        <f t="shared" si="233"/>
        <v>43171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  <c r="ES989" s="18"/>
      <c r="ET989" s="18"/>
      <c r="EU989" s="18"/>
      <c r="EV989" s="18"/>
      <c r="EW989" s="18"/>
      <c r="EX989" s="18"/>
      <c r="EY989" s="18"/>
      <c r="EZ989" s="18"/>
      <c r="FA989" s="18"/>
      <c r="FB989" s="18"/>
      <c r="FC989" s="18"/>
      <c r="FD989" s="18"/>
      <c r="FE989" s="18"/>
      <c r="FF989" s="18"/>
      <c r="FG989" s="18"/>
      <c r="FH989" s="18"/>
      <c r="FI989" s="18"/>
      <c r="FJ989" s="18"/>
      <c r="FK989" s="18"/>
      <c r="FL989" s="18"/>
      <c r="FM989" s="18"/>
      <c r="FN989" s="18"/>
      <c r="FO989" s="18"/>
      <c r="FP989" s="18"/>
      <c r="FQ989" s="18"/>
      <c r="FR989" s="18"/>
      <c r="FS989" s="18"/>
      <c r="FT989" s="18"/>
      <c r="FU989" s="18"/>
      <c r="FV989" s="18"/>
    </row>
    <row r="990" spans="1:181" ht="12.75" x14ac:dyDescent="0.15">
      <c r="A990" s="90">
        <f t="shared" si="227"/>
        <v>43328</v>
      </c>
      <c r="B990" s="95">
        <f t="shared" ca="1" si="234"/>
        <v>113083.03098257001</v>
      </c>
      <c r="C990" s="3">
        <f t="shared" ca="1" si="228"/>
        <v>104482.93700000001</v>
      </c>
      <c r="D990" s="4">
        <f ca="1">IF(A990&lt;$B$1,VLOOKUP(A990,[1]DI!$A$4:$B$15000,2),0)</f>
        <v>6.3899999999999998E-2</v>
      </c>
      <c r="E990" s="5">
        <f t="shared" ca="1" si="235"/>
        <v>2.4583E-4</v>
      </c>
      <c r="F990" s="20">
        <f t="shared" si="229"/>
        <v>1.3</v>
      </c>
      <c r="G990" s="6">
        <f t="shared" ca="1" si="223"/>
        <v>1.0003195789999999</v>
      </c>
      <c r="H990" s="5">
        <f ca="1">TRUNC(PRODUCT(G$10:G989),15)</f>
        <v>1.3983273041548701</v>
      </c>
      <c r="I990" s="5">
        <f t="shared" ca="1" si="230"/>
        <v>1.2919829075245499</v>
      </c>
      <c r="J990" s="5">
        <f t="shared" ca="1" si="224"/>
        <v>1.0823109900000001</v>
      </c>
      <c r="K990" s="5">
        <f t="shared" ca="1" si="225"/>
        <v>8600.0939825700007</v>
      </c>
      <c r="L990" s="21">
        <f>IF(VLOOKUP(A990,$U$12:$AD$125,8)=VLOOKUP(A989,$U$12:$AD$125,8),0,VLOOKUP(A990,U$12:$AD$125,8))</f>
        <v>0</v>
      </c>
      <c r="M990" s="8">
        <f>IF(L990&gt;0,VLOOKUP(L990,T$12:$AC$125,7),0)</f>
        <v>0</v>
      </c>
      <c r="N990" s="3">
        <f t="shared" si="231"/>
        <v>0</v>
      </c>
      <c r="O990" s="3">
        <f t="shared" ca="1" si="226"/>
        <v>8600.0939825700007</v>
      </c>
      <c r="P990" s="22" t="str">
        <f t="shared" si="232"/>
        <v>INCORPJ=</v>
      </c>
      <c r="Q990" s="2">
        <f t="shared" si="233"/>
        <v>43171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  <c r="ES990" s="18"/>
      <c r="ET990" s="18"/>
      <c r="EU990" s="18"/>
      <c r="EV990" s="18"/>
      <c r="EW990" s="18"/>
      <c r="EX990" s="18"/>
      <c r="EY990" s="18"/>
      <c r="EZ990" s="18"/>
      <c r="FA990" s="18"/>
      <c r="FB990" s="18"/>
      <c r="FC990" s="18"/>
      <c r="FD990" s="18"/>
      <c r="FE990" s="18"/>
      <c r="FF990" s="18"/>
      <c r="FG990" s="18"/>
      <c r="FH990" s="18"/>
      <c r="FI990" s="18"/>
      <c r="FJ990" s="18"/>
      <c r="FK990" s="18"/>
      <c r="FL990" s="18"/>
      <c r="FM990" s="18"/>
      <c r="FN990" s="18"/>
      <c r="FO990" s="18"/>
      <c r="FP990" s="18"/>
      <c r="FQ990" s="18"/>
      <c r="FR990" s="18"/>
      <c r="FS990" s="18"/>
      <c r="FT990" s="18"/>
      <c r="FU990" s="18"/>
      <c r="FV990" s="18"/>
    </row>
    <row r="991" spans="1:181" ht="12.75" x14ac:dyDescent="0.15">
      <c r="A991" s="90">
        <f t="shared" si="227"/>
        <v>43329</v>
      </c>
      <c r="B991" s="95">
        <f t="shared" ca="1" si="234"/>
        <v>113119.17058565</v>
      </c>
      <c r="C991" s="3">
        <f t="shared" ca="1" si="228"/>
        <v>104482.93700000001</v>
      </c>
      <c r="D991" s="4">
        <f ca="1">IF(A991&lt;$B$1,VLOOKUP(A991,[1]DI!$A$4:$B$15000,2),0)</f>
        <v>6.3899999999999998E-2</v>
      </c>
      <c r="E991" s="5">
        <f t="shared" ca="1" si="235"/>
        <v>2.4583E-4</v>
      </c>
      <c r="F991" s="20">
        <f t="shared" si="229"/>
        <v>1.3</v>
      </c>
      <c r="G991" s="6">
        <f t="shared" ca="1" si="223"/>
        <v>1.0003195789999999</v>
      </c>
      <c r="H991" s="5">
        <f ca="1">TRUNC(PRODUCT(G$10:G990),15)</f>
        <v>1.3987741801964</v>
      </c>
      <c r="I991" s="5">
        <f t="shared" ca="1" si="230"/>
        <v>1.2919829075245499</v>
      </c>
      <c r="J991" s="5">
        <f t="shared" ca="1" si="224"/>
        <v>1.08265688</v>
      </c>
      <c r="K991" s="5">
        <f t="shared" ca="1" si="225"/>
        <v>8636.2335856499994</v>
      </c>
      <c r="L991" s="21">
        <f>IF(VLOOKUP(A991,$U$12:$AD$125,8)=VLOOKUP(A990,$U$12:$AD$125,8),0,VLOOKUP(A991,U$12:$AD$125,8))</f>
        <v>0</v>
      </c>
      <c r="M991" s="8">
        <f>IF(L991&gt;0,VLOOKUP(L991,T$12:$AC$125,7),0)</f>
        <v>0</v>
      </c>
      <c r="N991" s="3">
        <f t="shared" si="231"/>
        <v>0</v>
      </c>
      <c r="O991" s="3">
        <f t="shared" ca="1" si="226"/>
        <v>8636.2335856499994</v>
      </c>
      <c r="P991" s="22" t="str">
        <f t="shared" si="232"/>
        <v>INCORPJ=</v>
      </c>
      <c r="Q991" s="2">
        <f t="shared" si="233"/>
        <v>43171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  <c r="ES991" s="18"/>
      <c r="ET991" s="18"/>
      <c r="EU991" s="18"/>
      <c r="EV991" s="18"/>
      <c r="EW991" s="18"/>
      <c r="EX991" s="18"/>
      <c r="EY991" s="18"/>
      <c r="EZ991" s="18"/>
      <c r="FA991" s="18"/>
      <c r="FB991" s="18"/>
      <c r="FC991" s="18"/>
      <c r="FD991" s="18"/>
      <c r="FE991" s="18"/>
      <c r="FF991" s="18"/>
      <c r="FG991" s="18"/>
      <c r="FH991" s="18"/>
      <c r="FI991" s="18"/>
      <c r="FJ991" s="18"/>
      <c r="FK991" s="18"/>
      <c r="FL991" s="18"/>
      <c r="FM991" s="18"/>
      <c r="FN991" s="18"/>
      <c r="FO991" s="18"/>
      <c r="FP991" s="18"/>
      <c r="FQ991" s="18"/>
      <c r="FR991" s="18"/>
      <c r="FS991" s="18"/>
      <c r="FT991" s="18"/>
      <c r="FU991" s="18"/>
      <c r="FV991" s="18"/>
    </row>
    <row r="992" spans="1:181" ht="12.75" x14ac:dyDescent="0.15">
      <c r="A992" s="90">
        <f t="shared" si="227"/>
        <v>43330</v>
      </c>
      <c r="B992" s="95">
        <f t="shared" ca="1" si="234"/>
        <v>113155.32063702001</v>
      </c>
      <c r="C992" s="3">
        <f t="shared" ca="1" si="228"/>
        <v>104482.93700000001</v>
      </c>
      <c r="D992" s="4">
        <f ca="1">IF(A992&lt;$B$1,VLOOKUP(A992,[1]DI!$A$4:$B$15000,2),0)</f>
        <v>0</v>
      </c>
      <c r="E992" s="5">
        <f t="shared" ca="1" si="235"/>
        <v>0</v>
      </c>
      <c r="F992" s="20">
        <f t="shared" si="229"/>
        <v>1.3</v>
      </c>
      <c r="G992" s="6">
        <f t="shared" ca="1" si="223"/>
        <v>1</v>
      </c>
      <c r="H992" s="5">
        <f ca="1">TRUNC(PRODUCT(G$10:G991),15)</f>
        <v>1.39922119905014</v>
      </c>
      <c r="I992" s="5">
        <f t="shared" ca="1" si="230"/>
        <v>1.2919829075245499</v>
      </c>
      <c r="J992" s="5">
        <f t="shared" ca="1" si="224"/>
        <v>1.0830028700000001</v>
      </c>
      <c r="K992" s="5">
        <f t="shared" ca="1" si="225"/>
        <v>8672.3836370200006</v>
      </c>
      <c r="L992" s="21">
        <f>IF(VLOOKUP(A992,$U$12:$AD$125,8)=VLOOKUP(A991,$U$12:$AD$125,8),0,VLOOKUP(A992,U$12:$AD$125,8))</f>
        <v>0</v>
      </c>
      <c r="M992" s="8">
        <f>IF(L992&gt;0,VLOOKUP(L992,T$12:$AC$125,7),0)</f>
        <v>0</v>
      </c>
      <c r="N992" s="3">
        <f t="shared" si="231"/>
        <v>0</v>
      </c>
      <c r="O992" s="3">
        <f t="shared" ca="1" si="226"/>
        <v>8672.3836370200006</v>
      </c>
      <c r="P992" s="22" t="str">
        <f t="shared" si="232"/>
        <v>INCORPJ=</v>
      </c>
      <c r="Q992" s="2">
        <f t="shared" si="233"/>
        <v>43171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  <c r="ES992" s="18"/>
      <c r="ET992" s="18"/>
      <c r="EU992" s="18"/>
      <c r="EV992" s="18"/>
      <c r="EW992" s="18"/>
      <c r="EX992" s="18"/>
      <c r="EY992" s="18"/>
      <c r="EZ992" s="18"/>
      <c r="FA992" s="18"/>
      <c r="FB992" s="18"/>
      <c r="FC992" s="18"/>
      <c r="FD992" s="18"/>
      <c r="FE992" s="18"/>
      <c r="FF992" s="18"/>
      <c r="FG992" s="18"/>
      <c r="FH992" s="18"/>
      <c r="FI992" s="18"/>
      <c r="FJ992" s="18"/>
      <c r="FK992" s="18"/>
      <c r="FL992" s="18"/>
      <c r="FM992" s="18"/>
      <c r="FN992" s="18"/>
      <c r="FO992" s="18"/>
      <c r="FP992" s="18"/>
      <c r="FQ992" s="18"/>
      <c r="FR992" s="18"/>
      <c r="FS992" s="18"/>
      <c r="FT992" s="18"/>
      <c r="FU992" s="18"/>
      <c r="FV992" s="18"/>
    </row>
    <row r="993" spans="1:178" ht="12.75" x14ac:dyDescent="0.15">
      <c r="A993" s="90">
        <f t="shared" si="227"/>
        <v>43331</v>
      </c>
      <c r="B993" s="95">
        <f t="shared" ca="1" si="234"/>
        <v>113155.32063702001</v>
      </c>
      <c r="C993" s="3">
        <f t="shared" ca="1" si="228"/>
        <v>104482.93700000001</v>
      </c>
      <c r="D993" s="4">
        <f ca="1">IF(A993&lt;$B$1,VLOOKUP(A993,[1]DI!$A$4:$B$15000,2),0)</f>
        <v>0</v>
      </c>
      <c r="E993" s="5">
        <f t="shared" ca="1" si="235"/>
        <v>0</v>
      </c>
      <c r="F993" s="20">
        <f t="shared" si="229"/>
        <v>1.3</v>
      </c>
      <c r="G993" s="6">
        <f t="shared" ca="1" si="223"/>
        <v>1</v>
      </c>
      <c r="H993" s="5">
        <f ca="1">TRUNC(PRODUCT(G$10:G992),15)</f>
        <v>1.39922119905014</v>
      </c>
      <c r="I993" s="5">
        <f t="shared" ca="1" si="230"/>
        <v>1.2919829075245499</v>
      </c>
      <c r="J993" s="5">
        <f t="shared" ca="1" si="224"/>
        <v>1.0830028700000001</v>
      </c>
      <c r="K993" s="5">
        <f t="shared" ca="1" si="225"/>
        <v>8672.3836370200006</v>
      </c>
      <c r="L993" s="21">
        <f>IF(VLOOKUP(A993,$U$12:$AD$125,8)=VLOOKUP(A992,$U$12:$AD$125,8),0,VLOOKUP(A993,U$12:$AD$125,8))</f>
        <v>0</v>
      </c>
      <c r="M993" s="8">
        <f>IF(L993&gt;0,VLOOKUP(L993,T$12:$AC$125,7),0)</f>
        <v>0</v>
      </c>
      <c r="N993" s="3">
        <f t="shared" si="231"/>
        <v>0</v>
      </c>
      <c r="O993" s="3">
        <f t="shared" ca="1" si="226"/>
        <v>8672.3836370200006</v>
      </c>
      <c r="P993" s="22" t="str">
        <f t="shared" si="232"/>
        <v>INCORPJ=</v>
      </c>
      <c r="Q993" s="2">
        <f t="shared" si="233"/>
        <v>43171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  <c r="ES993" s="18"/>
      <c r="ET993" s="18"/>
      <c r="EU993" s="18"/>
      <c r="EV993" s="18"/>
      <c r="EW993" s="18"/>
      <c r="EX993" s="18"/>
      <c r="EY993" s="18"/>
      <c r="EZ993" s="18"/>
      <c r="FA993" s="18"/>
      <c r="FB993" s="18"/>
      <c r="FC993" s="18"/>
      <c r="FD993" s="18"/>
      <c r="FE993" s="18"/>
      <c r="FF993" s="18"/>
      <c r="FG993" s="18"/>
      <c r="FH993" s="18"/>
      <c r="FI993" s="18"/>
      <c r="FJ993" s="18"/>
      <c r="FK993" s="18"/>
      <c r="FL993" s="18"/>
      <c r="FM993" s="18"/>
      <c r="FN993" s="18"/>
      <c r="FO993" s="18"/>
      <c r="FP993" s="18"/>
      <c r="FQ993" s="18"/>
      <c r="FR993" s="18"/>
      <c r="FS993" s="18"/>
      <c r="FT993" s="18"/>
      <c r="FU993" s="18"/>
      <c r="FV993" s="18"/>
    </row>
    <row r="994" spans="1:178" ht="12.75" x14ac:dyDescent="0.15">
      <c r="A994" s="90">
        <f t="shared" si="227"/>
        <v>43332</v>
      </c>
      <c r="B994" s="95">
        <f t="shared" ca="1" si="234"/>
        <v>113155.32063702001</v>
      </c>
      <c r="C994" s="3">
        <f t="shared" ca="1" si="228"/>
        <v>104482.93700000001</v>
      </c>
      <c r="D994" s="4">
        <f ca="1">IF(A994&lt;$B$1,VLOOKUP(A994,[1]DI!$A$4:$B$15000,2),0)</f>
        <v>6.3899999999999998E-2</v>
      </c>
      <c r="E994" s="5">
        <f t="shared" ca="1" si="235"/>
        <v>2.4583E-4</v>
      </c>
      <c r="F994" s="20">
        <f t="shared" si="229"/>
        <v>1.3</v>
      </c>
      <c r="G994" s="6">
        <f t="shared" ca="1" si="223"/>
        <v>1.0003195789999999</v>
      </c>
      <c r="H994" s="5">
        <f ca="1">TRUNC(PRODUCT(G$10:G993),15)</f>
        <v>1.39922119905014</v>
      </c>
      <c r="I994" s="5">
        <f t="shared" ca="1" si="230"/>
        <v>1.2919829075245499</v>
      </c>
      <c r="J994" s="5">
        <f t="shared" ca="1" si="224"/>
        <v>1.0830028700000001</v>
      </c>
      <c r="K994" s="5">
        <f t="shared" ca="1" si="225"/>
        <v>8672.3836370200006</v>
      </c>
      <c r="L994" s="21">
        <f>IF(VLOOKUP(A994,$U$12:$AD$125,8)=VLOOKUP(A993,$U$12:$AD$125,8),0,VLOOKUP(A994,U$12:$AD$125,8))</f>
        <v>0</v>
      </c>
      <c r="M994" s="8">
        <f>IF(L994&gt;0,VLOOKUP(L994,T$12:$AC$125,7),0)</f>
        <v>0</v>
      </c>
      <c r="N994" s="3">
        <f t="shared" si="231"/>
        <v>0</v>
      </c>
      <c r="O994" s="3">
        <f t="shared" ca="1" si="226"/>
        <v>8672.3836370200006</v>
      </c>
      <c r="P994" s="22" t="str">
        <f t="shared" si="232"/>
        <v>INCORPJ=</v>
      </c>
      <c r="Q994" s="2">
        <f t="shared" si="233"/>
        <v>43171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  <c r="ES994" s="18"/>
      <c r="ET994" s="18"/>
      <c r="EU994" s="18"/>
      <c r="EV994" s="18"/>
      <c r="EW994" s="18"/>
      <c r="EX994" s="18"/>
      <c r="EY994" s="18"/>
      <c r="EZ994" s="18"/>
      <c r="FA994" s="18"/>
      <c r="FB994" s="18"/>
      <c r="FC994" s="18"/>
      <c r="FD994" s="18"/>
      <c r="FE994" s="18"/>
      <c r="FF994" s="18"/>
      <c r="FG994" s="18"/>
      <c r="FH994" s="18"/>
      <c r="FI994" s="18"/>
      <c r="FJ994" s="18"/>
      <c r="FK994" s="18"/>
      <c r="FL994" s="18"/>
      <c r="FM994" s="18"/>
      <c r="FN994" s="18"/>
      <c r="FO994" s="18"/>
      <c r="FP994" s="18"/>
      <c r="FQ994" s="18"/>
      <c r="FR994" s="18"/>
      <c r="FS994" s="18"/>
      <c r="FT994" s="18"/>
      <c r="FU994" s="18"/>
      <c r="FV994" s="18"/>
    </row>
    <row r="995" spans="1:178" ht="12.75" x14ac:dyDescent="0.15">
      <c r="A995" s="90">
        <f t="shared" si="227"/>
        <v>43333</v>
      </c>
      <c r="B995" s="95">
        <f t="shared" ca="1" si="234"/>
        <v>113191.48322635</v>
      </c>
      <c r="C995" s="3">
        <f t="shared" ca="1" si="228"/>
        <v>104482.93700000001</v>
      </c>
      <c r="D995" s="4">
        <f ca="1">IF(A995&lt;$B$1,VLOOKUP(A995,[1]DI!$A$4:$B$15000,2),0)</f>
        <v>6.3899999999999998E-2</v>
      </c>
      <c r="E995" s="5">
        <f t="shared" ca="1" si="235"/>
        <v>2.4583E-4</v>
      </c>
      <c r="F995" s="20">
        <f t="shared" si="229"/>
        <v>1.3</v>
      </c>
      <c r="G995" s="6">
        <f t="shared" ca="1" si="223"/>
        <v>1.0003195789999999</v>
      </c>
      <c r="H995" s="5">
        <f ca="1">TRUNC(PRODUCT(G$10:G994),15)</f>
        <v>1.39966836076171</v>
      </c>
      <c r="I995" s="5">
        <f t="shared" ca="1" si="230"/>
        <v>1.2919829075245499</v>
      </c>
      <c r="J995" s="5">
        <f t="shared" ca="1" si="224"/>
        <v>1.08334898</v>
      </c>
      <c r="K995" s="5">
        <f t="shared" ca="1" si="225"/>
        <v>8708.5462263499994</v>
      </c>
      <c r="L995" s="21">
        <f>IF(VLOOKUP(A995,$U$12:$AD$125,8)=VLOOKUP(A994,$U$12:$AD$125,8),0,VLOOKUP(A995,U$12:$AD$125,8))</f>
        <v>0</v>
      </c>
      <c r="M995" s="8">
        <f>IF(L995&gt;0,VLOOKUP(L995,T$12:$AC$125,7),0)</f>
        <v>0</v>
      </c>
      <c r="N995" s="3">
        <f t="shared" si="231"/>
        <v>0</v>
      </c>
      <c r="O995" s="3">
        <f t="shared" ca="1" si="226"/>
        <v>8708.5462263499994</v>
      </c>
      <c r="P995" s="22" t="str">
        <f t="shared" si="232"/>
        <v>INCORPJ=</v>
      </c>
      <c r="Q995" s="2">
        <f t="shared" si="233"/>
        <v>43171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  <c r="ES995" s="18"/>
      <c r="ET995" s="18"/>
      <c r="EU995" s="18"/>
      <c r="EV995" s="18"/>
      <c r="EW995" s="18"/>
      <c r="EX995" s="18"/>
      <c r="EY995" s="18"/>
      <c r="EZ995" s="18"/>
      <c r="FA995" s="18"/>
      <c r="FB995" s="18"/>
      <c r="FC995" s="18"/>
      <c r="FD995" s="18"/>
      <c r="FE995" s="18"/>
      <c r="FF995" s="18"/>
      <c r="FG995" s="18"/>
      <c r="FH995" s="18"/>
      <c r="FI995" s="18"/>
      <c r="FJ995" s="18"/>
      <c r="FK995" s="18"/>
      <c r="FL995" s="18"/>
      <c r="FM995" s="18"/>
      <c r="FN995" s="18"/>
      <c r="FO995" s="18"/>
      <c r="FP995" s="18"/>
      <c r="FQ995" s="18"/>
      <c r="FR995" s="18"/>
      <c r="FS995" s="18"/>
      <c r="FT995" s="18"/>
      <c r="FU995" s="18"/>
      <c r="FV995" s="18"/>
    </row>
    <row r="996" spans="1:178" ht="12.75" x14ac:dyDescent="0.15">
      <c r="A996" s="90">
        <f t="shared" si="227"/>
        <v>43334</v>
      </c>
      <c r="B996" s="95">
        <f t="shared" ca="1" si="234"/>
        <v>113227.65626397001</v>
      </c>
      <c r="C996" s="3">
        <f t="shared" ca="1" si="228"/>
        <v>104482.93700000001</v>
      </c>
      <c r="D996" s="4">
        <f ca="1">IF(A996&lt;$B$1,VLOOKUP(A996,[1]DI!$A$4:$B$15000,2),0)</f>
        <v>6.3899999999999998E-2</v>
      </c>
      <c r="E996" s="5">
        <f t="shared" ca="1" si="235"/>
        <v>2.4583E-4</v>
      </c>
      <c r="F996" s="20">
        <f t="shared" si="229"/>
        <v>1.3</v>
      </c>
      <c r="G996" s="6">
        <f t="shared" ca="1" si="223"/>
        <v>1.0003195789999999</v>
      </c>
      <c r="H996" s="5">
        <f ca="1">TRUNC(PRODUCT(G$10:G995),15)</f>
        <v>1.4001156653767699</v>
      </c>
      <c r="I996" s="5">
        <f t="shared" ca="1" si="230"/>
        <v>1.2919829075245499</v>
      </c>
      <c r="J996" s="5">
        <f t="shared" ca="1" si="224"/>
        <v>1.08369519</v>
      </c>
      <c r="K996" s="5">
        <f t="shared" ca="1" si="225"/>
        <v>8744.7192639700006</v>
      </c>
      <c r="L996" s="21">
        <f>IF(VLOOKUP(A996,$U$12:$AD$125,8)=VLOOKUP(A995,$U$12:$AD$125,8),0,VLOOKUP(A996,U$12:$AD$125,8))</f>
        <v>0</v>
      </c>
      <c r="M996" s="8">
        <f>IF(L996&gt;0,VLOOKUP(L996,T$12:$AC$125,7),0)</f>
        <v>0</v>
      </c>
      <c r="N996" s="3">
        <f t="shared" si="231"/>
        <v>0</v>
      </c>
      <c r="O996" s="3">
        <f t="shared" ca="1" si="226"/>
        <v>8744.7192639700006</v>
      </c>
      <c r="P996" s="22" t="str">
        <f t="shared" si="232"/>
        <v>INCORPJ=</v>
      </c>
      <c r="Q996" s="2">
        <f t="shared" si="233"/>
        <v>43171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  <c r="ES996" s="18"/>
      <c r="ET996" s="18"/>
      <c r="EU996" s="18"/>
      <c r="EV996" s="18"/>
      <c r="EW996" s="18"/>
      <c r="EX996" s="18"/>
      <c r="EY996" s="18"/>
      <c r="EZ996" s="18"/>
      <c r="FA996" s="18"/>
      <c r="FB996" s="18"/>
      <c r="FC996" s="18"/>
      <c r="FD996" s="18"/>
      <c r="FE996" s="18"/>
      <c r="FF996" s="18"/>
      <c r="FG996" s="18"/>
      <c r="FH996" s="18"/>
      <c r="FI996" s="18"/>
      <c r="FJ996" s="18"/>
      <c r="FK996" s="18"/>
      <c r="FL996" s="18"/>
      <c r="FM996" s="18"/>
      <c r="FN996" s="18"/>
      <c r="FO996" s="18"/>
      <c r="FP996" s="18"/>
      <c r="FQ996" s="18"/>
      <c r="FR996" s="18"/>
      <c r="FS996" s="18"/>
      <c r="FT996" s="18"/>
      <c r="FU996" s="18"/>
      <c r="FV996" s="18"/>
    </row>
    <row r="997" spans="1:178" ht="12.75" x14ac:dyDescent="0.15">
      <c r="A997" s="90">
        <f t="shared" si="227"/>
        <v>43335</v>
      </c>
      <c r="B997" s="95">
        <f t="shared" ca="1" si="234"/>
        <v>113263.84183954001</v>
      </c>
      <c r="C997" s="3">
        <f t="shared" ca="1" si="228"/>
        <v>104482.93700000001</v>
      </c>
      <c r="D997" s="4">
        <f ca="1">IF(A997&lt;$B$1,VLOOKUP(A997,[1]DI!$A$4:$B$15000,2),0)</f>
        <v>6.3899999999999998E-2</v>
      </c>
      <c r="E997" s="5">
        <f t="shared" ca="1" si="235"/>
        <v>2.4583E-4</v>
      </c>
      <c r="F997" s="20">
        <f t="shared" si="229"/>
        <v>1.3</v>
      </c>
      <c r="G997" s="6">
        <f t="shared" ca="1" si="223"/>
        <v>1.0003195789999999</v>
      </c>
      <c r="H997" s="5">
        <f ca="1">TRUNC(PRODUCT(G$10:G996),15)</f>
        <v>1.4005631129410001</v>
      </c>
      <c r="I997" s="5">
        <f t="shared" ca="1" si="230"/>
        <v>1.2919829075245499</v>
      </c>
      <c r="J997" s="5">
        <f t="shared" ca="1" si="224"/>
        <v>1.08404152</v>
      </c>
      <c r="K997" s="5">
        <f t="shared" ca="1" si="225"/>
        <v>8780.9048395400005</v>
      </c>
      <c r="L997" s="21">
        <f>IF(VLOOKUP(A997,$U$12:$AD$125,8)=VLOOKUP(A996,$U$12:$AD$125,8),0,VLOOKUP(A997,U$12:$AD$125,8))</f>
        <v>0</v>
      </c>
      <c r="M997" s="8">
        <f>IF(L997&gt;0,VLOOKUP(L997,T$12:$AC$125,7),0)</f>
        <v>0</v>
      </c>
      <c r="N997" s="3">
        <f t="shared" si="231"/>
        <v>0</v>
      </c>
      <c r="O997" s="3">
        <f t="shared" ca="1" si="226"/>
        <v>8780.9048395400005</v>
      </c>
      <c r="P997" s="22" t="str">
        <f t="shared" si="232"/>
        <v>INCORPJ=</v>
      </c>
      <c r="Q997" s="2">
        <f t="shared" si="233"/>
        <v>43171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  <c r="ES997" s="18"/>
      <c r="ET997" s="18"/>
      <c r="EU997" s="18"/>
      <c r="EV997" s="18"/>
      <c r="EW997" s="18"/>
      <c r="EX997" s="18"/>
      <c r="EY997" s="18"/>
      <c r="EZ997" s="18"/>
      <c r="FA997" s="18"/>
      <c r="FB997" s="18"/>
      <c r="FC997" s="18"/>
      <c r="FD997" s="18"/>
      <c r="FE997" s="18"/>
      <c r="FF997" s="18"/>
      <c r="FG997" s="18"/>
      <c r="FH997" s="18"/>
      <c r="FI997" s="18"/>
      <c r="FJ997" s="18"/>
      <c r="FK997" s="18"/>
      <c r="FL997" s="18"/>
      <c r="FM997" s="18"/>
      <c r="FN997" s="18"/>
      <c r="FO997" s="18"/>
      <c r="FP997" s="18"/>
      <c r="FQ997" s="18"/>
      <c r="FR997" s="18"/>
      <c r="FS997" s="18"/>
      <c r="FT997" s="18"/>
      <c r="FU997" s="18"/>
      <c r="FV997" s="18"/>
    </row>
    <row r="998" spans="1:178" ht="12.75" x14ac:dyDescent="0.15">
      <c r="A998" s="90">
        <f t="shared" si="227"/>
        <v>43336</v>
      </c>
      <c r="B998" s="95">
        <f t="shared" ca="1" si="234"/>
        <v>113300.03890823001</v>
      </c>
      <c r="C998" s="3">
        <f t="shared" ca="1" si="228"/>
        <v>104482.93700000001</v>
      </c>
      <c r="D998" s="4">
        <f ca="1">IF(A998&lt;$B$1,VLOOKUP(A998,[1]DI!$A$4:$B$15000,2),0)</f>
        <v>6.3899999999999998E-2</v>
      </c>
      <c r="E998" s="5">
        <f t="shared" ca="1" si="235"/>
        <v>2.4583E-4</v>
      </c>
      <c r="F998" s="20">
        <f t="shared" si="229"/>
        <v>1.3</v>
      </c>
      <c r="G998" s="6">
        <f t="shared" ca="1" si="223"/>
        <v>1.0003195789999999</v>
      </c>
      <c r="H998" s="5">
        <f ca="1">TRUNC(PRODUCT(G$10:G997),15)</f>
        <v>1.4010107035000701</v>
      </c>
      <c r="I998" s="5">
        <f t="shared" ca="1" si="230"/>
        <v>1.2919829075245499</v>
      </c>
      <c r="J998" s="5">
        <f t="shared" ca="1" si="224"/>
        <v>1.0843879599999999</v>
      </c>
      <c r="K998" s="5">
        <f t="shared" ca="1" si="225"/>
        <v>8817.1019082300008</v>
      </c>
      <c r="L998" s="21">
        <f>IF(VLOOKUP(A998,$U$12:$AD$125,8)=VLOOKUP(A997,$U$12:$AD$125,8),0,VLOOKUP(A998,U$12:$AD$125,8))</f>
        <v>0</v>
      </c>
      <c r="M998" s="8">
        <f>IF(L998&gt;0,VLOOKUP(L998,T$12:$AC$125,7),0)</f>
        <v>0</v>
      </c>
      <c r="N998" s="3">
        <f t="shared" si="231"/>
        <v>0</v>
      </c>
      <c r="O998" s="3">
        <f t="shared" ca="1" si="226"/>
        <v>8817.1019082300008</v>
      </c>
      <c r="P998" s="22" t="str">
        <f t="shared" si="232"/>
        <v>INCORPJ=</v>
      </c>
      <c r="Q998" s="2">
        <f t="shared" si="233"/>
        <v>43171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  <c r="ES998" s="18"/>
      <c r="ET998" s="18"/>
      <c r="EU998" s="18"/>
      <c r="EV998" s="18"/>
      <c r="EW998" s="18"/>
      <c r="EX998" s="18"/>
      <c r="EY998" s="18"/>
      <c r="EZ998" s="18"/>
      <c r="FA998" s="18"/>
      <c r="FB998" s="18"/>
      <c r="FC998" s="18"/>
      <c r="FD998" s="18"/>
      <c r="FE998" s="18"/>
      <c r="FF998" s="18"/>
      <c r="FG998" s="18"/>
      <c r="FH998" s="18"/>
      <c r="FI998" s="18"/>
      <c r="FJ998" s="18"/>
      <c r="FK998" s="18"/>
      <c r="FL998" s="18"/>
      <c r="FM998" s="18"/>
      <c r="FN998" s="18"/>
      <c r="FO998" s="18"/>
      <c r="FP998" s="18"/>
      <c r="FQ998" s="18"/>
      <c r="FR998" s="18"/>
      <c r="FS998" s="18"/>
      <c r="FT998" s="18"/>
      <c r="FU998" s="18"/>
      <c r="FV998" s="18"/>
    </row>
    <row r="999" spans="1:178" ht="12.75" x14ac:dyDescent="0.15">
      <c r="A999" s="90">
        <f t="shared" si="227"/>
        <v>43337</v>
      </c>
      <c r="B999" s="95">
        <f t="shared" ca="1" si="234"/>
        <v>113336.24642522</v>
      </c>
      <c r="C999" s="3">
        <f t="shared" ca="1" si="228"/>
        <v>104482.93700000001</v>
      </c>
      <c r="D999" s="4">
        <f ca="1">IF(A999&lt;$B$1,VLOOKUP(A999,[1]DI!$A$4:$B$15000,2),0)</f>
        <v>0</v>
      </c>
      <c r="E999" s="5">
        <f t="shared" ca="1" si="235"/>
        <v>0</v>
      </c>
      <c r="F999" s="20">
        <f t="shared" si="229"/>
        <v>1.3</v>
      </c>
      <c r="G999" s="6">
        <f t="shared" ca="1" si="223"/>
        <v>1</v>
      </c>
      <c r="H999" s="5">
        <f ca="1">TRUNC(PRODUCT(G$10:G998),15)</f>
        <v>1.4014584370996801</v>
      </c>
      <c r="I999" s="5">
        <f t="shared" ca="1" si="230"/>
        <v>1.2919829075245499</v>
      </c>
      <c r="J999" s="5">
        <f t="shared" ca="1" si="224"/>
        <v>1.0847344999999999</v>
      </c>
      <c r="K999" s="5">
        <f t="shared" ca="1" si="225"/>
        <v>8853.3094252200008</v>
      </c>
      <c r="L999" s="21">
        <f>IF(VLOOKUP(A999,$U$12:$AD$125,8)=VLOOKUP(A998,$U$12:$AD$125,8),0,VLOOKUP(A999,U$12:$AD$125,8))</f>
        <v>0</v>
      </c>
      <c r="M999" s="8">
        <f>IF(L999&gt;0,VLOOKUP(L999,T$12:$AC$125,7),0)</f>
        <v>0</v>
      </c>
      <c r="N999" s="3">
        <f t="shared" si="231"/>
        <v>0</v>
      </c>
      <c r="O999" s="3">
        <f t="shared" ca="1" si="226"/>
        <v>8853.3094252200008</v>
      </c>
      <c r="P999" s="22" t="str">
        <f t="shared" si="232"/>
        <v>INCORPJ=</v>
      </c>
      <c r="Q999" s="2">
        <f t="shared" si="233"/>
        <v>43171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  <c r="ES999" s="18"/>
      <c r="ET999" s="18"/>
      <c r="EU999" s="18"/>
      <c r="EV999" s="18"/>
      <c r="EW999" s="18"/>
      <c r="EX999" s="18"/>
      <c r="EY999" s="18"/>
      <c r="EZ999" s="18"/>
      <c r="FA999" s="18"/>
      <c r="FB999" s="18"/>
      <c r="FC999" s="18"/>
      <c r="FD999" s="18"/>
      <c r="FE999" s="18"/>
      <c r="FF999" s="18"/>
      <c r="FG999" s="18"/>
      <c r="FH999" s="18"/>
      <c r="FI999" s="18"/>
      <c r="FJ999" s="18"/>
      <c r="FK999" s="18"/>
      <c r="FL999" s="18"/>
      <c r="FM999" s="18"/>
      <c r="FN999" s="18"/>
      <c r="FO999" s="18"/>
      <c r="FP999" s="18"/>
      <c r="FQ999" s="18"/>
      <c r="FR999" s="18"/>
      <c r="FS999" s="18"/>
      <c r="FT999" s="18"/>
      <c r="FU999" s="18"/>
      <c r="FV999" s="18"/>
    </row>
    <row r="1000" spans="1:178" ht="12.75" x14ac:dyDescent="0.15">
      <c r="A1000" s="90">
        <f t="shared" si="227"/>
        <v>43338</v>
      </c>
      <c r="B1000" s="95">
        <f t="shared" ca="1" si="234"/>
        <v>113336.24642522</v>
      </c>
      <c r="C1000" s="3">
        <f t="shared" ca="1" si="228"/>
        <v>104482.93700000001</v>
      </c>
      <c r="D1000" s="4">
        <f ca="1">IF(A1000&lt;$B$1,VLOOKUP(A1000,[1]DI!$A$4:$B$15000,2),0)</f>
        <v>0</v>
      </c>
      <c r="E1000" s="5">
        <f t="shared" ca="1" si="235"/>
        <v>0</v>
      </c>
      <c r="F1000" s="20">
        <f t="shared" si="229"/>
        <v>1.3</v>
      </c>
      <c r="G1000" s="6">
        <f t="shared" ca="1" si="223"/>
        <v>1</v>
      </c>
      <c r="H1000" s="5">
        <f ca="1">TRUNC(PRODUCT(G$10:G999),15)</f>
        <v>1.4014584370996801</v>
      </c>
      <c r="I1000" s="5">
        <f t="shared" ca="1" si="230"/>
        <v>1.2919829075245499</v>
      </c>
      <c r="J1000" s="5">
        <f t="shared" ca="1" si="224"/>
        <v>1.0847344999999999</v>
      </c>
      <c r="K1000" s="5">
        <f t="shared" ca="1" si="225"/>
        <v>8853.3094252200008</v>
      </c>
      <c r="L1000" s="21">
        <f>IF(VLOOKUP(A1000,$U$12:$AD$125,8)=VLOOKUP(A999,$U$12:$AD$125,8),0,VLOOKUP(A1000,U$12:$AD$125,8))</f>
        <v>0</v>
      </c>
      <c r="M1000" s="8">
        <f>IF(L1000&gt;0,VLOOKUP(L1000,T$12:$AC$125,7),0)</f>
        <v>0</v>
      </c>
      <c r="N1000" s="3">
        <f t="shared" si="231"/>
        <v>0</v>
      </c>
      <c r="O1000" s="3">
        <f t="shared" ca="1" si="226"/>
        <v>8853.3094252200008</v>
      </c>
      <c r="P1000" s="22" t="str">
        <f t="shared" si="232"/>
        <v>INCORPJ=</v>
      </c>
      <c r="Q1000" s="2">
        <f t="shared" si="233"/>
        <v>43171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  <c r="ES1000" s="18"/>
      <c r="ET1000" s="18"/>
      <c r="EU1000" s="18"/>
      <c r="EV1000" s="18"/>
      <c r="EW1000" s="18"/>
      <c r="EX1000" s="18"/>
      <c r="EY1000" s="18"/>
      <c r="EZ1000" s="18"/>
      <c r="FA1000" s="18"/>
      <c r="FB1000" s="18"/>
      <c r="FC1000" s="18"/>
      <c r="FD1000" s="18"/>
      <c r="FE1000" s="18"/>
      <c r="FF1000" s="18"/>
      <c r="FG1000" s="18"/>
      <c r="FH1000" s="18"/>
      <c r="FI1000" s="18"/>
      <c r="FJ1000" s="18"/>
      <c r="FK1000" s="18"/>
      <c r="FL1000" s="18"/>
      <c r="FM1000" s="18"/>
      <c r="FN1000" s="18"/>
      <c r="FO1000" s="18"/>
      <c r="FP1000" s="18"/>
      <c r="FQ1000" s="18"/>
      <c r="FR1000" s="18"/>
      <c r="FS1000" s="18"/>
      <c r="FT1000" s="18"/>
      <c r="FU1000" s="18"/>
      <c r="FV1000" s="18"/>
    </row>
    <row r="1001" spans="1:178" ht="12.75" x14ac:dyDescent="0.15">
      <c r="A1001" s="90">
        <f t="shared" si="227"/>
        <v>43339</v>
      </c>
      <c r="B1001" s="95">
        <f t="shared" ca="1" si="234"/>
        <v>113336.24642522</v>
      </c>
      <c r="C1001" s="3">
        <f t="shared" ca="1" si="228"/>
        <v>104482.93700000001</v>
      </c>
      <c r="D1001" s="4">
        <f ca="1">IF(A1001&lt;$B$1,VLOOKUP(A1001,[1]DI!$A$4:$B$15000,2),0)</f>
        <v>6.3899999999999998E-2</v>
      </c>
      <c r="E1001" s="5">
        <f t="shared" ca="1" si="235"/>
        <v>2.4583E-4</v>
      </c>
      <c r="F1001" s="20">
        <f t="shared" si="229"/>
        <v>1.3</v>
      </c>
      <c r="G1001" s="6">
        <f t="shared" ca="1" si="223"/>
        <v>1.0003195789999999</v>
      </c>
      <c r="H1001" s="5">
        <f ca="1">TRUNC(PRODUCT(G$10:G1000),15)</f>
        <v>1.4014584370996801</v>
      </c>
      <c r="I1001" s="5">
        <f t="shared" ca="1" si="230"/>
        <v>1.2919829075245499</v>
      </c>
      <c r="J1001" s="5">
        <f t="shared" ca="1" si="224"/>
        <v>1.0847344999999999</v>
      </c>
      <c r="K1001" s="5">
        <f t="shared" ca="1" si="225"/>
        <v>8853.3094252200008</v>
      </c>
      <c r="L1001" s="21">
        <f>IF(VLOOKUP(A1001,$U$12:$AD$125,8)=VLOOKUP(A1000,$U$12:$AD$125,8),0,VLOOKUP(A1001,U$12:$AD$125,8))</f>
        <v>0</v>
      </c>
      <c r="M1001" s="8">
        <f>IF(L1001&gt;0,VLOOKUP(L1001,T$12:$AC$125,7),0)</f>
        <v>0</v>
      </c>
      <c r="N1001" s="3">
        <f t="shared" si="231"/>
        <v>0</v>
      </c>
      <c r="O1001" s="3">
        <f t="shared" ca="1" si="226"/>
        <v>8853.3094252200008</v>
      </c>
      <c r="P1001" s="22" t="str">
        <f t="shared" si="232"/>
        <v>INCORPJ=</v>
      </c>
      <c r="Q1001" s="2">
        <f t="shared" si="233"/>
        <v>43171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  <c r="ES1001" s="18"/>
      <c r="ET1001" s="18"/>
      <c r="EU1001" s="18"/>
      <c r="EV1001" s="18"/>
      <c r="EW1001" s="18"/>
      <c r="EX1001" s="18"/>
      <c r="EY1001" s="18"/>
      <c r="EZ1001" s="18"/>
      <c r="FA1001" s="18"/>
      <c r="FB1001" s="18"/>
      <c r="FC1001" s="18"/>
      <c r="FD1001" s="18"/>
      <c r="FE1001" s="18"/>
      <c r="FF1001" s="18"/>
      <c r="FG1001" s="18"/>
      <c r="FH1001" s="18"/>
      <c r="FI1001" s="18"/>
      <c r="FJ1001" s="18"/>
      <c r="FK1001" s="18"/>
      <c r="FL1001" s="18"/>
      <c r="FM1001" s="18"/>
      <c r="FN1001" s="18"/>
      <c r="FO1001" s="18"/>
      <c r="FP1001" s="18"/>
      <c r="FQ1001" s="18"/>
      <c r="FR1001" s="18"/>
      <c r="FS1001" s="18"/>
      <c r="FT1001" s="18"/>
      <c r="FU1001" s="18"/>
      <c r="FV1001" s="18"/>
    </row>
    <row r="1002" spans="1:178" ht="12.75" x14ac:dyDescent="0.15">
      <c r="A1002" s="90">
        <f t="shared" si="227"/>
        <v>43340</v>
      </c>
      <c r="B1002" s="95">
        <f t="shared" ca="1" si="234"/>
        <v>113372.46648016</v>
      </c>
      <c r="C1002" s="3">
        <f t="shared" ca="1" si="228"/>
        <v>104482.93700000001</v>
      </c>
      <c r="D1002" s="4">
        <f ca="1">IF(A1002&lt;$B$1,VLOOKUP(A1002,[1]DI!$A$4:$B$15000,2),0)</f>
        <v>6.3899999999999998E-2</v>
      </c>
      <c r="E1002" s="5">
        <f t="shared" ca="1" si="235"/>
        <v>2.4583E-4</v>
      </c>
      <c r="F1002" s="20">
        <f t="shared" si="229"/>
        <v>1.3</v>
      </c>
      <c r="G1002" s="6">
        <f t="shared" ca="1" si="223"/>
        <v>1.0003195789999999</v>
      </c>
      <c r="H1002" s="5">
        <f ca="1">TRUNC(PRODUCT(G$10:G1001),15)</f>
        <v>1.4019063137855501</v>
      </c>
      <c r="I1002" s="5">
        <f t="shared" ca="1" si="230"/>
        <v>1.2919829075245499</v>
      </c>
      <c r="J1002" s="5">
        <f t="shared" ca="1" si="224"/>
        <v>1.0850811600000001</v>
      </c>
      <c r="K1002" s="5">
        <f t="shared" ca="1" si="225"/>
        <v>8889.5294801599994</v>
      </c>
      <c r="L1002" s="21">
        <f>IF(VLOOKUP(A1002,$U$12:$AD$125,8)=VLOOKUP(A1001,$U$12:$AD$125,8),0,VLOOKUP(A1002,U$12:$AD$125,8))</f>
        <v>0</v>
      </c>
      <c r="M1002" s="8">
        <f>IF(L1002&gt;0,VLOOKUP(L1002,T$12:$AC$125,7),0)</f>
        <v>0</v>
      </c>
      <c r="N1002" s="3">
        <f t="shared" si="231"/>
        <v>0</v>
      </c>
      <c r="O1002" s="3">
        <f t="shared" ca="1" si="226"/>
        <v>8889.5294801599994</v>
      </c>
      <c r="P1002" s="22" t="str">
        <f t="shared" si="232"/>
        <v>INCORPJ=</v>
      </c>
      <c r="Q1002" s="2">
        <f t="shared" si="233"/>
        <v>43171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  <c r="ES1002" s="18"/>
      <c r="ET1002" s="18"/>
      <c r="EU1002" s="18"/>
      <c r="EV1002" s="18"/>
      <c r="EW1002" s="18"/>
      <c r="EX1002" s="18"/>
      <c r="EY1002" s="18"/>
      <c r="EZ1002" s="18"/>
      <c r="FA1002" s="18"/>
      <c r="FB1002" s="18"/>
      <c r="FC1002" s="18"/>
      <c r="FD1002" s="18"/>
      <c r="FE1002" s="18"/>
      <c r="FF1002" s="18"/>
      <c r="FG1002" s="18"/>
      <c r="FH1002" s="18"/>
      <c r="FI1002" s="18"/>
      <c r="FJ1002" s="18"/>
      <c r="FK1002" s="18"/>
      <c r="FL1002" s="18"/>
      <c r="FM1002" s="18"/>
      <c r="FN1002" s="18"/>
      <c r="FO1002" s="18"/>
      <c r="FP1002" s="18"/>
      <c r="FQ1002" s="18"/>
      <c r="FR1002" s="18"/>
      <c r="FS1002" s="18"/>
      <c r="FT1002" s="18"/>
      <c r="FU1002" s="18"/>
      <c r="FV1002" s="18"/>
    </row>
    <row r="1003" spans="1:178" ht="12.75" x14ac:dyDescent="0.15">
      <c r="A1003" s="90">
        <f t="shared" si="227"/>
        <v>43341</v>
      </c>
      <c r="B1003" s="95">
        <f t="shared" ca="1" si="234"/>
        <v>113408.69802823001</v>
      </c>
      <c r="C1003" s="3">
        <f t="shared" ca="1" si="228"/>
        <v>104482.93700000001</v>
      </c>
      <c r="D1003" s="4">
        <f ca="1">IF(A1003&lt;$B$1,VLOOKUP(A1003,[1]DI!$A$4:$B$15000,2),0)</f>
        <v>6.3899999999999998E-2</v>
      </c>
      <c r="E1003" s="5">
        <f t="shared" ca="1" si="235"/>
        <v>2.4583E-4</v>
      </c>
      <c r="F1003" s="20">
        <f t="shared" si="229"/>
        <v>1.3</v>
      </c>
      <c r="G1003" s="6">
        <f t="shared" ca="1" si="223"/>
        <v>1.0003195789999999</v>
      </c>
      <c r="H1003" s="5">
        <f ca="1">TRUNC(PRODUCT(G$10:G1002),15)</f>
        <v>1.4023543336033999</v>
      </c>
      <c r="I1003" s="5">
        <f t="shared" ca="1" si="230"/>
        <v>1.2919829075245499</v>
      </c>
      <c r="J1003" s="5">
        <f t="shared" ca="1" si="224"/>
        <v>1.08542793</v>
      </c>
      <c r="K1003" s="5">
        <f t="shared" ca="1" si="225"/>
        <v>8925.7610282299993</v>
      </c>
      <c r="L1003" s="21">
        <f>IF(VLOOKUP(A1003,$U$12:$AD$125,8)=VLOOKUP(A1002,$U$12:$AD$125,8),0,VLOOKUP(A1003,U$12:$AD$125,8))</f>
        <v>0</v>
      </c>
      <c r="M1003" s="8">
        <f>IF(L1003&gt;0,VLOOKUP(L1003,T$12:$AC$125,7),0)</f>
        <v>0</v>
      </c>
      <c r="N1003" s="3">
        <f t="shared" si="231"/>
        <v>0</v>
      </c>
      <c r="O1003" s="3">
        <f t="shared" ca="1" si="226"/>
        <v>8925.7610282299993</v>
      </c>
      <c r="P1003" s="22" t="str">
        <f t="shared" si="232"/>
        <v>INCORPJ=</v>
      </c>
      <c r="Q1003" s="2">
        <f t="shared" si="233"/>
        <v>43171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  <c r="ES1003" s="18"/>
      <c r="ET1003" s="18"/>
      <c r="EU1003" s="18"/>
      <c r="EV1003" s="18"/>
      <c r="EW1003" s="18"/>
      <c r="EX1003" s="18"/>
      <c r="EY1003" s="18"/>
      <c r="EZ1003" s="18"/>
      <c r="FA1003" s="18"/>
      <c r="FB1003" s="18"/>
      <c r="FC1003" s="18"/>
      <c r="FD1003" s="18"/>
      <c r="FE1003" s="18"/>
      <c r="FF1003" s="18"/>
      <c r="FG1003" s="18"/>
      <c r="FH1003" s="18"/>
      <c r="FI1003" s="18"/>
      <c r="FJ1003" s="18"/>
      <c r="FK1003" s="18"/>
      <c r="FL1003" s="18"/>
      <c r="FM1003" s="18"/>
      <c r="FN1003" s="18"/>
      <c r="FO1003" s="18"/>
      <c r="FP1003" s="18"/>
      <c r="FQ1003" s="18"/>
      <c r="FR1003" s="18"/>
      <c r="FS1003" s="18"/>
      <c r="FT1003" s="18"/>
      <c r="FU1003" s="18"/>
      <c r="FV1003" s="18"/>
    </row>
    <row r="1004" spans="1:178" ht="12.75" x14ac:dyDescent="0.15">
      <c r="A1004" s="90">
        <f t="shared" si="227"/>
        <v>43342</v>
      </c>
      <c r="B1004" s="95">
        <f t="shared" ca="1" si="234"/>
        <v>113444.94106941001</v>
      </c>
      <c r="C1004" s="3">
        <f t="shared" ca="1" si="228"/>
        <v>104482.93700000001</v>
      </c>
      <c r="D1004" s="4">
        <f ca="1">IF(A1004&lt;$B$1,VLOOKUP(A1004,[1]DI!$A$4:$B$15000,2),0)</f>
        <v>6.3899999999999998E-2</v>
      </c>
      <c r="E1004" s="5">
        <f t="shared" ca="1" si="235"/>
        <v>2.4583E-4</v>
      </c>
      <c r="F1004" s="20">
        <f t="shared" si="229"/>
        <v>1.3</v>
      </c>
      <c r="G1004" s="6">
        <f t="shared" ca="1" si="223"/>
        <v>1.0003195789999999</v>
      </c>
      <c r="H1004" s="5">
        <f ca="1">TRUNC(PRODUCT(G$10:G1003),15)</f>
        <v>1.40280249659898</v>
      </c>
      <c r="I1004" s="5">
        <f t="shared" ca="1" si="230"/>
        <v>1.2919829075245499</v>
      </c>
      <c r="J1004" s="5">
        <f t="shared" ca="1" si="224"/>
        <v>1.08577481</v>
      </c>
      <c r="K1004" s="5">
        <f t="shared" ca="1" si="225"/>
        <v>8962.0040694100007</v>
      </c>
      <c r="L1004" s="21">
        <f>IF(VLOOKUP(A1004,$U$12:$AD$125,8)=VLOOKUP(A1003,$U$12:$AD$125,8),0,VLOOKUP(A1004,U$12:$AD$125,8))</f>
        <v>0</v>
      </c>
      <c r="M1004" s="8">
        <f>IF(L1004&gt;0,VLOOKUP(L1004,T$12:$AC$125,7),0)</f>
        <v>0</v>
      </c>
      <c r="N1004" s="3">
        <f t="shared" si="231"/>
        <v>0</v>
      </c>
      <c r="O1004" s="3">
        <f t="shared" ca="1" si="226"/>
        <v>8962.0040694100007</v>
      </c>
      <c r="P1004" s="22" t="str">
        <f t="shared" si="232"/>
        <v>INCORPJ=</v>
      </c>
      <c r="Q1004" s="2">
        <f t="shared" si="233"/>
        <v>43171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  <c r="EW1004" s="18"/>
      <c r="EX1004" s="18"/>
      <c r="EY1004" s="18"/>
      <c r="EZ1004" s="18"/>
      <c r="FA1004" s="18"/>
      <c r="FB1004" s="18"/>
      <c r="FC1004" s="18"/>
      <c r="FD1004" s="18"/>
      <c r="FE1004" s="18"/>
      <c r="FF1004" s="18"/>
      <c r="FG1004" s="18"/>
      <c r="FH1004" s="18"/>
      <c r="FI1004" s="18"/>
      <c r="FJ1004" s="18"/>
      <c r="FK1004" s="18"/>
      <c r="FL1004" s="18"/>
      <c r="FM1004" s="18"/>
      <c r="FN1004" s="18"/>
      <c r="FO1004" s="18"/>
      <c r="FP1004" s="18"/>
      <c r="FQ1004" s="18"/>
      <c r="FR1004" s="18"/>
      <c r="FS1004" s="18"/>
      <c r="FT1004" s="18"/>
      <c r="FU1004" s="18"/>
      <c r="FV1004" s="18"/>
    </row>
    <row r="1005" spans="1:178" ht="12.75" x14ac:dyDescent="0.15">
      <c r="A1005" s="90">
        <f t="shared" si="227"/>
        <v>43343</v>
      </c>
      <c r="B1005" s="95">
        <f t="shared" ca="1" si="234"/>
        <v>113481.19560372</v>
      </c>
      <c r="C1005" s="3">
        <f t="shared" ca="1" si="228"/>
        <v>104482.93700000001</v>
      </c>
      <c r="D1005" s="4">
        <f ca="1">IF(A1005&lt;$B$1,VLOOKUP(A1005,[1]DI!$A$4:$B$15000,2),0)</f>
        <v>6.3899999999999998E-2</v>
      </c>
      <c r="E1005" s="5">
        <f t="shared" ca="1" si="235"/>
        <v>2.4583E-4</v>
      </c>
      <c r="F1005" s="20">
        <f t="shared" si="229"/>
        <v>1.3</v>
      </c>
      <c r="G1005" s="6">
        <f t="shared" ca="1" si="223"/>
        <v>1.0003195789999999</v>
      </c>
      <c r="H1005" s="5">
        <f ca="1">TRUNC(PRODUCT(G$10:G1004),15)</f>
        <v>1.4032508028180399</v>
      </c>
      <c r="I1005" s="5">
        <f t="shared" ca="1" si="230"/>
        <v>1.2919829075245499</v>
      </c>
      <c r="J1005" s="5">
        <f t="shared" ca="1" si="224"/>
        <v>1.0861217999999999</v>
      </c>
      <c r="K1005" s="5">
        <f t="shared" ca="1" si="225"/>
        <v>8998.2586037199999</v>
      </c>
      <c r="L1005" s="21">
        <f>IF(VLOOKUP(A1005,$U$12:$AD$125,8)=VLOOKUP(A1004,$U$12:$AD$125,8),0,VLOOKUP(A1005,U$12:$AD$125,8))</f>
        <v>0</v>
      </c>
      <c r="M1005" s="8">
        <f>IF(L1005&gt;0,VLOOKUP(L1005,T$12:$AC$125,7),0)</f>
        <v>0</v>
      </c>
      <c r="N1005" s="3">
        <f t="shared" si="231"/>
        <v>0</v>
      </c>
      <c r="O1005" s="3">
        <f t="shared" ca="1" si="226"/>
        <v>8998.2586037199999</v>
      </c>
      <c r="P1005" s="22" t="str">
        <f t="shared" si="232"/>
        <v>INCORPJ=</v>
      </c>
      <c r="Q1005" s="2">
        <f t="shared" si="233"/>
        <v>43171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  <c r="ES1005" s="18"/>
      <c r="ET1005" s="18"/>
      <c r="EU1005" s="18"/>
      <c r="EV1005" s="18"/>
      <c r="EW1005" s="18"/>
      <c r="EX1005" s="18"/>
      <c r="EY1005" s="18"/>
      <c r="EZ1005" s="18"/>
      <c r="FA1005" s="18"/>
      <c r="FB1005" s="18"/>
      <c r="FC1005" s="18"/>
      <c r="FD1005" s="18"/>
      <c r="FE1005" s="18"/>
      <c r="FF1005" s="18"/>
      <c r="FG1005" s="18"/>
      <c r="FH1005" s="18"/>
      <c r="FI1005" s="18"/>
      <c r="FJ1005" s="18"/>
      <c r="FK1005" s="18"/>
      <c r="FL1005" s="18"/>
      <c r="FM1005" s="18"/>
      <c r="FN1005" s="18"/>
      <c r="FO1005" s="18"/>
      <c r="FP1005" s="18"/>
      <c r="FQ1005" s="18"/>
      <c r="FR1005" s="18"/>
      <c r="FS1005" s="18"/>
      <c r="FT1005" s="18"/>
      <c r="FU1005" s="18"/>
      <c r="FV1005" s="18"/>
    </row>
    <row r="1006" spans="1:178" ht="12.75" x14ac:dyDescent="0.15">
      <c r="A1006" s="90">
        <f t="shared" si="227"/>
        <v>43344</v>
      </c>
      <c r="B1006" s="95">
        <f t="shared" ca="1" si="234"/>
        <v>113517.46163115</v>
      </c>
      <c r="C1006" s="3">
        <f t="shared" ca="1" si="228"/>
        <v>104482.93700000001</v>
      </c>
      <c r="D1006" s="4">
        <f ca="1">IF(A1006&lt;$B$1,VLOOKUP(A1006,[1]DI!$A$4:$B$15000,2),0)</f>
        <v>0</v>
      </c>
      <c r="E1006" s="5">
        <f t="shared" ca="1" si="235"/>
        <v>0</v>
      </c>
      <c r="F1006" s="20">
        <f t="shared" si="229"/>
        <v>1.3</v>
      </c>
      <c r="G1006" s="6">
        <f t="shared" ca="1" si="223"/>
        <v>1</v>
      </c>
      <c r="H1006" s="5">
        <f ca="1">TRUNC(PRODUCT(G$10:G1005),15)</f>
        <v>1.4036992523063601</v>
      </c>
      <c r="I1006" s="5">
        <f t="shared" ca="1" si="230"/>
        <v>1.2919829075245499</v>
      </c>
      <c r="J1006" s="5">
        <f t="shared" ca="1" si="224"/>
        <v>1.0864689000000001</v>
      </c>
      <c r="K1006" s="5">
        <f t="shared" ca="1" si="225"/>
        <v>9034.5246311499995</v>
      </c>
      <c r="L1006" s="21">
        <f>IF(VLOOKUP(A1006,$U$12:$AD$125,8)=VLOOKUP(A1005,$U$12:$AD$125,8),0,VLOOKUP(A1006,U$12:$AD$125,8))</f>
        <v>0</v>
      </c>
      <c r="M1006" s="8">
        <f>IF(L1006&gt;0,VLOOKUP(L1006,T$12:$AC$125,7),0)</f>
        <v>0</v>
      </c>
      <c r="N1006" s="3">
        <f t="shared" si="231"/>
        <v>0</v>
      </c>
      <c r="O1006" s="3">
        <f t="shared" ca="1" si="226"/>
        <v>9034.5246311499995</v>
      </c>
      <c r="P1006" s="22" t="str">
        <f t="shared" si="232"/>
        <v>INCORPJ=</v>
      </c>
      <c r="Q1006" s="2">
        <f t="shared" si="233"/>
        <v>43171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  <c r="ES1006" s="18"/>
      <c r="ET1006" s="18"/>
      <c r="EU1006" s="18"/>
      <c r="EV1006" s="18"/>
      <c r="EW1006" s="18"/>
      <c r="EX1006" s="18"/>
      <c r="EY1006" s="18"/>
      <c r="EZ1006" s="18"/>
      <c r="FA1006" s="18"/>
      <c r="FB1006" s="18"/>
      <c r="FC1006" s="18"/>
      <c r="FD1006" s="18"/>
      <c r="FE1006" s="18"/>
      <c r="FF1006" s="18"/>
      <c r="FG1006" s="18"/>
      <c r="FH1006" s="18"/>
      <c r="FI1006" s="18"/>
      <c r="FJ1006" s="18"/>
      <c r="FK1006" s="18"/>
      <c r="FL1006" s="18"/>
      <c r="FM1006" s="18"/>
      <c r="FN1006" s="18"/>
      <c r="FO1006" s="18"/>
      <c r="FP1006" s="18"/>
      <c r="FQ1006" s="18"/>
      <c r="FR1006" s="18"/>
      <c r="FS1006" s="18"/>
      <c r="FT1006" s="18"/>
      <c r="FU1006" s="18"/>
      <c r="FV1006" s="18"/>
    </row>
    <row r="1007" spans="1:178" ht="12.75" x14ac:dyDescent="0.15">
      <c r="A1007" s="90">
        <f t="shared" si="227"/>
        <v>43345</v>
      </c>
      <c r="B1007" s="95">
        <f t="shared" ca="1" si="234"/>
        <v>113517.46163115</v>
      </c>
      <c r="C1007" s="3">
        <f t="shared" ca="1" si="228"/>
        <v>104482.93700000001</v>
      </c>
      <c r="D1007" s="4">
        <f ca="1">IF(A1007&lt;$B$1,VLOOKUP(A1007,[1]DI!$A$4:$B$15000,2),0)</f>
        <v>0</v>
      </c>
      <c r="E1007" s="5">
        <f t="shared" ca="1" si="235"/>
        <v>0</v>
      </c>
      <c r="F1007" s="20">
        <f t="shared" si="229"/>
        <v>1.3</v>
      </c>
      <c r="G1007" s="6">
        <f t="shared" ca="1" si="223"/>
        <v>1</v>
      </c>
      <c r="H1007" s="5">
        <f ca="1">TRUNC(PRODUCT(G$10:G1006),15)</f>
        <v>1.4036992523063601</v>
      </c>
      <c r="I1007" s="5">
        <f t="shared" ca="1" si="230"/>
        <v>1.2919829075245499</v>
      </c>
      <c r="J1007" s="5">
        <f t="shared" ca="1" si="224"/>
        <v>1.0864689000000001</v>
      </c>
      <c r="K1007" s="5">
        <f t="shared" ca="1" si="225"/>
        <v>9034.5246311499995</v>
      </c>
      <c r="L1007" s="21">
        <f>IF(VLOOKUP(A1007,$U$12:$AD$125,8)=VLOOKUP(A1006,$U$12:$AD$125,8),0,VLOOKUP(A1007,U$12:$AD$125,8))</f>
        <v>0</v>
      </c>
      <c r="M1007" s="8">
        <f>IF(L1007&gt;0,VLOOKUP(L1007,T$12:$AC$125,7),0)</f>
        <v>0</v>
      </c>
      <c r="N1007" s="3">
        <f t="shared" si="231"/>
        <v>0</v>
      </c>
      <c r="O1007" s="3">
        <f t="shared" ca="1" si="226"/>
        <v>9034.5246311499995</v>
      </c>
      <c r="P1007" s="22" t="str">
        <f t="shared" si="232"/>
        <v>INCORPJ=</v>
      </c>
      <c r="Q1007" s="2">
        <f t="shared" si="233"/>
        <v>43171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  <c r="ES1007" s="18"/>
      <c r="ET1007" s="18"/>
      <c r="EU1007" s="18"/>
      <c r="EV1007" s="18"/>
      <c r="EW1007" s="18"/>
      <c r="EX1007" s="18"/>
      <c r="EY1007" s="18"/>
      <c r="EZ1007" s="18"/>
      <c r="FA1007" s="18"/>
      <c r="FB1007" s="18"/>
      <c r="FC1007" s="18"/>
      <c r="FD1007" s="18"/>
      <c r="FE1007" s="18"/>
      <c r="FF1007" s="18"/>
      <c r="FG1007" s="18"/>
      <c r="FH1007" s="18"/>
      <c r="FI1007" s="18"/>
      <c r="FJ1007" s="18"/>
      <c r="FK1007" s="18"/>
      <c r="FL1007" s="18"/>
      <c r="FM1007" s="18"/>
      <c r="FN1007" s="18"/>
      <c r="FO1007" s="18"/>
      <c r="FP1007" s="18"/>
      <c r="FQ1007" s="18"/>
      <c r="FR1007" s="18"/>
      <c r="FS1007" s="18"/>
      <c r="FT1007" s="18"/>
      <c r="FU1007" s="18"/>
      <c r="FV1007" s="18"/>
    </row>
    <row r="1008" spans="1:178" ht="12.75" x14ac:dyDescent="0.15">
      <c r="A1008" s="90">
        <f t="shared" si="227"/>
        <v>43346</v>
      </c>
      <c r="B1008" s="95">
        <f t="shared" ca="1" si="234"/>
        <v>113517.46163115</v>
      </c>
      <c r="C1008" s="3">
        <f t="shared" ca="1" si="228"/>
        <v>104482.93700000001</v>
      </c>
      <c r="D1008" s="4">
        <f ca="1">IF(A1008&lt;$B$1,VLOOKUP(A1008,[1]DI!$A$4:$B$15000,2),0)</f>
        <v>6.3899999999999998E-2</v>
      </c>
      <c r="E1008" s="5">
        <f t="shared" ca="1" si="235"/>
        <v>2.4583E-4</v>
      </c>
      <c r="F1008" s="20">
        <f t="shared" si="229"/>
        <v>1.3</v>
      </c>
      <c r="G1008" s="6">
        <f t="shared" ca="1" si="223"/>
        <v>1.0003195789999999</v>
      </c>
      <c r="H1008" s="5">
        <f ca="1">TRUNC(PRODUCT(G$10:G1007),15)</f>
        <v>1.4036992523063601</v>
      </c>
      <c r="I1008" s="5">
        <f t="shared" ca="1" si="230"/>
        <v>1.2919829075245499</v>
      </c>
      <c r="J1008" s="5">
        <f t="shared" ca="1" si="224"/>
        <v>1.0864689000000001</v>
      </c>
      <c r="K1008" s="5">
        <f t="shared" ca="1" si="225"/>
        <v>9034.5246311499995</v>
      </c>
      <c r="L1008" s="21">
        <f>IF(VLOOKUP(A1008,$U$12:$AD$125,8)=VLOOKUP(A1007,$U$12:$AD$125,8),0,VLOOKUP(A1008,U$12:$AD$125,8))</f>
        <v>0</v>
      </c>
      <c r="M1008" s="8">
        <f>IF(L1008&gt;0,VLOOKUP(L1008,T$12:$AC$125,7),0)</f>
        <v>0</v>
      </c>
      <c r="N1008" s="3">
        <f t="shared" si="231"/>
        <v>0</v>
      </c>
      <c r="O1008" s="3">
        <f t="shared" ca="1" si="226"/>
        <v>9034.5246311499995</v>
      </c>
      <c r="P1008" s="22" t="str">
        <f t="shared" si="232"/>
        <v>INCORPJ=</v>
      </c>
      <c r="Q1008" s="2">
        <f t="shared" si="233"/>
        <v>43171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  <c r="ES1008" s="18"/>
      <c r="ET1008" s="18"/>
      <c r="EU1008" s="18"/>
      <c r="EV1008" s="18"/>
      <c r="EW1008" s="18"/>
      <c r="EX1008" s="18"/>
      <c r="EY1008" s="18"/>
      <c r="EZ1008" s="18"/>
      <c r="FA1008" s="18"/>
      <c r="FB1008" s="18"/>
      <c r="FC1008" s="18"/>
      <c r="FD1008" s="18"/>
      <c r="FE1008" s="18"/>
      <c r="FF1008" s="18"/>
      <c r="FG1008" s="18"/>
      <c r="FH1008" s="18"/>
      <c r="FI1008" s="18"/>
      <c r="FJ1008" s="18"/>
      <c r="FK1008" s="18"/>
      <c r="FL1008" s="18"/>
      <c r="FM1008" s="18"/>
      <c r="FN1008" s="18"/>
      <c r="FO1008" s="18"/>
      <c r="FP1008" s="18"/>
      <c r="FQ1008" s="18"/>
      <c r="FR1008" s="18"/>
      <c r="FS1008" s="18"/>
      <c r="FT1008" s="18"/>
      <c r="FU1008" s="18"/>
      <c r="FV1008" s="18"/>
    </row>
    <row r="1009" spans="1:181" ht="12.75" x14ac:dyDescent="0.15">
      <c r="A1009" s="90">
        <f t="shared" si="227"/>
        <v>43347</v>
      </c>
      <c r="B1009" s="95">
        <f t="shared" ca="1" si="234"/>
        <v>113553.74019654001</v>
      </c>
      <c r="C1009" s="3">
        <f t="shared" ca="1" si="228"/>
        <v>104482.93700000001</v>
      </c>
      <c r="D1009" s="4">
        <f ca="1">IF(A1009&lt;$B$1,VLOOKUP(A1009,[1]DI!$A$4:$B$15000,2),0)</f>
        <v>6.3899999999999998E-2</v>
      </c>
      <c r="E1009" s="5">
        <f t="shared" ca="1" si="235"/>
        <v>2.4583E-4</v>
      </c>
      <c r="F1009" s="20">
        <f t="shared" si="229"/>
        <v>1.3</v>
      </c>
      <c r="G1009" s="6">
        <f t="shared" ca="1" si="223"/>
        <v>1.0003195789999999</v>
      </c>
      <c r="H1009" s="5">
        <f ca="1">TRUNC(PRODUCT(G$10:G1008),15)</f>
        <v>1.40414784510971</v>
      </c>
      <c r="I1009" s="5">
        <f t="shared" ca="1" si="230"/>
        <v>1.2919829075245499</v>
      </c>
      <c r="J1009" s="5">
        <f t="shared" ca="1" si="224"/>
        <v>1.0868161199999999</v>
      </c>
      <c r="K1009" s="5">
        <f t="shared" ca="1" si="225"/>
        <v>9070.8031965400005</v>
      </c>
      <c r="L1009" s="21">
        <f>IF(VLOOKUP(A1009,$U$12:$AD$125,8)=VLOOKUP(A1008,$U$12:$AD$125,8),0,VLOOKUP(A1009,U$12:$AD$125,8))</f>
        <v>0</v>
      </c>
      <c r="M1009" s="8">
        <f>IF(L1009&gt;0,VLOOKUP(L1009,T$12:$AC$125,7),0)</f>
        <v>0</v>
      </c>
      <c r="N1009" s="3">
        <f t="shared" si="231"/>
        <v>0</v>
      </c>
      <c r="O1009" s="3">
        <f t="shared" ca="1" si="226"/>
        <v>9070.8031965400005</v>
      </c>
      <c r="P1009" s="22" t="str">
        <f t="shared" si="232"/>
        <v>INCORPJ=</v>
      </c>
      <c r="Q1009" s="2">
        <f t="shared" si="233"/>
        <v>43171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  <c r="ES1009" s="18"/>
      <c r="ET1009" s="18"/>
      <c r="EU1009" s="18"/>
      <c r="EV1009" s="18"/>
      <c r="EW1009" s="18"/>
      <c r="EX1009" s="18"/>
      <c r="EY1009" s="18"/>
      <c r="EZ1009" s="18"/>
      <c r="FA1009" s="18"/>
      <c r="FB1009" s="18"/>
      <c r="FC1009" s="18"/>
      <c r="FD1009" s="18"/>
      <c r="FE1009" s="18"/>
      <c r="FF1009" s="18"/>
      <c r="FG1009" s="18"/>
      <c r="FH1009" s="18"/>
      <c r="FI1009" s="18"/>
      <c r="FJ1009" s="18"/>
      <c r="FK1009" s="18"/>
      <c r="FL1009" s="18"/>
      <c r="FM1009" s="18"/>
      <c r="FN1009" s="18"/>
      <c r="FO1009" s="18"/>
      <c r="FP1009" s="18"/>
      <c r="FQ1009" s="18"/>
      <c r="FR1009" s="18"/>
      <c r="FS1009" s="18"/>
      <c r="FT1009" s="18"/>
      <c r="FU1009" s="18"/>
      <c r="FV1009" s="18"/>
    </row>
    <row r="1010" spans="1:181" ht="12.75" x14ac:dyDescent="0.15">
      <c r="A1010" s="90">
        <f t="shared" si="227"/>
        <v>43348</v>
      </c>
      <c r="B1010" s="95">
        <f t="shared" ca="1" si="234"/>
        <v>113590.02921022</v>
      </c>
      <c r="C1010" s="3">
        <f t="shared" ca="1" si="228"/>
        <v>104482.93700000001</v>
      </c>
      <c r="D1010" s="4">
        <f ca="1">IF(A1010&lt;$B$1,VLOOKUP(A1010,[1]DI!$A$4:$B$15000,2),0)</f>
        <v>6.3899999999999998E-2</v>
      </c>
      <c r="E1010" s="5">
        <f t="shared" ca="1" si="235"/>
        <v>2.4583E-4</v>
      </c>
      <c r="F1010" s="20">
        <f t="shared" si="229"/>
        <v>1.3</v>
      </c>
      <c r="G1010" s="6">
        <f t="shared" ca="1" si="223"/>
        <v>1.0003195789999999</v>
      </c>
      <c r="H1010" s="5">
        <f ca="1">TRUNC(PRODUCT(G$10:G1009),15)</f>
        <v>1.4045965812739001</v>
      </c>
      <c r="I1010" s="5">
        <f t="shared" ca="1" si="230"/>
        <v>1.2919829075245499</v>
      </c>
      <c r="J1010" s="5">
        <f t="shared" ca="1" si="224"/>
        <v>1.0871634400000001</v>
      </c>
      <c r="K1010" s="5">
        <f t="shared" ca="1" si="225"/>
        <v>9107.0922102200002</v>
      </c>
      <c r="L1010" s="21">
        <f>IF(VLOOKUP(A1010,$U$12:$AD$125,8)=VLOOKUP(A1009,$U$12:$AD$125,8),0,VLOOKUP(A1010,U$12:$AD$125,8))</f>
        <v>0</v>
      </c>
      <c r="M1010" s="8">
        <f>IF(L1010&gt;0,VLOOKUP(L1010,T$12:$AC$125,7),0)</f>
        <v>0</v>
      </c>
      <c r="N1010" s="3">
        <f t="shared" si="231"/>
        <v>0</v>
      </c>
      <c r="O1010" s="3">
        <f t="shared" ca="1" si="226"/>
        <v>9107.0922102200002</v>
      </c>
      <c r="P1010" s="22" t="str">
        <f t="shared" si="232"/>
        <v>INCORPJ=</v>
      </c>
      <c r="Q1010" s="2">
        <f t="shared" si="233"/>
        <v>43171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  <c r="ES1010" s="18"/>
      <c r="ET1010" s="18"/>
      <c r="EU1010" s="18"/>
      <c r="EV1010" s="18"/>
      <c r="EW1010" s="18"/>
      <c r="EX1010" s="18"/>
      <c r="EY1010" s="18"/>
      <c r="EZ1010" s="18"/>
      <c r="FA1010" s="18"/>
      <c r="FB1010" s="18"/>
      <c r="FC1010" s="18"/>
      <c r="FD1010" s="18"/>
      <c r="FE1010" s="18"/>
      <c r="FF1010" s="18"/>
      <c r="FG1010" s="18"/>
      <c r="FH1010" s="18"/>
      <c r="FI1010" s="18"/>
      <c r="FJ1010" s="18"/>
      <c r="FK1010" s="18"/>
      <c r="FL1010" s="18"/>
      <c r="FM1010" s="18"/>
      <c r="FN1010" s="18"/>
      <c r="FO1010" s="18"/>
      <c r="FP1010" s="18"/>
      <c r="FQ1010" s="18"/>
      <c r="FR1010" s="18"/>
      <c r="FS1010" s="18"/>
      <c r="FT1010" s="18"/>
      <c r="FU1010" s="18"/>
      <c r="FV1010" s="18"/>
    </row>
    <row r="1011" spans="1:181" ht="12.75" x14ac:dyDescent="0.15">
      <c r="A1011" s="90">
        <f t="shared" si="227"/>
        <v>43349</v>
      </c>
      <c r="B1011" s="95">
        <f t="shared" ca="1" si="234"/>
        <v>113626.32971702001</v>
      </c>
      <c r="C1011" s="3">
        <f t="shared" ca="1" si="228"/>
        <v>104482.93700000001</v>
      </c>
      <c r="D1011" s="4">
        <f ca="1">IF(A1011&lt;$B$1,VLOOKUP(A1011,[1]DI!$A$4:$B$15000,2),0)</f>
        <v>6.3899999999999998E-2</v>
      </c>
      <c r="E1011" s="5">
        <f t="shared" ca="1" si="235"/>
        <v>2.4583E-4</v>
      </c>
      <c r="F1011" s="20">
        <f t="shared" si="229"/>
        <v>1.3</v>
      </c>
      <c r="G1011" s="6">
        <f t="shared" ca="1" si="223"/>
        <v>1.0003195789999999</v>
      </c>
      <c r="H1011" s="5">
        <f ca="1">TRUNC(PRODUCT(G$10:G1010),15)</f>
        <v>1.40504546084475</v>
      </c>
      <c r="I1011" s="5">
        <f t="shared" ca="1" si="230"/>
        <v>1.2919829075245499</v>
      </c>
      <c r="J1011" s="5">
        <f t="shared" ca="1" si="224"/>
        <v>1.08751087</v>
      </c>
      <c r="K1011" s="5">
        <f t="shared" ca="1" si="225"/>
        <v>9143.3927170200004</v>
      </c>
      <c r="L1011" s="21">
        <f>IF(VLOOKUP(A1011,$U$12:$AD$125,8)=VLOOKUP(A1010,$U$12:$AD$125,8),0,VLOOKUP(A1011,U$12:$AD$125,8))</f>
        <v>0</v>
      </c>
      <c r="M1011" s="8">
        <f>IF(L1011&gt;0,VLOOKUP(L1011,T$12:$AC$125,7),0)</f>
        <v>0</v>
      </c>
      <c r="N1011" s="3">
        <f t="shared" si="231"/>
        <v>0</v>
      </c>
      <c r="O1011" s="3">
        <f t="shared" ca="1" si="226"/>
        <v>9143.3927170200004</v>
      </c>
      <c r="P1011" s="22" t="str">
        <f t="shared" si="232"/>
        <v>INCORPJ=</v>
      </c>
      <c r="Q1011" s="2">
        <f t="shared" si="233"/>
        <v>43171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  <c r="ES1011" s="18"/>
      <c r="ET1011" s="18"/>
      <c r="EU1011" s="18"/>
      <c r="EV1011" s="18"/>
      <c r="EW1011" s="18"/>
      <c r="EX1011" s="18"/>
      <c r="EY1011" s="18"/>
      <c r="EZ1011" s="18"/>
      <c r="FA1011" s="18"/>
      <c r="FB1011" s="18"/>
      <c r="FC1011" s="18"/>
      <c r="FD1011" s="18"/>
      <c r="FE1011" s="18"/>
      <c r="FF1011" s="18"/>
      <c r="FG1011" s="18"/>
      <c r="FH1011" s="18"/>
      <c r="FI1011" s="18"/>
      <c r="FJ1011" s="18"/>
      <c r="FK1011" s="18"/>
      <c r="FL1011" s="18"/>
      <c r="FM1011" s="18"/>
      <c r="FN1011" s="18"/>
      <c r="FO1011" s="18"/>
      <c r="FP1011" s="18"/>
      <c r="FQ1011" s="18"/>
      <c r="FR1011" s="18"/>
      <c r="FS1011" s="18"/>
      <c r="FT1011" s="18"/>
      <c r="FU1011" s="18"/>
      <c r="FV1011" s="18"/>
    </row>
    <row r="1012" spans="1:181" ht="12.75" x14ac:dyDescent="0.15">
      <c r="A1012" s="90">
        <f t="shared" si="227"/>
        <v>43350</v>
      </c>
      <c r="B1012" s="95">
        <f t="shared" ca="1" si="234"/>
        <v>113662.64276177001</v>
      </c>
      <c r="C1012" s="3">
        <f t="shared" ca="1" si="228"/>
        <v>104482.93700000001</v>
      </c>
      <c r="D1012" s="4">
        <f ca="1">IF(A1012&lt;$B$1,VLOOKUP(A1012,[1]DI!$A$4:$B$15000,2),0)</f>
        <v>0</v>
      </c>
      <c r="E1012" s="5">
        <f t="shared" ca="1" si="235"/>
        <v>0</v>
      </c>
      <c r="F1012" s="20">
        <f t="shared" si="229"/>
        <v>1.3</v>
      </c>
      <c r="G1012" s="6">
        <f t="shared" ca="1" si="223"/>
        <v>1</v>
      </c>
      <c r="H1012" s="5">
        <f ca="1">TRUNC(PRODUCT(G$10:G1011),15)</f>
        <v>1.4054944838680801</v>
      </c>
      <c r="I1012" s="5">
        <f t="shared" ca="1" si="230"/>
        <v>1.2919829075245499</v>
      </c>
      <c r="J1012" s="5">
        <f t="shared" ca="1" si="224"/>
        <v>1.0878584200000001</v>
      </c>
      <c r="K1012" s="5">
        <f t="shared" ca="1" si="225"/>
        <v>9179.7057617699993</v>
      </c>
      <c r="L1012" s="21">
        <f>IF(VLOOKUP(A1012,$U$12:$AD$125,8)=VLOOKUP(A1011,$U$12:$AD$125,8),0,VLOOKUP(A1012,U$12:$AD$125,8))</f>
        <v>0</v>
      </c>
      <c r="M1012" s="8">
        <f>IF(L1012&gt;0,VLOOKUP(L1012,T$12:$AC$125,7),0)</f>
        <v>0</v>
      </c>
      <c r="N1012" s="3">
        <f t="shared" si="231"/>
        <v>0</v>
      </c>
      <c r="O1012" s="3">
        <f t="shared" ca="1" si="226"/>
        <v>9179.7057617699993</v>
      </c>
      <c r="P1012" s="22" t="str">
        <f t="shared" si="232"/>
        <v>INCORPJ=</v>
      </c>
      <c r="Q1012" s="2">
        <f t="shared" si="233"/>
        <v>43171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  <c r="ES1012" s="18"/>
      <c r="ET1012" s="18"/>
      <c r="EU1012" s="18"/>
      <c r="EV1012" s="18"/>
      <c r="EW1012" s="18"/>
      <c r="EX1012" s="18"/>
      <c r="EY1012" s="18"/>
      <c r="EZ1012" s="18"/>
      <c r="FA1012" s="18"/>
      <c r="FB1012" s="18"/>
      <c r="FC1012" s="18"/>
      <c r="FD1012" s="18"/>
      <c r="FE1012" s="18"/>
      <c r="FF1012" s="18"/>
      <c r="FG1012" s="18"/>
      <c r="FH1012" s="18"/>
      <c r="FI1012" s="18"/>
      <c r="FJ1012" s="18"/>
      <c r="FK1012" s="18"/>
      <c r="FL1012" s="18"/>
      <c r="FM1012" s="18"/>
      <c r="FN1012" s="18"/>
      <c r="FO1012" s="18"/>
      <c r="FP1012" s="18"/>
      <c r="FQ1012" s="18"/>
      <c r="FR1012" s="18"/>
      <c r="FS1012" s="18"/>
      <c r="FT1012" s="18"/>
      <c r="FU1012" s="18"/>
      <c r="FV1012" s="18"/>
    </row>
    <row r="1013" spans="1:181" ht="12.75" x14ac:dyDescent="0.15">
      <c r="A1013" s="90">
        <f t="shared" si="227"/>
        <v>43351</v>
      </c>
      <c r="B1013" s="95">
        <f t="shared" ca="1" si="234"/>
        <v>113662.64276177001</v>
      </c>
      <c r="C1013" s="3">
        <f t="shared" ca="1" si="228"/>
        <v>104482.93700000001</v>
      </c>
      <c r="D1013" s="4">
        <f ca="1">IF(A1013&lt;$B$1,VLOOKUP(A1013,[1]DI!$A$4:$B$15000,2),0)</f>
        <v>0</v>
      </c>
      <c r="E1013" s="5">
        <f t="shared" ca="1" si="235"/>
        <v>0</v>
      </c>
      <c r="F1013" s="20">
        <f t="shared" si="229"/>
        <v>1.3</v>
      </c>
      <c r="G1013" s="6">
        <f t="shared" ca="1" si="223"/>
        <v>1</v>
      </c>
      <c r="H1013" s="5">
        <f ca="1">TRUNC(PRODUCT(G$10:G1012),15)</f>
        <v>1.4054944838680801</v>
      </c>
      <c r="I1013" s="5">
        <f t="shared" ca="1" si="230"/>
        <v>1.2919829075245499</v>
      </c>
      <c r="J1013" s="5">
        <f t="shared" ca="1" si="224"/>
        <v>1.0878584200000001</v>
      </c>
      <c r="K1013" s="5">
        <f t="shared" ca="1" si="225"/>
        <v>9179.7057617699993</v>
      </c>
      <c r="L1013" s="21">
        <f>IF(VLOOKUP(A1013,$U$12:$AD$125,8)=VLOOKUP(A1012,$U$12:$AD$125,8),0,VLOOKUP(A1013,U$12:$AD$125,8))</f>
        <v>0</v>
      </c>
      <c r="M1013" s="8">
        <f>IF(L1013&gt;0,VLOOKUP(L1013,T$12:$AC$125,7),0)</f>
        <v>0</v>
      </c>
      <c r="N1013" s="3">
        <f t="shared" si="231"/>
        <v>0</v>
      </c>
      <c r="O1013" s="3">
        <f t="shared" ca="1" si="226"/>
        <v>9179.7057617699993</v>
      </c>
      <c r="P1013" s="22" t="str">
        <f t="shared" si="232"/>
        <v>INCORPJ=</v>
      </c>
      <c r="Q1013" s="2">
        <f t="shared" si="233"/>
        <v>43171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  <c r="ES1013" s="18"/>
      <c r="ET1013" s="18"/>
      <c r="EU1013" s="18"/>
      <c r="EV1013" s="18"/>
      <c r="EW1013" s="18"/>
      <c r="EX1013" s="18"/>
      <c r="EY1013" s="18"/>
      <c r="EZ1013" s="18"/>
      <c r="FA1013" s="18"/>
      <c r="FB1013" s="18"/>
      <c r="FC1013" s="18"/>
      <c r="FD1013" s="18"/>
      <c r="FE1013" s="18"/>
      <c r="FF1013" s="18"/>
      <c r="FG1013" s="18"/>
      <c r="FH1013" s="18"/>
      <c r="FI1013" s="18"/>
      <c r="FJ1013" s="18"/>
      <c r="FK1013" s="18"/>
      <c r="FL1013" s="18"/>
      <c r="FM1013" s="18"/>
      <c r="FN1013" s="18"/>
      <c r="FO1013" s="18"/>
      <c r="FP1013" s="18"/>
      <c r="FQ1013" s="18"/>
      <c r="FR1013" s="18"/>
      <c r="FS1013" s="18"/>
      <c r="FT1013" s="18"/>
      <c r="FU1013" s="18"/>
      <c r="FV1013" s="18"/>
    </row>
    <row r="1014" spans="1:181" ht="12.75" x14ac:dyDescent="0.15">
      <c r="A1014" s="90">
        <f t="shared" si="227"/>
        <v>43352</v>
      </c>
      <c r="B1014" s="95">
        <f t="shared" ca="1" si="234"/>
        <v>113662.64276177001</v>
      </c>
      <c r="C1014" s="3">
        <f t="shared" ca="1" si="228"/>
        <v>104482.93700000001</v>
      </c>
      <c r="D1014" s="4">
        <f ca="1">IF(A1014&lt;$B$1,VLOOKUP(A1014,[1]DI!$A$4:$B$15000,2),0)</f>
        <v>0</v>
      </c>
      <c r="E1014" s="5">
        <f t="shared" ca="1" si="235"/>
        <v>0</v>
      </c>
      <c r="F1014" s="20">
        <f t="shared" si="229"/>
        <v>1.3</v>
      </c>
      <c r="G1014" s="6">
        <f t="shared" ca="1" si="223"/>
        <v>1</v>
      </c>
      <c r="H1014" s="5">
        <f ca="1">TRUNC(PRODUCT(G$10:G1013),15)</f>
        <v>1.4054944838680801</v>
      </c>
      <c r="I1014" s="5">
        <f t="shared" ca="1" si="230"/>
        <v>1.2919829075245499</v>
      </c>
      <c r="J1014" s="5">
        <f t="shared" ca="1" si="224"/>
        <v>1.0878584200000001</v>
      </c>
      <c r="K1014" s="5">
        <f t="shared" ca="1" si="225"/>
        <v>9179.7057617699993</v>
      </c>
      <c r="L1014" s="21">
        <f>IF(VLOOKUP(A1014,$U$12:$AD$125,8)=VLOOKUP(A1013,$U$12:$AD$125,8),0,VLOOKUP(A1014,U$12:$AD$125,8))</f>
        <v>0</v>
      </c>
      <c r="M1014" s="8">
        <f>IF(L1014&gt;0,VLOOKUP(L1014,T$12:$AC$125,7),0)</f>
        <v>0</v>
      </c>
      <c r="N1014" s="3">
        <f t="shared" si="231"/>
        <v>0</v>
      </c>
      <c r="O1014" s="3">
        <f t="shared" ca="1" si="226"/>
        <v>9179.7057617699993</v>
      </c>
      <c r="P1014" s="22" t="str">
        <f t="shared" si="232"/>
        <v>INCORPJ=</v>
      </c>
      <c r="Q1014" s="2">
        <f t="shared" si="233"/>
        <v>43171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  <c r="ES1014" s="18"/>
      <c r="ET1014" s="18"/>
      <c r="EU1014" s="18"/>
      <c r="EV1014" s="18"/>
      <c r="EW1014" s="18"/>
      <c r="EX1014" s="18"/>
      <c r="EY1014" s="18"/>
      <c r="EZ1014" s="18"/>
      <c r="FA1014" s="18"/>
      <c r="FB1014" s="18"/>
      <c r="FC1014" s="18"/>
      <c r="FD1014" s="18"/>
      <c r="FE1014" s="18"/>
      <c r="FF1014" s="18"/>
      <c r="FG1014" s="18"/>
      <c r="FH1014" s="18"/>
      <c r="FI1014" s="18"/>
      <c r="FJ1014" s="18"/>
      <c r="FK1014" s="18"/>
      <c r="FL1014" s="18"/>
      <c r="FM1014" s="18"/>
      <c r="FN1014" s="18"/>
      <c r="FO1014" s="18"/>
      <c r="FP1014" s="18"/>
      <c r="FQ1014" s="18"/>
      <c r="FR1014" s="18"/>
      <c r="FS1014" s="18"/>
      <c r="FT1014" s="18"/>
      <c r="FU1014" s="18"/>
      <c r="FV1014" s="18"/>
    </row>
    <row r="1015" spans="1:181" ht="15" x14ac:dyDescent="0.2">
      <c r="A1015" s="110">
        <f t="shared" si="227"/>
        <v>43353</v>
      </c>
      <c r="B1015" s="111">
        <f t="shared" ca="1" si="234"/>
        <v>113662.64276177001</v>
      </c>
      <c r="C1015" s="111">
        <f t="shared" ca="1" si="228"/>
        <v>104482.93700000001</v>
      </c>
      <c r="D1015" s="112">
        <f ca="1">IF(A1015&lt;$B$1,VLOOKUP(A1015,[1]DI!$A$4:$B$15000,2),0)</f>
        <v>6.3899999999999998E-2</v>
      </c>
      <c r="E1015" s="113">
        <f t="shared" ca="1" si="235"/>
        <v>2.4583E-4</v>
      </c>
      <c r="F1015" s="114">
        <f t="shared" si="229"/>
        <v>1.3</v>
      </c>
      <c r="G1015" s="115">
        <f t="shared" ca="1" si="223"/>
        <v>1.0003195789999999</v>
      </c>
      <c r="H1015" s="113">
        <f ca="1">TRUNC(PRODUCT(G$10:G1014),15)</f>
        <v>1.4054944838680801</v>
      </c>
      <c r="I1015" s="113">
        <f t="shared" ca="1" si="230"/>
        <v>1.2919829075245499</v>
      </c>
      <c r="J1015" s="113">
        <f t="shared" ca="1" si="224"/>
        <v>1.0878584200000001</v>
      </c>
      <c r="K1015" s="113">
        <f t="shared" ca="1" si="225"/>
        <v>9179.7057617699993</v>
      </c>
      <c r="L1015" s="116">
        <f>IF(VLOOKUP(A1015,$U$12:$AD$125,8)=VLOOKUP(A1014,$U$12:$AD$125,8),0,VLOOKUP(A1015,U$12:$AD$125,8))</f>
        <v>5</v>
      </c>
      <c r="M1015" s="117">
        <f>IF(L1015&gt;0,VLOOKUP(L1015,T$12:$AC$125,7),0)</f>
        <v>0</v>
      </c>
      <c r="N1015" s="111">
        <f t="shared" si="231"/>
        <v>0</v>
      </c>
      <c r="O1015" s="111">
        <f t="shared" ca="1" si="226"/>
        <v>9179.7057617699993</v>
      </c>
      <c r="P1015" s="118" t="str">
        <f t="shared" si="232"/>
        <v>INCORPJ=</v>
      </c>
      <c r="Q1015" s="119">
        <f t="shared" si="233"/>
        <v>43171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  <c r="ES1015" s="18"/>
      <c r="ET1015" s="18"/>
      <c r="EU1015" s="18"/>
      <c r="EV1015" s="18"/>
      <c r="EW1015" s="18"/>
      <c r="EX1015" s="18"/>
      <c r="EY1015" s="18"/>
      <c r="EZ1015" s="18"/>
      <c r="FA1015" s="18"/>
      <c r="FB1015" s="18"/>
      <c r="FC1015" s="18"/>
      <c r="FD1015" s="18"/>
      <c r="FE1015" s="18"/>
      <c r="FF1015" s="18"/>
      <c r="FG1015" s="18"/>
      <c r="FH1015" s="18"/>
      <c r="FI1015" s="18"/>
      <c r="FJ1015" s="18"/>
      <c r="FK1015" s="18"/>
      <c r="FL1015" s="18"/>
      <c r="FM1015" s="18"/>
      <c r="FN1015" s="18"/>
      <c r="FO1015" s="18"/>
      <c r="FP1015" s="18"/>
      <c r="FQ1015" s="18"/>
      <c r="FR1015" s="18"/>
      <c r="FS1015" s="18"/>
      <c r="FT1015" s="18"/>
      <c r="FU1015" s="18"/>
      <c r="FV1015" s="18"/>
    </row>
    <row r="1016" spans="1:181" ht="15" x14ac:dyDescent="0.15">
      <c r="A1016" s="90">
        <f t="shared" si="227"/>
        <v>43354</v>
      </c>
      <c r="B1016" s="95">
        <f t="shared" ca="1" si="234"/>
        <v>113698.96706837</v>
      </c>
      <c r="C1016" s="111">
        <f ca="1">TRUNC(C1015-N1015+K1015,6)</f>
        <v>113662.642761</v>
      </c>
      <c r="D1016" s="4">
        <f ca="1">IF(A1016&lt;$B$1,VLOOKUP(A1016,[1]DI!$A$4:$B$15000,2),0)</f>
        <v>6.3899999999999998E-2</v>
      </c>
      <c r="E1016" s="5">
        <f t="shared" ca="1" si="235"/>
        <v>2.4583E-4</v>
      </c>
      <c r="F1016" s="20">
        <f t="shared" si="229"/>
        <v>1.3</v>
      </c>
      <c r="G1016" s="6">
        <f t="shared" ca="1" si="223"/>
        <v>1.0003195789999999</v>
      </c>
      <c r="H1016" s="5">
        <f ca="1">TRUNC(PRODUCT(G$10:G1015),15)</f>
        <v>1.40594365038974</v>
      </c>
      <c r="I1016" s="5">
        <f t="shared" ca="1" si="230"/>
        <v>1.4054944838680801</v>
      </c>
      <c r="J1016" s="5">
        <f t="shared" ca="1" si="224"/>
        <v>1.00031958</v>
      </c>
      <c r="K1016" s="5">
        <f t="shared" ca="1" si="225"/>
        <v>36.32430737</v>
      </c>
      <c r="L1016" s="21">
        <f>IF(VLOOKUP(A1016,$U$12:$AD$125,8)=VLOOKUP(A1015,$U$12:$AD$125,8),0,VLOOKUP(A1016,U$12:$AD$125,8))</f>
        <v>0</v>
      </c>
      <c r="M1016" s="8">
        <f>IF(L1016&gt;0,VLOOKUP(L1016,T$12:$AC$125,7),0)</f>
        <v>0</v>
      </c>
      <c r="N1016" s="3">
        <f t="shared" si="231"/>
        <v>0</v>
      </c>
      <c r="O1016" s="3">
        <f t="shared" ca="1" si="226"/>
        <v>36.32430737</v>
      </c>
      <c r="P1016" s="22" t="str">
        <f t="shared" si="232"/>
        <v>A+JProp=</v>
      </c>
      <c r="Q1016" s="2">
        <f t="shared" si="233"/>
        <v>43719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  <c r="ES1016" s="18"/>
      <c r="ET1016" s="18"/>
      <c r="EU1016" s="18"/>
      <c r="EV1016" s="18"/>
      <c r="EW1016" s="18"/>
      <c r="EX1016" s="18"/>
      <c r="EY1016" s="18"/>
      <c r="EZ1016" s="18"/>
      <c r="FA1016" s="18"/>
      <c r="FB1016" s="18"/>
      <c r="FC1016" s="18"/>
      <c r="FD1016" s="18"/>
      <c r="FE1016" s="18"/>
      <c r="FF1016" s="18"/>
      <c r="FG1016" s="18"/>
      <c r="FH1016" s="18"/>
      <c r="FI1016" s="18"/>
      <c r="FJ1016" s="18"/>
      <c r="FK1016" s="18"/>
      <c r="FL1016" s="18"/>
      <c r="FM1016" s="18"/>
      <c r="FN1016" s="18"/>
      <c r="FO1016" s="18"/>
      <c r="FP1016" s="18"/>
      <c r="FQ1016" s="18"/>
      <c r="FR1016" s="18"/>
      <c r="FS1016" s="18"/>
      <c r="FT1016" s="18"/>
      <c r="FU1016" s="18"/>
      <c r="FV1016" s="18"/>
    </row>
    <row r="1017" spans="1:181" ht="12.75" x14ac:dyDescent="0.15">
      <c r="A1017" s="90">
        <f t="shared" si="227"/>
        <v>43355</v>
      </c>
      <c r="B1017" s="95">
        <f t="shared" ca="1" si="234"/>
        <v>113735.30274201</v>
      </c>
      <c r="C1017" s="3">
        <f t="shared" ca="1" si="228"/>
        <v>113662.642761</v>
      </c>
      <c r="D1017" s="4">
        <f ca="1">IF(A1017&lt;$B$1,VLOOKUP(A1017,[1]DI!$A$4:$B$15000,2),0)</f>
        <v>6.3899999999999998E-2</v>
      </c>
      <c r="E1017" s="5">
        <f t="shared" ca="1" si="235"/>
        <v>2.4583E-4</v>
      </c>
      <c r="F1017" s="20">
        <f t="shared" si="229"/>
        <v>1.3</v>
      </c>
      <c r="G1017" s="6">
        <f t="shared" ca="1" si="223"/>
        <v>1.0003195789999999</v>
      </c>
      <c r="H1017" s="5">
        <f ca="1">TRUNC(PRODUCT(G$10:G1016),15)</f>
        <v>1.40639296045559</v>
      </c>
      <c r="I1017" s="5">
        <f t="shared" ca="1" si="230"/>
        <v>1.4054944838680801</v>
      </c>
      <c r="J1017" s="5">
        <f t="shared" ca="1" si="224"/>
        <v>1.00063926</v>
      </c>
      <c r="K1017" s="5">
        <f t="shared" ca="1" si="225"/>
        <v>72.659981009999996</v>
      </c>
      <c r="L1017" s="21">
        <f>IF(VLOOKUP(A1017,$U$12:$AD$125,8)=VLOOKUP(A1016,$U$12:$AD$125,8),0,VLOOKUP(A1017,U$12:$AD$125,8))</f>
        <v>0</v>
      </c>
      <c r="M1017" s="8">
        <f>IF(L1017&gt;0,VLOOKUP(L1017,T$12:$AC$125,7),0)</f>
        <v>0</v>
      </c>
      <c r="N1017" s="3">
        <f t="shared" si="231"/>
        <v>0</v>
      </c>
      <c r="O1017" s="3">
        <f t="shared" ca="1" si="226"/>
        <v>72.659981009999996</v>
      </c>
      <c r="P1017" s="22" t="str">
        <f t="shared" si="232"/>
        <v>A+JProp=</v>
      </c>
      <c r="Q1017" s="2">
        <f t="shared" si="233"/>
        <v>43719</v>
      </c>
      <c r="R1017" s="10"/>
      <c r="S1017" s="32"/>
      <c r="T1017" s="32"/>
      <c r="U1017" s="32"/>
      <c r="V1017" s="32"/>
      <c r="W1017" s="32"/>
      <c r="X1017" s="32"/>
      <c r="Y1017" s="32"/>
      <c r="Z1017" s="32"/>
      <c r="AA1017" s="32"/>
      <c r="AB1017" s="32"/>
      <c r="AC1017" s="32"/>
      <c r="AD1017" s="32"/>
      <c r="AE1017" s="32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  <c r="BT1017" s="33"/>
      <c r="BU1017" s="33"/>
      <c r="BV1017" s="33"/>
      <c r="BW1017" s="33"/>
      <c r="BX1017" s="33"/>
      <c r="BY1017" s="33"/>
      <c r="BZ1017" s="33"/>
      <c r="CA1017" s="33"/>
      <c r="CB1017" s="33"/>
      <c r="CC1017" s="33"/>
      <c r="CD1017" s="33"/>
      <c r="CE1017" s="33"/>
      <c r="CF1017" s="33"/>
      <c r="CG1017" s="33"/>
      <c r="CH1017" s="33"/>
      <c r="CI1017" s="33"/>
      <c r="CJ1017" s="33"/>
      <c r="CK1017" s="33"/>
      <c r="CL1017" s="33"/>
      <c r="CM1017" s="33"/>
      <c r="CN1017" s="33"/>
      <c r="CO1017" s="33"/>
      <c r="CP1017" s="33"/>
      <c r="CQ1017" s="33"/>
      <c r="CR1017" s="33"/>
      <c r="CS1017" s="33"/>
      <c r="CT1017" s="33"/>
      <c r="CU1017" s="33"/>
      <c r="CV1017" s="33"/>
      <c r="CW1017" s="33"/>
      <c r="CX1017" s="33"/>
      <c r="CY1017" s="33"/>
      <c r="CZ1017" s="33"/>
      <c r="DA1017" s="33"/>
      <c r="DB1017" s="33"/>
      <c r="DC1017" s="33"/>
      <c r="DD1017" s="33"/>
      <c r="DE1017" s="33"/>
      <c r="DF1017" s="33"/>
      <c r="DG1017" s="33"/>
      <c r="DH1017" s="33"/>
      <c r="DI1017" s="33"/>
      <c r="DJ1017" s="33"/>
      <c r="DK1017" s="33"/>
      <c r="DL1017" s="33"/>
      <c r="DM1017" s="33"/>
      <c r="DN1017" s="33"/>
      <c r="DO1017" s="33"/>
      <c r="DP1017" s="33"/>
      <c r="DQ1017" s="33"/>
      <c r="DR1017" s="33"/>
      <c r="DS1017" s="33"/>
      <c r="DT1017" s="33"/>
      <c r="DU1017" s="33"/>
      <c r="DV1017" s="33"/>
      <c r="DW1017" s="33"/>
      <c r="DX1017" s="33"/>
      <c r="DY1017" s="33"/>
      <c r="DZ1017" s="33"/>
      <c r="EA1017" s="33"/>
      <c r="EB1017" s="33"/>
      <c r="EC1017" s="33"/>
      <c r="ED1017" s="33"/>
      <c r="EE1017" s="33"/>
      <c r="EF1017" s="33"/>
      <c r="EG1017" s="33"/>
      <c r="EH1017" s="33"/>
      <c r="EI1017" s="33"/>
      <c r="EJ1017" s="33"/>
      <c r="EK1017" s="33"/>
      <c r="EL1017" s="33"/>
      <c r="EM1017" s="33"/>
      <c r="EN1017" s="33"/>
      <c r="EO1017" s="33"/>
      <c r="EP1017" s="33"/>
      <c r="EQ1017" s="33"/>
      <c r="ER1017" s="33"/>
      <c r="ES1017" s="33"/>
      <c r="ET1017" s="33"/>
      <c r="EU1017" s="33"/>
      <c r="EV1017" s="33"/>
      <c r="EW1017" s="33"/>
      <c r="EX1017" s="33"/>
      <c r="EY1017" s="33"/>
      <c r="EZ1017" s="33"/>
      <c r="FA1017" s="33"/>
      <c r="FB1017" s="33"/>
      <c r="FC1017" s="33"/>
      <c r="FD1017" s="33"/>
      <c r="FE1017" s="33"/>
      <c r="FF1017" s="33"/>
      <c r="FG1017" s="33"/>
      <c r="FH1017" s="33"/>
      <c r="FI1017" s="33"/>
      <c r="FJ1017" s="33"/>
      <c r="FK1017" s="33"/>
      <c r="FL1017" s="33"/>
      <c r="FM1017" s="33"/>
      <c r="FN1017" s="33"/>
      <c r="FO1017" s="33"/>
      <c r="FP1017" s="33"/>
      <c r="FQ1017" s="33"/>
      <c r="FR1017" s="33"/>
      <c r="FS1017" s="33"/>
      <c r="FT1017" s="33"/>
      <c r="FU1017" s="33"/>
      <c r="FV1017" s="33"/>
      <c r="FW1017" s="33"/>
      <c r="FX1017" s="33"/>
      <c r="FY1017" s="33"/>
    </row>
    <row r="1018" spans="1:181" ht="12.75" x14ac:dyDescent="0.15">
      <c r="A1018" s="90">
        <f t="shared" si="227"/>
        <v>43356</v>
      </c>
      <c r="B1018" s="95">
        <f t="shared" ca="1" si="234"/>
        <v>113771.64978190999</v>
      </c>
      <c r="C1018" s="3">
        <f t="shared" ca="1" si="228"/>
        <v>113662.642761</v>
      </c>
      <c r="D1018" s="4">
        <f ca="1">IF(A1018&lt;$B$1,VLOOKUP(A1018,[1]DI!$A$4:$B$15000,2),0)</f>
        <v>6.3899999999999998E-2</v>
      </c>
      <c r="E1018" s="5">
        <f t="shared" ca="1" si="235"/>
        <v>2.4583E-4</v>
      </c>
      <c r="F1018" s="20">
        <f t="shared" si="229"/>
        <v>1.3</v>
      </c>
      <c r="G1018" s="6">
        <f t="shared" ca="1" si="223"/>
        <v>1.0003195789999999</v>
      </c>
      <c r="H1018" s="5">
        <f ca="1">TRUNC(PRODUCT(G$10:G1017),15)</f>
        <v>1.4068424141114999</v>
      </c>
      <c r="I1018" s="5">
        <f t="shared" ca="1" si="230"/>
        <v>1.4054944838680801</v>
      </c>
      <c r="J1018" s="5">
        <f t="shared" ca="1" si="224"/>
        <v>1.0009590399999999</v>
      </c>
      <c r="K1018" s="5">
        <f t="shared" ca="1" si="225"/>
        <v>109.00702090999999</v>
      </c>
      <c r="L1018" s="21">
        <f>IF(VLOOKUP(A1018,$U$12:$AD$125,8)=VLOOKUP(A1017,$U$12:$AD$125,8),0,VLOOKUP(A1018,U$12:$AD$125,8))</f>
        <v>0</v>
      </c>
      <c r="M1018" s="8">
        <f>IF(L1018&gt;0,VLOOKUP(L1018,T$12:$AC$125,7),0)</f>
        <v>0</v>
      </c>
      <c r="N1018" s="3">
        <f t="shared" si="231"/>
        <v>0</v>
      </c>
      <c r="O1018" s="3">
        <f t="shared" ca="1" si="226"/>
        <v>109.00702090999999</v>
      </c>
      <c r="P1018" s="22" t="str">
        <f t="shared" si="232"/>
        <v>A+JProp=</v>
      </c>
      <c r="Q1018" s="2">
        <f t="shared" si="233"/>
        <v>43719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  <c r="ES1018" s="18"/>
      <c r="ET1018" s="18"/>
      <c r="EU1018" s="18"/>
      <c r="EV1018" s="18"/>
      <c r="EW1018" s="18"/>
      <c r="EX1018" s="18"/>
      <c r="EY1018" s="18"/>
      <c r="EZ1018" s="18"/>
      <c r="FA1018" s="18"/>
      <c r="FB1018" s="18"/>
      <c r="FC1018" s="18"/>
      <c r="FD1018" s="18"/>
      <c r="FE1018" s="18"/>
      <c r="FF1018" s="18"/>
      <c r="FG1018" s="18"/>
      <c r="FH1018" s="18"/>
      <c r="FI1018" s="18"/>
      <c r="FJ1018" s="18"/>
      <c r="FK1018" s="18"/>
      <c r="FL1018" s="18"/>
      <c r="FM1018" s="18"/>
      <c r="FN1018" s="18"/>
      <c r="FO1018" s="18"/>
      <c r="FP1018" s="18"/>
      <c r="FQ1018" s="18"/>
      <c r="FR1018" s="18"/>
      <c r="FS1018" s="18"/>
      <c r="FT1018" s="18"/>
      <c r="FU1018" s="18"/>
      <c r="FV1018" s="18"/>
    </row>
    <row r="1019" spans="1:181" ht="12.75" x14ac:dyDescent="0.15">
      <c r="A1019" s="90">
        <f t="shared" si="227"/>
        <v>43357</v>
      </c>
      <c r="B1019" s="95">
        <f t="shared" ca="1" si="234"/>
        <v>113808.00932469999</v>
      </c>
      <c r="C1019" s="3">
        <f t="shared" ca="1" si="228"/>
        <v>113662.642761</v>
      </c>
      <c r="D1019" s="4">
        <f ca="1">IF(A1019&lt;$B$1,VLOOKUP(A1019,[1]DI!$A$4:$B$15000,2),0)</f>
        <v>6.3899999999999998E-2</v>
      </c>
      <c r="E1019" s="5">
        <f t="shared" ca="1" si="235"/>
        <v>2.4583E-4</v>
      </c>
      <c r="F1019" s="20">
        <f t="shared" si="229"/>
        <v>1.3</v>
      </c>
      <c r="G1019" s="6">
        <f t="shared" ca="1" si="223"/>
        <v>1.0003195789999999</v>
      </c>
      <c r="H1019" s="5">
        <f ca="1">TRUNC(PRODUCT(G$10:G1018),15)</f>
        <v>1.40729201140336</v>
      </c>
      <c r="I1019" s="5">
        <f t="shared" ca="1" si="230"/>
        <v>1.4054944838680801</v>
      </c>
      <c r="J1019" s="5">
        <f t="shared" ca="1" si="224"/>
        <v>1.00127893</v>
      </c>
      <c r="K1019" s="5">
        <f t="shared" ca="1" si="225"/>
        <v>145.3665637</v>
      </c>
      <c r="L1019" s="21">
        <f>IF(VLOOKUP(A1019,$U$12:$AD$125,8)=VLOOKUP(A1018,$U$12:$AD$125,8),0,VLOOKUP(A1019,U$12:$AD$125,8))</f>
        <v>0</v>
      </c>
      <c r="M1019" s="8">
        <f>IF(L1019&gt;0,VLOOKUP(L1019,T$12:$AC$125,7),0)</f>
        <v>0</v>
      </c>
      <c r="N1019" s="3">
        <f t="shared" si="231"/>
        <v>0</v>
      </c>
      <c r="O1019" s="3">
        <f t="shared" ca="1" si="226"/>
        <v>145.3665637</v>
      </c>
      <c r="P1019" s="22" t="str">
        <f t="shared" si="232"/>
        <v>A+JProp=</v>
      </c>
      <c r="Q1019" s="2">
        <f t="shared" si="233"/>
        <v>43719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  <c r="ES1019" s="18"/>
      <c r="ET1019" s="18"/>
      <c r="EU1019" s="18"/>
      <c r="EV1019" s="18"/>
      <c r="EW1019" s="18"/>
      <c r="EX1019" s="18"/>
      <c r="EY1019" s="18"/>
      <c r="EZ1019" s="18"/>
      <c r="FA1019" s="18"/>
      <c r="FB1019" s="18"/>
      <c r="FC1019" s="18"/>
      <c r="FD1019" s="18"/>
      <c r="FE1019" s="18"/>
      <c r="FF1019" s="18"/>
      <c r="FG1019" s="18"/>
      <c r="FH1019" s="18"/>
      <c r="FI1019" s="18"/>
      <c r="FJ1019" s="18"/>
      <c r="FK1019" s="18"/>
      <c r="FL1019" s="18"/>
      <c r="FM1019" s="18"/>
      <c r="FN1019" s="18"/>
      <c r="FO1019" s="18"/>
      <c r="FP1019" s="18"/>
      <c r="FQ1019" s="18"/>
      <c r="FR1019" s="18"/>
      <c r="FS1019" s="18"/>
      <c r="FT1019" s="18"/>
      <c r="FU1019" s="18"/>
      <c r="FV1019" s="18"/>
    </row>
    <row r="1020" spans="1:181" ht="12.75" x14ac:dyDescent="0.15">
      <c r="A1020" s="90">
        <f t="shared" si="227"/>
        <v>43358</v>
      </c>
      <c r="B1020" s="95">
        <f t="shared" ca="1" si="234"/>
        <v>113844.38023375999</v>
      </c>
      <c r="C1020" s="3">
        <f t="shared" ca="1" si="228"/>
        <v>113662.642761</v>
      </c>
      <c r="D1020" s="4">
        <f ca="1">IF(A1020&lt;$B$1,VLOOKUP(A1020,[1]DI!$A$4:$B$15000,2),0)</f>
        <v>0</v>
      </c>
      <c r="E1020" s="5">
        <f t="shared" ca="1" si="235"/>
        <v>0</v>
      </c>
      <c r="F1020" s="20">
        <f t="shared" si="229"/>
        <v>1.3</v>
      </c>
      <c r="G1020" s="6">
        <f t="shared" ca="1" si="223"/>
        <v>1</v>
      </c>
      <c r="H1020" s="5">
        <f ca="1">TRUNC(PRODUCT(G$10:G1019),15)</f>
        <v>1.4077417523770701</v>
      </c>
      <c r="I1020" s="5">
        <f t="shared" ca="1" si="230"/>
        <v>1.4054944838680801</v>
      </c>
      <c r="J1020" s="5">
        <f t="shared" ca="1" si="224"/>
        <v>1.0015989199999999</v>
      </c>
      <c r="K1020" s="5">
        <f t="shared" ca="1" si="225"/>
        <v>181.73747276</v>
      </c>
      <c r="L1020" s="21">
        <f>IF(VLOOKUP(A1020,$U$12:$AD$125,8)=VLOOKUP(A1019,$U$12:$AD$125,8),0,VLOOKUP(A1020,U$12:$AD$125,8))</f>
        <v>0</v>
      </c>
      <c r="M1020" s="8">
        <f>IF(L1020&gt;0,VLOOKUP(L1020,T$12:$AC$125,7),0)</f>
        <v>0</v>
      </c>
      <c r="N1020" s="3">
        <f t="shared" si="231"/>
        <v>0</v>
      </c>
      <c r="O1020" s="3">
        <f t="shared" ca="1" si="226"/>
        <v>181.73747276</v>
      </c>
      <c r="P1020" s="22" t="str">
        <f t="shared" si="232"/>
        <v>A+JProp=</v>
      </c>
      <c r="Q1020" s="2">
        <f t="shared" si="233"/>
        <v>43719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  <c r="ES1020" s="18"/>
      <c r="ET1020" s="18"/>
      <c r="EU1020" s="18"/>
      <c r="EV1020" s="18"/>
      <c r="EW1020" s="18"/>
      <c r="EX1020" s="18"/>
      <c r="EY1020" s="18"/>
      <c r="EZ1020" s="18"/>
      <c r="FA1020" s="18"/>
      <c r="FB1020" s="18"/>
      <c r="FC1020" s="18"/>
      <c r="FD1020" s="18"/>
      <c r="FE1020" s="18"/>
      <c r="FF1020" s="18"/>
      <c r="FG1020" s="18"/>
      <c r="FH1020" s="18"/>
      <c r="FI1020" s="18"/>
      <c r="FJ1020" s="18"/>
      <c r="FK1020" s="18"/>
      <c r="FL1020" s="18"/>
      <c r="FM1020" s="18"/>
      <c r="FN1020" s="18"/>
      <c r="FO1020" s="18"/>
      <c r="FP1020" s="18"/>
      <c r="FQ1020" s="18"/>
      <c r="FR1020" s="18"/>
      <c r="FS1020" s="18"/>
      <c r="FT1020" s="18"/>
      <c r="FU1020" s="18"/>
      <c r="FV1020" s="18"/>
    </row>
    <row r="1021" spans="1:181" ht="12.75" x14ac:dyDescent="0.15">
      <c r="A1021" s="90">
        <f t="shared" si="227"/>
        <v>43359</v>
      </c>
      <c r="B1021" s="95">
        <f t="shared" ca="1" si="234"/>
        <v>113844.38023375999</v>
      </c>
      <c r="C1021" s="3">
        <f t="shared" ca="1" si="228"/>
        <v>113662.642761</v>
      </c>
      <c r="D1021" s="4">
        <f ca="1">IF(A1021&lt;$B$1,VLOOKUP(A1021,[1]DI!$A$4:$B$15000,2),0)</f>
        <v>0</v>
      </c>
      <c r="E1021" s="5">
        <f t="shared" ca="1" si="235"/>
        <v>0</v>
      </c>
      <c r="F1021" s="20">
        <f t="shared" si="229"/>
        <v>1.3</v>
      </c>
      <c r="G1021" s="6">
        <f t="shared" ca="1" si="223"/>
        <v>1</v>
      </c>
      <c r="H1021" s="5">
        <f ca="1">TRUNC(PRODUCT(G$10:G1020),15)</f>
        <v>1.4077417523770701</v>
      </c>
      <c r="I1021" s="5">
        <f t="shared" ca="1" si="230"/>
        <v>1.4054944838680801</v>
      </c>
      <c r="J1021" s="5">
        <f t="shared" ca="1" si="224"/>
        <v>1.0015989199999999</v>
      </c>
      <c r="K1021" s="5">
        <f t="shared" ca="1" si="225"/>
        <v>181.73747276</v>
      </c>
      <c r="L1021" s="21">
        <f>IF(VLOOKUP(A1021,$U$12:$AD$125,8)=VLOOKUP(A1020,$U$12:$AD$125,8),0,VLOOKUP(A1021,U$12:$AD$125,8))</f>
        <v>0</v>
      </c>
      <c r="M1021" s="8">
        <f>IF(L1021&gt;0,VLOOKUP(L1021,T$12:$AC$125,7),0)</f>
        <v>0</v>
      </c>
      <c r="N1021" s="3">
        <f t="shared" si="231"/>
        <v>0</v>
      </c>
      <c r="O1021" s="3">
        <f t="shared" ca="1" si="226"/>
        <v>181.73747276</v>
      </c>
      <c r="P1021" s="22" t="str">
        <f t="shared" si="232"/>
        <v>A+JProp=</v>
      </c>
      <c r="Q1021" s="2">
        <f t="shared" si="233"/>
        <v>43719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  <c r="ES1021" s="18"/>
      <c r="ET1021" s="18"/>
      <c r="EU1021" s="18"/>
      <c r="EV1021" s="18"/>
      <c r="EW1021" s="18"/>
      <c r="EX1021" s="18"/>
      <c r="EY1021" s="18"/>
      <c r="EZ1021" s="18"/>
      <c r="FA1021" s="18"/>
      <c r="FB1021" s="18"/>
      <c r="FC1021" s="18"/>
      <c r="FD1021" s="18"/>
      <c r="FE1021" s="18"/>
      <c r="FF1021" s="18"/>
      <c r="FG1021" s="18"/>
      <c r="FH1021" s="18"/>
      <c r="FI1021" s="18"/>
      <c r="FJ1021" s="18"/>
      <c r="FK1021" s="18"/>
      <c r="FL1021" s="18"/>
      <c r="FM1021" s="18"/>
      <c r="FN1021" s="18"/>
      <c r="FO1021" s="18"/>
      <c r="FP1021" s="18"/>
      <c r="FQ1021" s="18"/>
      <c r="FR1021" s="18"/>
      <c r="FS1021" s="18"/>
      <c r="FT1021" s="18"/>
      <c r="FU1021" s="18"/>
      <c r="FV1021" s="18"/>
    </row>
    <row r="1022" spans="1:181" ht="12.75" x14ac:dyDescent="0.15">
      <c r="A1022" s="90">
        <f t="shared" si="227"/>
        <v>43360</v>
      </c>
      <c r="B1022" s="95">
        <f t="shared" ca="1" si="234"/>
        <v>113844.38023375999</v>
      </c>
      <c r="C1022" s="3">
        <f t="shared" ca="1" si="228"/>
        <v>113662.642761</v>
      </c>
      <c r="D1022" s="4">
        <f ca="1">IF(A1022&lt;$B$1,VLOOKUP(A1022,[1]DI!$A$4:$B$15000,2),0)</f>
        <v>6.3899999999999998E-2</v>
      </c>
      <c r="E1022" s="5">
        <f t="shared" ca="1" si="235"/>
        <v>2.4583E-4</v>
      </c>
      <c r="F1022" s="20">
        <f t="shared" si="229"/>
        <v>1.3</v>
      </c>
      <c r="G1022" s="6">
        <f t="shared" ca="1" si="223"/>
        <v>1.0003195789999999</v>
      </c>
      <c r="H1022" s="5">
        <f ca="1">TRUNC(PRODUCT(G$10:G1021),15)</f>
        <v>1.4077417523770701</v>
      </c>
      <c r="I1022" s="5">
        <f t="shared" ca="1" si="230"/>
        <v>1.4054944838680801</v>
      </c>
      <c r="J1022" s="5">
        <f t="shared" ca="1" si="224"/>
        <v>1.0015989199999999</v>
      </c>
      <c r="K1022" s="5">
        <f t="shared" ca="1" si="225"/>
        <v>181.73747276</v>
      </c>
      <c r="L1022" s="21">
        <f>IF(VLOOKUP(A1022,$U$12:$AD$125,8)=VLOOKUP(A1021,$U$12:$AD$125,8),0,VLOOKUP(A1022,U$12:$AD$125,8))</f>
        <v>0</v>
      </c>
      <c r="M1022" s="8">
        <f>IF(L1022&gt;0,VLOOKUP(L1022,T$12:$AC$125,7),0)</f>
        <v>0</v>
      </c>
      <c r="N1022" s="3">
        <f t="shared" si="231"/>
        <v>0</v>
      </c>
      <c r="O1022" s="3">
        <f t="shared" ca="1" si="226"/>
        <v>181.73747276</v>
      </c>
      <c r="P1022" s="22" t="str">
        <f t="shared" si="232"/>
        <v>A+JProp=</v>
      </c>
      <c r="Q1022" s="2">
        <f t="shared" si="233"/>
        <v>43719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  <c r="ES1022" s="18"/>
      <c r="ET1022" s="18"/>
      <c r="EU1022" s="18"/>
      <c r="EV1022" s="18"/>
      <c r="EW1022" s="18"/>
      <c r="EX1022" s="18"/>
      <c r="EY1022" s="18"/>
      <c r="EZ1022" s="18"/>
      <c r="FA1022" s="18"/>
      <c r="FB1022" s="18"/>
      <c r="FC1022" s="18"/>
      <c r="FD1022" s="18"/>
      <c r="FE1022" s="18"/>
      <c r="FF1022" s="18"/>
      <c r="FG1022" s="18"/>
      <c r="FH1022" s="18"/>
      <c r="FI1022" s="18"/>
      <c r="FJ1022" s="18"/>
      <c r="FK1022" s="18"/>
      <c r="FL1022" s="18"/>
      <c r="FM1022" s="18"/>
      <c r="FN1022" s="18"/>
      <c r="FO1022" s="18"/>
      <c r="FP1022" s="18"/>
      <c r="FQ1022" s="18"/>
      <c r="FR1022" s="18"/>
      <c r="FS1022" s="18"/>
      <c r="FT1022" s="18"/>
      <c r="FU1022" s="18"/>
      <c r="FV1022" s="18"/>
    </row>
    <row r="1023" spans="1:181" ht="12.75" x14ac:dyDescent="0.15">
      <c r="A1023" s="90">
        <f t="shared" si="227"/>
        <v>43361</v>
      </c>
      <c r="B1023" s="95">
        <f t="shared" ca="1" si="234"/>
        <v>113880.76250908</v>
      </c>
      <c r="C1023" s="3">
        <f t="shared" ca="1" si="228"/>
        <v>113662.642761</v>
      </c>
      <c r="D1023" s="4">
        <f ca="1">IF(A1023&lt;$B$1,VLOOKUP(A1023,[1]DI!$A$4:$B$15000,2),0)</f>
        <v>6.3899999999999998E-2</v>
      </c>
      <c r="E1023" s="5">
        <f t="shared" ca="1" si="235"/>
        <v>2.4583E-4</v>
      </c>
      <c r="F1023" s="20">
        <f t="shared" si="229"/>
        <v>1.3</v>
      </c>
      <c r="G1023" s="6">
        <f t="shared" ca="1" si="223"/>
        <v>1.0003195789999999</v>
      </c>
      <c r="H1023" s="5">
        <f ca="1">TRUNC(PRODUCT(G$10:G1022),15)</f>
        <v>1.4081916370785501</v>
      </c>
      <c r="I1023" s="5">
        <f t="shared" ca="1" si="230"/>
        <v>1.4054944838680801</v>
      </c>
      <c r="J1023" s="5">
        <f t="shared" ca="1" si="224"/>
        <v>1.0019190099999999</v>
      </c>
      <c r="K1023" s="5">
        <f t="shared" ca="1" si="225"/>
        <v>218.11974807999999</v>
      </c>
      <c r="L1023" s="21">
        <f>IF(VLOOKUP(A1023,$U$12:$AD$125,8)=VLOOKUP(A1022,$U$12:$AD$125,8),0,VLOOKUP(A1023,U$12:$AD$125,8))</f>
        <v>0</v>
      </c>
      <c r="M1023" s="8">
        <f>IF(L1023&gt;0,VLOOKUP(L1023,T$12:$AC$125,7),0)</f>
        <v>0</v>
      </c>
      <c r="N1023" s="3">
        <f t="shared" si="231"/>
        <v>0</v>
      </c>
      <c r="O1023" s="3">
        <f t="shared" ca="1" si="226"/>
        <v>218.11974807999999</v>
      </c>
      <c r="P1023" s="22" t="str">
        <f t="shared" si="232"/>
        <v>A+JProp=</v>
      </c>
      <c r="Q1023" s="2">
        <f t="shared" si="233"/>
        <v>43719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  <c r="ES1023" s="18"/>
      <c r="ET1023" s="18"/>
      <c r="EU1023" s="18"/>
      <c r="EV1023" s="18"/>
      <c r="EW1023" s="18"/>
      <c r="EX1023" s="18"/>
      <c r="EY1023" s="18"/>
      <c r="EZ1023" s="18"/>
      <c r="FA1023" s="18"/>
      <c r="FB1023" s="18"/>
      <c r="FC1023" s="18"/>
      <c r="FD1023" s="18"/>
      <c r="FE1023" s="18"/>
      <c r="FF1023" s="18"/>
      <c r="FG1023" s="18"/>
      <c r="FH1023" s="18"/>
      <c r="FI1023" s="18"/>
      <c r="FJ1023" s="18"/>
      <c r="FK1023" s="18"/>
      <c r="FL1023" s="18"/>
      <c r="FM1023" s="18"/>
      <c r="FN1023" s="18"/>
      <c r="FO1023" s="18"/>
      <c r="FP1023" s="18"/>
      <c r="FQ1023" s="18"/>
      <c r="FR1023" s="18"/>
      <c r="FS1023" s="18"/>
      <c r="FT1023" s="18"/>
      <c r="FU1023" s="18"/>
      <c r="FV1023" s="18"/>
    </row>
    <row r="1024" spans="1:181" ht="12.75" x14ac:dyDescent="0.15">
      <c r="A1024" s="90">
        <f t="shared" si="227"/>
        <v>43362</v>
      </c>
      <c r="B1024" s="95">
        <f t="shared" ca="1" si="234"/>
        <v>113917.15615066999</v>
      </c>
      <c r="C1024" s="3">
        <f t="shared" ca="1" si="228"/>
        <v>113662.642761</v>
      </c>
      <c r="D1024" s="4">
        <f ca="1">IF(A1024&lt;$B$1,VLOOKUP(A1024,[1]DI!$A$4:$B$15000,2),0)</f>
        <v>6.3899999999999998E-2</v>
      </c>
      <c r="E1024" s="5">
        <f t="shared" ca="1" si="235"/>
        <v>2.4583E-4</v>
      </c>
      <c r="F1024" s="20">
        <f t="shared" si="229"/>
        <v>1.3</v>
      </c>
      <c r="G1024" s="6">
        <f t="shared" ca="1" si="223"/>
        <v>1.0003195789999999</v>
      </c>
      <c r="H1024" s="5">
        <f ca="1">TRUNC(PRODUCT(G$10:G1023),15)</f>
        <v>1.4086416655537399</v>
      </c>
      <c r="I1024" s="5">
        <f t="shared" ca="1" si="230"/>
        <v>1.4054944838680801</v>
      </c>
      <c r="J1024" s="5">
        <f t="shared" ca="1" si="224"/>
        <v>1.0022392</v>
      </c>
      <c r="K1024" s="5">
        <f t="shared" ca="1" si="225"/>
        <v>254.51338967000001</v>
      </c>
      <c r="L1024" s="21">
        <f>IF(VLOOKUP(A1024,$U$12:$AD$125,8)=VLOOKUP(A1023,$U$12:$AD$125,8),0,VLOOKUP(A1024,U$12:$AD$125,8))</f>
        <v>0</v>
      </c>
      <c r="M1024" s="8">
        <f>IF(L1024&gt;0,VLOOKUP(L1024,T$12:$AC$125,7),0)</f>
        <v>0</v>
      </c>
      <c r="N1024" s="3">
        <f t="shared" si="231"/>
        <v>0</v>
      </c>
      <c r="O1024" s="3">
        <f t="shared" ca="1" si="226"/>
        <v>254.51338967000001</v>
      </c>
      <c r="P1024" s="22" t="str">
        <f t="shared" si="232"/>
        <v>A+JProp=</v>
      </c>
      <c r="Q1024" s="2">
        <f t="shared" si="233"/>
        <v>43719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  <c r="ES1024" s="18"/>
      <c r="ET1024" s="18"/>
      <c r="EU1024" s="18"/>
      <c r="EV1024" s="18"/>
      <c r="EW1024" s="18"/>
      <c r="EX1024" s="18"/>
      <c r="EY1024" s="18"/>
      <c r="EZ1024" s="18"/>
      <c r="FA1024" s="18"/>
      <c r="FB1024" s="18"/>
      <c r="FC1024" s="18"/>
      <c r="FD1024" s="18"/>
      <c r="FE1024" s="18"/>
      <c r="FF1024" s="18"/>
      <c r="FG1024" s="18"/>
      <c r="FH1024" s="18"/>
      <c r="FI1024" s="18"/>
      <c r="FJ1024" s="18"/>
      <c r="FK1024" s="18"/>
      <c r="FL1024" s="18"/>
      <c r="FM1024" s="18"/>
      <c r="FN1024" s="18"/>
      <c r="FO1024" s="18"/>
      <c r="FP1024" s="18"/>
      <c r="FQ1024" s="18"/>
      <c r="FR1024" s="18"/>
      <c r="FS1024" s="18"/>
      <c r="FT1024" s="18"/>
      <c r="FU1024" s="18"/>
      <c r="FV1024" s="18"/>
    </row>
    <row r="1025" spans="1:178" ht="12.75" x14ac:dyDescent="0.15">
      <c r="A1025" s="90">
        <f t="shared" si="227"/>
        <v>43363</v>
      </c>
      <c r="B1025" s="95">
        <f t="shared" ca="1" si="234"/>
        <v>113953.56115851999</v>
      </c>
      <c r="C1025" s="3">
        <f t="shared" ca="1" si="228"/>
        <v>113662.642761</v>
      </c>
      <c r="D1025" s="4">
        <f ca="1">IF(A1025&lt;$B$1,VLOOKUP(A1025,[1]DI!$A$4:$B$15000,2),0)</f>
        <v>6.3899999999999998E-2</v>
      </c>
      <c r="E1025" s="5">
        <f t="shared" ca="1" si="235"/>
        <v>2.4583E-4</v>
      </c>
      <c r="F1025" s="20">
        <f t="shared" si="229"/>
        <v>1.3</v>
      </c>
      <c r="G1025" s="6">
        <f t="shared" ca="1" si="223"/>
        <v>1.0003195789999999</v>
      </c>
      <c r="H1025" s="5">
        <f ca="1">TRUNC(PRODUCT(G$10:G1024),15)</f>
        <v>1.40909183784857</v>
      </c>
      <c r="I1025" s="5">
        <f t="shared" ca="1" si="230"/>
        <v>1.4054944838680801</v>
      </c>
      <c r="J1025" s="5">
        <f t="shared" ca="1" si="224"/>
        <v>1.0025594900000001</v>
      </c>
      <c r="K1025" s="5">
        <f t="shared" ca="1" si="225"/>
        <v>290.91839751999998</v>
      </c>
      <c r="L1025" s="21">
        <f>IF(VLOOKUP(A1025,$U$12:$AD$125,8)=VLOOKUP(A1024,$U$12:$AD$125,8),0,VLOOKUP(A1025,U$12:$AD$125,8))</f>
        <v>0</v>
      </c>
      <c r="M1025" s="8">
        <f>IF(L1025&gt;0,VLOOKUP(L1025,T$12:$AC$125,7),0)</f>
        <v>0</v>
      </c>
      <c r="N1025" s="3">
        <f t="shared" si="231"/>
        <v>0</v>
      </c>
      <c r="O1025" s="3">
        <f t="shared" ca="1" si="226"/>
        <v>290.91839751999998</v>
      </c>
      <c r="P1025" s="22" t="str">
        <f t="shared" si="232"/>
        <v>A+JProp=</v>
      </c>
      <c r="Q1025" s="2">
        <f t="shared" si="233"/>
        <v>43719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  <c r="ES1025" s="18"/>
      <c r="ET1025" s="18"/>
      <c r="EU1025" s="18"/>
      <c r="EV1025" s="18"/>
      <c r="EW1025" s="18"/>
      <c r="EX1025" s="18"/>
      <c r="EY1025" s="18"/>
      <c r="EZ1025" s="18"/>
      <c r="FA1025" s="18"/>
      <c r="FB1025" s="18"/>
      <c r="FC1025" s="18"/>
      <c r="FD1025" s="18"/>
      <c r="FE1025" s="18"/>
      <c r="FF1025" s="18"/>
      <c r="FG1025" s="18"/>
      <c r="FH1025" s="18"/>
      <c r="FI1025" s="18"/>
      <c r="FJ1025" s="18"/>
      <c r="FK1025" s="18"/>
      <c r="FL1025" s="18"/>
      <c r="FM1025" s="18"/>
      <c r="FN1025" s="18"/>
      <c r="FO1025" s="18"/>
      <c r="FP1025" s="18"/>
      <c r="FQ1025" s="18"/>
      <c r="FR1025" s="18"/>
      <c r="FS1025" s="18"/>
      <c r="FT1025" s="18"/>
      <c r="FU1025" s="18"/>
      <c r="FV1025" s="18"/>
    </row>
    <row r="1026" spans="1:178" ht="12.75" x14ac:dyDescent="0.15">
      <c r="A1026" s="90">
        <f t="shared" si="227"/>
        <v>43364</v>
      </c>
      <c r="B1026" s="95">
        <f t="shared" ca="1" si="234"/>
        <v>113989.97866925999</v>
      </c>
      <c r="C1026" s="3">
        <f t="shared" ca="1" si="228"/>
        <v>113662.642761</v>
      </c>
      <c r="D1026" s="4">
        <f ca="1">IF(A1026&lt;$B$1,VLOOKUP(A1026,[1]DI!$A$4:$B$15000,2),0)</f>
        <v>6.3899999999999998E-2</v>
      </c>
      <c r="E1026" s="5">
        <f t="shared" ca="1" si="235"/>
        <v>2.4583E-4</v>
      </c>
      <c r="F1026" s="20">
        <f t="shared" si="229"/>
        <v>1.3</v>
      </c>
      <c r="G1026" s="6">
        <f t="shared" ca="1" si="223"/>
        <v>1.0003195789999999</v>
      </c>
      <c r="H1026" s="5">
        <f ca="1">TRUNC(PRODUCT(G$10:G1025),15)</f>
        <v>1.4095421540090201</v>
      </c>
      <c r="I1026" s="5">
        <f t="shared" ca="1" si="230"/>
        <v>1.4054944838680801</v>
      </c>
      <c r="J1026" s="5">
        <f t="shared" ca="1" si="224"/>
        <v>1.00287989</v>
      </c>
      <c r="K1026" s="5">
        <f t="shared" ca="1" si="225"/>
        <v>327.33590826</v>
      </c>
      <c r="L1026" s="21">
        <f>IF(VLOOKUP(A1026,$U$12:$AD$125,8)=VLOOKUP(A1025,$U$12:$AD$125,8),0,VLOOKUP(A1026,U$12:$AD$125,8))</f>
        <v>0</v>
      </c>
      <c r="M1026" s="8">
        <f>IF(L1026&gt;0,VLOOKUP(L1026,T$12:$AC$125,7),0)</f>
        <v>0</v>
      </c>
      <c r="N1026" s="3">
        <f t="shared" si="231"/>
        <v>0</v>
      </c>
      <c r="O1026" s="3">
        <f t="shared" ca="1" si="226"/>
        <v>327.33590826</v>
      </c>
      <c r="P1026" s="22" t="str">
        <f t="shared" si="232"/>
        <v>A+JProp=</v>
      </c>
      <c r="Q1026" s="2">
        <f t="shared" si="233"/>
        <v>43719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  <c r="ES1026" s="18"/>
      <c r="ET1026" s="18"/>
      <c r="EU1026" s="18"/>
      <c r="EV1026" s="18"/>
      <c r="EW1026" s="18"/>
      <c r="EX1026" s="18"/>
      <c r="EY1026" s="18"/>
      <c r="EZ1026" s="18"/>
      <c r="FA1026" s="18"/>
      <c r="FB1026" s="18"/>
      <c r="FC1026" s="18"/>
      <c r="FD1026" s="18"/>
      <c r="FE1026" s="18"/>
      <c r="FF1026" s="18"/>
      <c r="FG1026" s="18"/>
      <c r="FH1026" s="18"/>
      <c r="FI1026" s="18"/>
      <c r="FJ1026" s="18"/>
      <c r="FK1026" s="18"/>
      <c r="FL1026" s="18"/>
      <c r="FM1026" s="18"/>
      <c r="FN1026" s="18"/>
      <c r="FO1026" s="18"/>
      <c r="FP1026" s="18"/>
      <c r="FQ1026" s="18"/>
      <c r="FR1026" s="18"/>
      <c r="FS1026" s="18"/>
      <c r="FT1026" s="18"/>
      <c r="FU1026" s="18"/>
      <c r="FV1026" s="18"/>
    </row>
    <row r="1027" spans="1:178" ht="12.75" x14ac:dyDescent="0.15">
      <c r="A1027" s="90">
        <f t="shared" si="227"/>
        <v>43365</v>
      </c>
      <c r="B1027" s="95">
        <f t="shared" ca="1" si="234"/>
        <v>114026.40754626</v>
      </c>
      <c r="C1027" s="3">
        <f t="shared" ca="1" si="228"/>
        <v>113662.642761</v>
      </c>
      <c r="D1027" s="4">
        <f ca="1">IF(A1027&lt;$B$1,VLOOKUP(A1027,[1]DI!$A$4:$B$15000,2),0)</f>
        <v>0</v>
      </c>
      <c r="E1027" s="5">
        <f t="shared" ca="1" si="235"/>
        <v>0</v>
      </c>
      <c r="F1027" s="20">
        <f t="shared" si="229"/>
        <v>1.3</v>
      </c>
      <c r="G1027" s="6">
        <f t="shared" ca="1" si="223"/>
        <v>1</v>
      </c>
      <c r="H1027" s="5">
        <f ca="1">TRUNC(PRODUCT(G$10:G1026),15)</f>
        <v>1.4099926140810599</v>
      </c>
      <c r="I1027" s="5">
        <f t="shared" ca="1" si="230"/>
        <v>1.4054944838680801</v>
      </c>
      <c r="J1027" s="5">
        <f t="shared" ca="1" si="224"/>
        <v>1.0032003899999999</v>
      </c>
      <c r="K1027" s="5">
        <f t="shared" ca="1" si="225"/>
        <v>363.76478526</v>
      </c>
      <c r="L1027" s="21">
        <f>IF(VLOOKUP(A1027,$U$12:$AD$125,8)=VLOOKUP(A1026,$U$12:$AD$125,8),0,VLOOKUP(A1027,U$12:$AD$125,8))</f>
        <v>0</v>
      </c>
      <c r="M1027" s="8">
        <f>IF(L1027&gt;0,VLOOKUP(L1027,T$12:$AC$125,7),0)</f>
        <v>0</v>
      </c>
      <c r="N1027" s="3">
        <f t="shared" si="231"/>
        <v>0</v>
      </c>
      <c r="O1027" s="3">
        <f t="shared" ca="1" si="226"/>
        <v>363.76478526</v>
      </c>
      <c r="P1027" s="22" t="str">
        <f t="shared" si="232"/>
        <v>A+JProp=</v>
      </c>
      <c r="Q1027" s="2">
        <f t="shared" si="233"/>
        <v>43719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  <c r="ES1027" s="18"/>
      <c r="ET1027" s="18"/>
      <c r="EU1027" s="18"/>
      <c r="EV1027" s="18"/>
      <c r="EW1027" s="18"/>
      <c r="EX1027" s="18"/>
      <c r="EY1027" s="18"/>
      <c r="EZ1027" s="18"/>
      <c r="FA1027" s="18"/>
      <c r="FB1027" s="18"/>
      <c r="FC1027" s="18"/>
      <c r="FD1027" s="18"/>
      <c r="FE1027" s="18"/>
      <c r="FF1027" s="18"/>
      <c r="FG1027" s="18"/>
      <c r="FH1027" s="18"/>
      <c r="FI1027" s="18"/>
      <c r="FJ1027" s="18"/>
      <c r="FK1027" s="18"/>
      <c r="FL1027" s="18"/>
      <c r="FM1027" s="18"/>
      <c r="FN1027" s="18"/>
      <c r="FO1027" s="18"/>
      <c r="FP1027" s="18"/>
      <c r="FQ1027" s="18"/>
      <c r="FR1027" s="18"/>
      <c r="FS1027" s="18"/>
      <c r="FT1027" s="18"/>
      <c r="FU1027" s="18"/>
      <c r="FV1027" s="18"/>
    </row>
    <row r="1028" spans="1:178" ht="12.75" x14ac:dyDescent="0.15">
      <c r="A1028" s="90">
        <f t="shared" si="227"/>
        <v>43366</v>
      </c>
      <c r="B1028" s="95">
        <f t="shared" ca="1" si="234"/>
        <v>114026.40754626</v>
      </c>
      <c r="C1028" s="3">
        <f t="shared" ca="1" si="228"/>
        <v>113662.642761</v>
      </c>
      <c r="D1028" s="4">
        <f ca="1">IF(A1028&lt;$B$1,VLOOKUP(A1028,[1]DI!$A$4:$B$15000,2),0)</f>
        <v>0</v>
      </c>
      <c r="E1028" s="5">
        <f t="shared" ca="1" si="235"/>
        <v>0</v>
      </c>
      <c r="F1028" s="20">
        <f t="shared" si="229"/>
        <v>1.3</v>
      </c>
      <c r="G1028" s="6">
        <f t="shared" ca="1" si="223"/>
        <v>1</v>
      </c>
      <c r="H1028" s="5">
        <f ca="1">TRUNC(PRODUCT(G$10:G1027),15)</f>
        <v>1.4099926140810599</v>
      </c>
      <c r="I1028" s="5">
        <f t="shared" ca="1" si="230"/>
        <v>1.4054944838680801</v>
      </c>
      <c r="J1028" s="5">
        <f t="shared" ca="1" si="224"/>
        <v>1.0032003899999999</v>
      </c>
      <c r="K1028" s="5">
        <f t="shared" ca="1" si="225"/>
        <v>363.76478526</v>
      </c>
      <c r="L1028" s="21">
        <f>IF(VLOOKUP(A1028,$U$12:$AD$125,8)=VLOOKUP(A1027,$U$12:$AD$125,8),0,VLOOKUP(A1028,U$12:$AD$125,8))</f>
        <v>0</v>
      </c>
      <c r="M1028" s="8">
        <f>IF(L1028&gt;0,VLOOKUP(L1028,T$12:$AC$125,7),0)</f>
        <v>0</v>
      </c>
      <c r="N1028" s="3">
        <f t="shared" si="231"/>
        <v>0</v>
      </c>
      <c r="O1028" s="3">
        <f t="shared" ca="1" si="226"/>
        <v>363.76478526</v>
      </c>
      <c r="P1028" s="22" t="str">
        <f t="shared" si="232"/>
        <v>A+JProp=</v>
      </c>
      <c r="Q1028" s="2">
        <f t="shared" si="233"/>
        <v>43719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  <c r="ES1028" s="18"/>
      <c r="ET1028" s="18"/>
      <c r="EU1028" s="18"/>
      <c r="EV1028" s="18"/>
      <c r="EW1028" s="18"/>
      <c r="EX1028" s="18"/>
      <c r="EY1028" s="18"/>
      <c r="EZ1028" s="18"/>
      <c r="FA1028" s="18"/>
      <c r="FB1028" s="18"/>
      <c r="FC1028" s="18"/>
      <c r="FD1028" s="18"/>
      <c r="FE1028" s="18"/>
      <c r="FF1028" s="18"/>
      <c r="FG1028" s="18"/>
      <c r="FH1028" s="18"/>
      <c r="FI1028" s="18"/>
      <c r="FJ1028" s="18"/>
      <c r="FK1028" s="18"/>
      <c r="FL1028" s="18"/>
      <c r="FM1028" s="18"/>
      <c r="FN1028" s="18"/>
      <c r="FO1028" s="18"/>
      <c r="FP1028" s="18"/>
      <c r="FQ1028" s="18"/>
      <c r="FR1028" s="18"/>
      <c r="FS1028" s="18"/>
      <c r="FT1028" s="18"/>
      <c r="FU1028" s="18"/>
      <c r="FV1028" s="18"/>
    </row>
    <row r="1029" spans="1:178" ht="12.75" x14ac:dyDescent="0.15">
      <c r="A1029" s="90">
        <f t="shared" si="227"/>
        <v>43367</v>
      </c>
      <c r="B1029" s="95">
        <f t="shared" ca="1" si="234"/>
        <v>114026.40754626</v>
      </c>
      <c r="C1029" s="3">
        <f t="shared" ca="1" si="228"/>
        <v>113662.642761</v>
      </c>
      <c r="D1029" s="4">
        <f ca="1">IF(A1029&lt;$B$1,VLOOKUP(A1029,[1]DI!$A$4:$B$15000,2),0)</f>
        <v>6.3899999999999998E-2</v>
      </c>
      <c r="E1029" s="5">
        <f t="shared" ca="1" si="235"/>
        <v>2.4583E-4</v>
      </c>
      <c r="F1029" s="20">
        <f t="shared" si="229"/>
        <v>1.3</v>
      </c>
      <c r="G1029" s="6">
        <f t="shared" ca="1" si="223"/>
        <v>1.0003195789999999</v>
      </c>
      <c r="H1029" s="5">
        <f ca="1">TRUNC(PRODUCT(G$10:G1028),15)</f>
        <v>1.4099926140810599</v>
      </c>
      <c r="I1029" s="5">
        <f t="shared" ca="1" si="230"/>
        <v>1.4054944838680801</v>
      </c>
      <c r="J1029" s="5">
        <f t="shared" ca="1" si="224"/>
        <v>1.0032003899999999</v>
      </c>
      <c r="K1029" s="5">
        <f t="shared" ca="1" si="225"/>
        <v>363.76478526</v>
      </c>
      <c r="L1029" s="21">
        <f>IF(VLOOKUP(A1029,$U$12:$AD$125,8)=VLOOKUP(A1028,$U$12:$AD$125,8),0,VLOOKUP(A1029,U$12:$AD$125,8))</f>
        <v>0</v>
      </c>
      <c r="M1029" s="8">
        <f>IF(L1029&gt;0,VLOOKUP(L1029,T$12:$AC$125,7),0)</f>
        <v>0</v>
      </c>
      <c r="N1029" s="3">
        <f t="shared" si="231"/>
        <v>0</v>
      </c>
      <c r="O1029" s="3">
        <f t="shared" ca="1" si="226"/>
        <v>363.76478526</v>
      </c>
      <c r="P1029" s="22" t="str">
        <f t="shared" si="232"/>
        <v>A+JProp=</v>
      </c>
      <c r="Q1029" s="2">
        <f t="shared" si="233"/>
        <v>43719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  <c r="ES1029" s="18"/>
      <c r="ET1029" s="18"/>
      <c r="EU1029" s="18"/>
      <c r="EV1029" s="18"/>
      <c r="EW1029" s="18"/>
      <c r="EX1029" s="18"/>
      <c r="EY1029" s="18"/>
      <c r="EZ1029" s="18"/>
      <c r="FA1029" s="18"/>
      <c r="FB1029" s="18"/>
      <c r="FC1029" s="18"/>
      <c r="FD1029" s="18"/>
      <c r="FE1029" s="18"/>
      <c r="FF1029" s="18"/>
      <c r="FG1029" s="18"/>
      <c r="FH1029" s="18"/>
      <c r="FI1029" s="18"/>
      <c r="FJ1029" s="18"/>
      <c r="FK1029" s="18"/>
      <c r="FL1029" s="18"/>
      <c r="FM1029" s="18"/>
      <c r="FN1029" s="18"/>
      <c r="FO1029" s="18"/>
      <c r="FP1029" s="18"/>
      <c r="FQ1029" s="18"/>
      <c r="FR1029" s="18"/>
      <c r="FS1029" s="18"/>
      <c r="FT1029" s="18"/>
      <c r="FU1029" s="18"/>
      <c r="FV1029" s="18"/>
    </row>
    <row r="1030" spans="1:178" ht="12.75" x14ac:dyDescent="0.15">
      <c r="A1030" s="90">
        <f t="shared" si="227"/>
        <v>43368</v>
      </c>
      <c r="B1030" s="95">
        <f t="shared" ca="1" si="234"/>
        <v>114062.84778953</v>
      </c>
      <c r="C1030" s="3">
        <f t="shared" ca="1" si="228"/>
        <v>113662.642761</v>
      </c>
      <c r="D1030" s="4">
        <f ca="1">IF(A1030&lt;$B$1,VLOOKUP(A1030,[1]DI!$A$4:$B$15000,2),0)</f>
        <v>6.3899999999999998E-2</v>
      </c>
      <c r="E1030" s="5">
        <f t="shared" ca="1" si="235"/>
        <v>2.4583E-4</v>
      </c>
      <c r="F1030" s="20">
        <f t="shared" si="229"/>
        <v>1.3</v>
      </c>
      <c r="G1030" s="6">
        <f t="shared" ca="1" si="223"/>
        <v>1.0003195789999999</v>
      </c>
      <c r="H1030" s="5">
        <f ca="1">TRUNC(PRODUCT(G$10:G1029),15)</f>
        <v>1.4104432181106701</v>
      </c>
      <c r="I1030" s="5">
        <f t="shared" ca="1" si="230"/>
        <v>1.4054944838680801</v>
      </c>
      <c r="J1030" s="5">
        <f t="shared" ca="1" si="224"/>
        <v>1.0035209899999999</v>
      </c>
      <c r="K1030" s="5">
        <f t="shared" ca="1" si="225"/>
        <v>400.20502852999999</v>
      </c>
      <c r="L1030" s="21">
        <f>IF(VLOOKUP(A1030,$U$12:$AD$125,8)=VLOOKUP(A1029,$U$12:$AD$125,8),0,VLOOKUP(A1030,U$12:$AD$125,8))</f>
        <v>0</v>
      </c>
      <c r="M1030" s="8">
        <f>IF(L1030&gt;0,VLOOKUP(L1030,T$12:$AC$125,7),0)</f>
        <v>0</v>
      </c>
      <c r="N1030" s="3">
        <f t="shared" si="231"/>
        <v>0</v>
      </c>
      <c r="O1030" s="3">
        <f t="shared" ca="1" si="226"/>
        <v>400.20502852999999</v>
      </c>
      <c r="P1030" s="22" t="str">
        <f t="shared" si="232"/>
        <v>A+JProp=</v>
      </c>
      <c r="Q1030" s="2">
        <f t="shared" si="233"/>
        <v>43719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  <c r="ES1030" s="18"/>
      <c r="ET1030" s="18"/>
      <c r="EU1030" s="18"/>
      <c r="EV1030" s="18"/>
      <c r="EW1030" s="18"/>
      <c r="EX1030" s="18"/>
      <c r="EY1030" s="18"/>
      <c r="EZ1030" s="18"/>
      <c r="FA1030" s="18"/>
      <c r="FB1030" s="18"/>
      <c r="FC1030" s="18"/>
      <c r="FD1030" s="18"/>
      <c r="FE1030" s="18"/>
      <c r="FF1030" s="18"/>
      <c r="FG1030" s="18"/>
      <c r="FH1030" s="18"/>
      <c r="FI1030" s="18"/>
      <c r="FJ1030" s="18"/>
      <c r="FK1030" s="18"/>
      <c r="FL1030" s="18"/>
      <c r="FM1030" s="18"/>
      <c r="FN1030" s="18"/>
      <c r="FO1030" s="18"/>
      <c r="FP1030" s="18"/>
      <c r="FQ1030" s="18"/>
      <c r="FR1030" s="18"/>
      <c r="FS1030" s="18"/>
      <c r="FT1030" s="18"/>
      <c r="FU1030" s="18"/>
      <c r="FV1030" s="18"/>
    </row>
    <row r="1031" spans="1:178" ht="12.75" x14ac:dyDescent="0.15">
      <c r="A1031" s="90">
        <f t="shared" si="227"/>
        <v>43369</v>
      </c>
      <c r="B1031" s="95">
        <f t="shared" ca="1" si="234"/>
        <v>114099.30053569</v>
      </c>
      <c r="C1031" s="3">
        <f t="shared" ca="1" si="228"/>
        <v>113662.642761</v>
      </c>
      <c r="D1031" s="4">
        <f ca="1">IF(A1031&lt;$B$1,VLOOKUP(A1031,[1]DI!$A$4:$B$15000,2),0)</f>
        <v>6.3899999999999998E-2</v>
      </c>
      <c r="E1031" s="5">
        <f t="shared" ca="1" si="235"/>
        <v>2.4583E-4</v>
      </c>
      <c r="F1031" s="20">
        <f t="shared" si="229"/>
        <v>1.3</v>
      </c>
      <c r="G1031" s="6">
        <f t="shared" ca="1" si="223"/>
        <v>1.0003195789999999</v>
      </c>
      <c r="H1031" s="5">
        <f ca="1">TRUNC(PRODUCT(G$10:G1030),15)</f>
        <v>1.41089396614387</v>
      </c>
      <c r="I1031" s="5">
        <f t="shared" ca="1" si="230"/>
        <v>1.4054944838680801</v>
      </c>
      <c r="J1031" s="5">
        <f t="shared" ca="1" si="224"/>
        <v>1.0038416999999999</v>
      </c>
      <c r="K1031" s="5">
        <f t="shared" ca="1" si="225"/>
        <v>436.65777469</v>
      </c>
      <c r="L1031" s="21">
        <f>IF(VLOOKUP(A1031,$U$12:$AD$125,8)=VLOOKUP(A1030,$U$12:$AD$125,8),0,VLOOKUP(A1031,U$12:$AD$125,8))</f>
        <v>0</v>
      </c>
      <c r="M1031" s="8">
        <f>IF(L1031&gt;0,VLOOKUP(L1031,T$12:$AC$125,7),0)</f>
        <v>0</v>
      </c>
      <c r="N1031" s="3">
        <f t="shared" si="231"/>
        <v>0</v>
      </c>
      <c r="O1031" s="3">
        <f t="shared" ca="1" si="226"/>
        <v>436.65777469</v>
      </c>
      <c r="P1031" s="22" t="str">
        <f t="shared" si="232"/>
        <v>A+JProp=</v>
      </c>
      <c r="Q1031" s="2">
        <f t="shared" si="233"/>
        <v>43719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  <c r="ES1031" s="18"/>
      <c r="ET1031" s="18"/>
      <c r="EU1031" s="18"/>
      <c r="EV1031" s="18"/>
      <c r="EW1031" s="18"/>
      <c r="EX1031" s="18"/>
      <c r="EY1031" s="18"/>
      <c r="EZ1031" s="18"/>
      <c r="FA1031" s="18"/>
      <c r="FB1031" s="18"/>
      <c r="FC1031" s="18"/>
      <c r="FD1031" s="18"/>
      <c r="FE1031" s="18"/>
      <c r="FF1031" s="18"/>
      <c r="FG1031" s="18"/>
      <c r="FH1031" s="18"/>
      <c r="FI1031" s="18"/>
      <c r="FJ1031" s="18"/>
      <c r="FK1031" s="18"/>
      <c r="FL1031" s="18"/>
      <c r="FM1031" s="18"/>
      <c r="FN1031" s="18"/>
      <c r="FO1031" s="18"/>
      <c r="FP1031" s="18"/>
      <c r="FQ1031" s="18"/>
      <c r="FR1031" s="18"/>
      <c r="FS1031" s="18"/>
      <c r="FT1031" s="18"/>
      <c r="FU1031" s="18"/>
      <c r="FV1031" s="18"/>
    </row>
    <row r="1032" spans="1:178" ht="12.75" x14ac:dyDescent="0.15">
      <c r="A1032" s="90">
        <f t="shared" si="227"/>
        <v>43370</v>
      </c>
      <c r="B1032" s="95">
        <f t="shared" ca="1" si="234"/>
        <v>114135.76351148999</v>
      </c>
      <c r="C1032" s="3">
        <f t="shared" ca="1" si="228"/>
        <v>113662.642761</v>
      </c>
      <c r="D1032" s="4">
        <f ca="1">IF(A1032&lt;$B$1,VLOOKUP(A1032,[1]DI!$A$4:$B$15000,2),0)</f>
        <v>6.3899999999999998E-2</v>
      </c>
      <c r="E1032" s="5">
        <f t="shared" ca="1" si="235"/>
        <v>2.4583E-4</v>
      </c>
      <c r="F1032" s="20">
        <f t="shared" si="229"/>
        <v>1.3</v>
      </c>
      <c r="G1032" s="6">
        <f t="shared" ca="1" si="223"/>
        <v>1.0003195789999999</v>
      </c>
      <c r="H1032" s="5">
        <f ca="1">TRUNC(PRODUCT(G$10:G1031),15)</f>
        <v>1.4113448582266801</v>
      </c>
      <c r="I1032" s="5">
        <f t="shared" ca="1" si="230"/>
        <v>1.4054944838680801</v>
      </c>
      <c r="J1032" s="5">
        <f t="shared" ca="1" si="224"/>
        <v>1.0041625000000001</v>
      </c>
      <c r="K1032" s="5">
        <f t="shared" ca="1" si="225"/>
        <v>473.12075048999998</v>
      </c>
      <c r="L1032" s="21">
        <f>IF(VLOOKUP(A1032,$U$12:$AD$125,8)=VLOOKUP(A1031,$U$12:$AD$125,8),0,VLOOKUP(A1032,U$12:$AD$125,8))</f>
        <v>0</v>
      </c>
      <c r="M1032" s="8">
        <f>IF(L1032&gt;0,VLOOKUP(L1032,T$12:$AC$125,7),0)</f>
        <v>0</v>
      </c>
      <c r="N1032" s="3">
        <f t="shared" si="231"/>
        <v>0</v>
      </c>
      <c r="O1032" s="3">
        <f t="shared" ca="1" si="226"/>
        <v>473.12075048999998</v>
      </c>
      <c r="P1032" s="22" t="str">
        <f t="shared" si="232"/>
        <v>A+JProp=</v>
      </c>
      <c r="Q1032" s="2">
        <f t="shared" si="233"/>
        <v>43719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  <c r="ES1032" s="18"/>
      <c r="ET1032" s="18"/>
      <c r="EU1032" s="18"/>
      <c r="EV1032" s="18"/>
      <c r="EW1032" s="18"/>
      <c r="EX1032" s="18"/>
      <c r="EY1032" s="18"/>
      <c r="EZ1032" s="18"/>
      <c r="FA1032" s="18"/>
      <c r="FB1032" s="18"/>
      <c r="FC1032" s="18"/>
      <c r="FD1032" s="18"/>
      <c r="FE1032" s="18"/>
      <c r="FF1032" s="18"/>
      <c r="FG1032" s="18"/>
      <c r="FH1032" s="18"/>
      <c r="FI1032" s="18"/>
      <c r="FJ1032" s="18"/>
      <c r="FK1032" s="18"/>
      <c r="FL1032" s="18"/>
      <c r="FM1032" s="18"/>
      <c r="FN1032" s="18"/>
      <c r="FO1032" s="18"/>
      <c r="FP1032" s="18"/>
      <c r="FQ1032" s="18"/>
      <c r="FR1032" s="18"/>
      <c r="FS1032" s="18"/>
      <c r="FT1032" s="18"/>
      <c r="FU1032" s="18"/>
      <c r="FV1032" s="18"/>
    </row>
    <row r="1033" spans="1:178" ht="12.75" x14ac:dyDescent="0.15">
      <c r="A1033" s="90">
        <f t="shared" si="227"/>
        <v>43371</v>
      </c>
      <c r="B1033" s="95">
        <f t="shared" ca="1" si="234"/>
        <v>114172.23899017999</v>
      </c>
      <c r="C1033" s="3">
        <f t="shared" ca="1" si="228"/>
        <v>113662.642761</v>
      </c>
      <c r="D1033" s="4">
        <f ca="1">IF(A1033&lt;$B$1,VLOOKUP(A1033,[1]DI!$A$4:$B$15000,2),0)</f>
        <v>6.3899999999999998E-2</v>
      </c>
      <c r="E1033" s="5">
        <f t="shared" ca="1" si="235"/>
        <v>2.4583E-4</v>
      </c>
      <c r="F1033" s="20">
        <f t="shared" si="229"/>
        <v>1.3</v>
      </c>
      <c r="G1033" s="6">
        <f t="shared" ca="1" si="223"/>
        <v>1.0003195789999999</v>
      </c>
      <c r="H1033" s="5">
        <f ca="1">TRUNC(PRODUCT(G$10:G1032),15)</f>
        <v>1.4117958944051301</v>
      </c>
      <c r="I1033" s="5">
        <f t="shared" ca="1" si="230"/>
        <v>1.4054944838680801</v>
      </c>
      <c r="J1033" s="5">
        <f t="shared" ca="1" si="224"/>
        <v>1.00448341</v>
      </c>
      <c r="K1033" s="5">
        <f t="shared" ca="1" si="225"/>
        <v>509.59622918000002</v>
      </c>
      <c r="L1033" s="21">
        <f>IF(VLOOKUP(A1033,$U$12:$AD$125,8)=VLOOKUP(A1032,$U$12:$AD$125,8),0,VLOOKUP(A1033,U$12:$AD$125,8))</f>
        <v>0</v>
      </c>
      <c r="M1033" s="8">
        <f>IF(L1033&gt;0,VLOOKUP(L1033,T$12:$AC$125,7),0)</f>
        <v>0</v>
      </c>
      <c r="N1033" s="3">
        <f t="shared" si="231"/>
        <v>0</v>
      </c>
      <c r="O1033" s="3">
        <f t="shared" ca="1" si="226"/>
        <v>509.59622918000002</v>
      </c>
      <c r="P1033" s="22" t="str">
        <f t="shared" si="232"/>
        <v>A+JProp=</v>
      </c>
      <c r="Q1033" s="2">
        <f t="shared" si="233"/>
        <v>43719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  <c r="ES1033" s="18"/>
      <c r="ET1033" s="18"/>
      <c r="EU1033" s="18"/>
      <c r="EV1033" s="18"/>
      <c r="EW1033" s="18"/>
      <c r="EX1033" s="18"/>
      <c r="EY1033" s="18"/>
      <c r="EZ1033" s="18"/>
      <c r="FA1033" s="18"/>
      <c r="FB1033" s="18"/>
      <c r="FC1033" s="18"/>
      <c r="FD1033" s="18"/>
      <c r="FE1033" s="18"/>
      <c r="FF1033" s="18"/>
      <c r="FG1033" s="18"/>
      <c r="FH1033" s="18"/>
      <c r="FI1033" s="18"/>
      <c r="FJ1033" s="18"/>
      <c r="FK1033" s="18"/>
      <c r="FL1033" s="18"/>
      <c r="FM1033" s="18"/>
      <c r="FN1033" s="18"/>
      <c r="FO1033" s="18"/>
      <c r="FP1033" s="18"/>
      <c r="FQ1033" s="18"/>
      <c r="FR1033" s="18"/>
      <c r="FS1033" s="18"/>
      <c r="FT1033" s="18"/>
      <c r="FU1033" s="18"/>
      <c r="FV1033" s="18"/>
    </row>
    <row r="1034" spans="1:178" ht="12.75" x14ac:dyDescent="0.15">
      <c r="A1034" s="90">
        <f t="shared" si="227"/>
        <v>43372</v>
      </c>
      <c r="B1034" s="95">
        <f t="shared" ca="1" si="234"/>
        <v>114208.72583513</v>
      </c>
      <c r="C1034" s="3">
        <f t="shared" ca="1" si="228"/>
        <v>113662.642761</v>
      </c>
      <c r="D1034" s="4">
        <f ca="1">IF(A1034&lt;$B$1,VLOOKUP(A1034,[1]DI!$A$4:$B$15000,2),0)</f>
        <v>0</v>
      </c>
      <c r="E1034" s="5">
        <f t="shared" ca="1" si="235"/>
        <v>0</v>
      </c>
      <c r="F1034" s="20">
        <f t="shared" si="229"/>
        <v>1.3</v>
      </c>
      <c r="G1034" s="6">
        <f t="shared" ref="G1034:G1097" ca="1" si="236">TRUNC((1+(E1034*F1034)),15)</f>
        <v>1</v>
      </c>
      <c r="H1034" s="5">
        <f ca="1">TRUNC(PRODUCT(G$10:G1033),15)</f>
        <v>1.41224707472526</v>
      </c>
      <c r="I1034" s="5">
        <f t="shared" ca="1" si="230"/>
        <v>1.4054944838680801</v>
      </c>
      <c r="J1034" s="5">
        <f t="shared" ref="J1034:J1097" ca="1" si="237">ROUND(TRUNC(H1034/I1034,15),8)</f>
        <v>1.0048044199999999</v>
      </c>
      <c r="K1034" s="5">
        <f t="shared" ref="K1034:K1097" ca="1" si="238">TRUNC((C1034*(J1034-1)),8)</f>
        <v>546.08307413</v>
      </c>
      <c r="L1034" s="21">
        <f>IF(VLOOKUP(A1034,$U$12:$AD$125,8)=VLOOKUP(A1033,$U$12:$AD$125,8),0,VLOOKUP(A1034,U$12:$AD$125,8))</f>
        <v>0</v>
      </c>
      <c r="M1034" s="8">
        <f>IF(L1034&gt;0,VLOOKUP(L1034,T$12:$AC$125,7),0)</f>
        <v>0</v>
      </c>
      <c r="N1034" s="3">
        <f t="shared" si="231"/>
        <v>0</v>
      </c>
      <c r="O1034" s="3">
        <f t="shared" ref="O1034:O1097" ca="1" si="239">(K1034+N1034)</f>
        <v>546.08307413</v>
      </c>
      <c r="P1034" s="22" t="str">
        <f t="shared" si="232"/>
        <v>A+JProp=</v>
      </c>
      <c r="Q1034" s="2">
        <f t="shared" si="233"/>
        <v>43719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  <c r="ES1034" s="18"/>
      <c r="ET1034" s="18"/>
      <c r="EU1034" s="18"/>
      <c r="EV1034" s="18"/>
      <c r="EW1034" s="18"/>
      <c r="EX1034" s="18"/>
      <c r="EY1034" s="18"/>
      <c r="EZ1034" s="18"/>
      <c r="FA1034" s="18"/>
      <c r="FB1034" s="18"/>
      <c r="FC1034" s="18"/>
      <c r="FD1034" s="18"/>
      <c r="FE1034" s="18"/>
      <c r="FF1034" s="18"/>
      <c r="FG1034" s="18"/>
      <c r="FH1034" s="18"/>
      <c r="FI1034" s="18"/>
      <c r="FJ1034" s="18"/>
      <c r="FK1034" s="18"/>
      <c r="FL1034" s="18"/>
      <c r="FM1034" s="18"/>
      <c r="FN1034" s="18"/>
      <c r="FO1034" s="18"/>
      <c r="FP1034" s="18"/>
      <c r="FQ1034" s="18"/>
      <c r="FR1034" s="18"/>
      <c r="FS1034" s="18"/>
      <c r="FT1034" s="18"/>
      <c r="FU1034" s="18"/>
      <c r="FV1034" s="18"/>
    </row>
    <row r="1035" spans="1:178" ht="12.75" x14ac:dyDescent="0.15">
      <c r="A1035" s="90">
        <f t="shared" ref="A1035:A1098" si="240">(A1034+1)</f>
        <v>43373</v>
      </c>
      <c r="B1035" s="95">
        <f t="shared" ca="1" si="234"/>
        <v>114208.72583513</v>
      </c>
      <c r="C1035" s="3">
        <f t="shared" ref="C1035:C1098" ca="1" si="241">TRUNC(C1034-N1034,6)</f>
        <v>113662.642761</v>
      </c>
      <c r="D1035" s="4">
        <f ca="1">IF(A1035&lt;$B$1,VLOOKUP(A1035,[1]DI!$A$4:$B$15000,2),0)</f>
        <v>0</v>
      </c>
      <c r="E1035" s="5">
        <f t="shared" ca="1" si="235"/>
        <v>0</v>
      </c>
      <c r="F1035" s="20">
        <f t="shared" ref="F1035:F1098" si="242">F1034</f>
        <v>1.3</v>
      </c>
      <c r="G1035" s="6">
        <f t="shared" ca="1" si="236"/>
        <v>1</v>
      </c>
      <c r="H1035" s="5">
        <f ca="1">TRUNC(PRODUCT(G$10:G1034),15)</f>
        <v>1.41224707472526</v>
      </c>
      <c r="I1035" s="5">
        <f t="shared" ref="I1035:I1098" ca="1" si="243">IF(OR(L1034&gt;0,L1034="E"),H1034,I1034)</f>
        <v>1.4054944838680801</v>
      </c>
      <c r="J1035" s="5">
        <f t="shared" ca="1" si="237"/>
        <v>1.0048044199999999</v>
      </c>
      <c r="K1035" s="5">
        <f t="shared" ca="1" si="238"/>
        <v>546.08307413</v>
      </c>
      <c r="L1035" s="21">
        <f>IF(VLOOKUP(A1035,$U$12:$AD$125,8)=VLOOKUP(A1034,$U$12:$AD$125,8),0,VLOOKUP(A1035,U$12:$AD$125,8))</f>
        <v>0</v>
      </c>
      <c r="M1035" s="8">
        <f>IF(L1035&gt;0,VLOOKUP(L1035,T$12:$AC$125,7),0)</f>
        <v>0</v>
      </c>
      <c r="N1035" s="3">
        <f t="shared" ref="N1035:N1098" si="244">IF(M1035&gt;0,(C$10*M1035),0)</f>
        <v>0</v>
      </c>
      <c r="O1035" s="3">
        <f t="shared" ca="1" si="239"/>
        <v>546.08307413</v>
      </c>
      <c r="P1035" s="22" t="str">
        <f t="shared" ref="P1035:P1098" si="245">IF(L1034&gt;0,VLOOKUP(A1034,$U$12:$AD$125,9),P1034)</f>
        <v>A+JProp=</v>
      </c>
      <c r="Q1035" s="2">
        <f t="shared" ref="Q1035:Q1098" si="246">IF(L1034&gt;0,VLOOKUP(A1034,$U$12:$AD$125,10),Q1034)</f>
        <v>43719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  <c r="ES1035" s="18"/>
      <c r="ET1035" s="18"/>
      <c r="EU1035" s="18"/>
      <c r="EV1035" s="18"/>
      <c r="EW1035" s="18"/>
      <c r="EX1035" s="18"/>
      <c r="EY1035" s="18"/>
      <c r="EZ1035" s="18"/>
      <c r="FA1035" s="18"/>
      <c r="FB1035" s="18"/>
      <c r="FC1035" s="18"/>
      <c r="FD1035" s="18"/>
      <c r="FE1035" s="18"/>
      <c r="FF1035" s="18"/>
      <c r="FG1035" s="18"/>
      <c r="FH1035" s="18"/>
      <c r="FI1035" s="18"/>
      <c r="FJ1035" s="18"/>
      <c r="FK1035" s="18"/>
      <c r="FL1035" s="18"/>
      <c r="FM1035" s="18"/>
      <c r="FN1035" s="18"/>
      <c r="FO1035" s="18"/>
      <c r="FP1035" s="18"/>
      <c r="FQ1035" s="18"/>
      <c r="FR1035" s="18"/>
      <c r="FS1035" s="18"/>
      <c r="FT1035" s="18"/>
      <c r="FU1035" s="18"/>
      <c r="FV1035" s="18"/>
    </row>
    <row r="1036" spans="1:178" ht="12.75" x14ac:dyDescent="0.15">
      <c r="A1036" s="90">
        <f t="shared" si="240"/>
        <v>43374</v>
      </c>
      <c r="B1036" s="95">
        <f t="shared" ref="B1036:B1099" ca="1" si="247">IF(A1036&lt;=TODAY(),C1036+K1036,IF(AND(A1036&gt;TODAY(),A1036&lt;=$B$1),IF(VLOOKUP(TODAY(),$A$10:$D$10000,4,FALSE)=0,"n.d",C1036+K1036),"n.d"))</f>
        <v>114208.72583513</v>
      </c>
      <c r="C1036" s="3">
        <f t="shared" ca="1" si="241"/>
        <v>113662.642761</v>
      </c>
      <c r="D1036" s="4">
        <f ca="1">IF(A1036&lt;$B$1,VLOOKUP(A1036,[1]DI!$A$4:$B$15000,2),0)</f>
        <v>6.4000000000000001E-2</v>
      </c>
      <c r="E1036" s="5">
        <f t="shared" ca="1" si="235"/>
        <v>2.4620000000000002E-4</v>
      </c>
      <c r="F1036" s="20">
        <f t="shared" si="242"/>
        <v>1.3</v>
      </c>
      <c r="G1036" s="6">
        <f t="shared" ca="1" si="236"/>
        <v>1.00032006</v>
      </c>
      <c r="H1036" s="5">
        <f ca="1">TRUNC(PRODUCT(G$10:G1035),15)</f>
        <v>1.41224707472526</v>
      </c>
      <c r="I1036" s="5">
        <f t="shared" ca="1" si="243"/>
        <v>1.4054944838680801</v>
      </c>
      <c r="J1036" s="5">
        <f t="shared" ca="1" si="237"/>
        <v>1.0048044199999999</v>
      </c>
      <c r="K1036" s="5">
        <f t="shared" ca="1" si="238"/>
        <v>546.08307413</v>
      </c>
      <c r="L1036" s="21">
        <f>IF(VLOOKUP(A1036,$U$12:$AD$125,8)=VLOOKUP(A1035,$U$12:$AD$125,8),0,VLOOKUP(A1036,U$12:$AD$125,8))</f>
        <v>0</v>
      </c>
      <c r="M1036" s="8">
        <f>IF(L1036&gt;0,VLOOKUP(L1036,T$12:$AC$125,7),0)</f>
        <v>0</v>
      </c>
      <c r="N1036" s="3">
        <f t="shared" si="244"/>
        <v>0</v>
      </c>
      <c r="O1036" s="3">
        <f t="shared" ca="1" si="239"/>
        <v>546.08307413</v>
      </c>
      <c r="P1036" s="22" t="str">
        <f t="shared" si="245"/>
        <v>A+JProp=</v>
      </c>
      <c r="Q1036" s="2">
        <f t="shared" si="246"/>
        <v>43719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  <c r="ES1036" s="18"/>
      <c r="ET1036" s="18"/>
      <c r="EU1036" s="18"/>
      <c r="EV1036" s="18"/>
      <c r="EW1036" s="18"/>
      <c r="EX1036" s="18"/>
      <c r="EY1036" s="18"/>
      <c r="EZ1036" s="18"/>
      <c r="FA1036" s="18"/>
      <c r="FB1036" s="18"/>
      <c r="FC1036" s="18"/>
      <c r="FD1036" s="18"/>
      <c r="FE1036" s="18"/>
      <c r="FF1036" s="18"/>
      <c r="FG1036" s="18"/>
      <c r="FH1036" s="18"/>
      <c r="FI1036" s="18"/>
      <c r="FJ1036" s="18"/>
      <c r="FK1036" s="18"/>
      <c r="FL1036" s="18"/>
      <c r="FM1036" s="18"/>
      <c r="FN1036" s="18"/>
      <c r="FO1036" s="18"/>
      <c r="FP1036" s="18"/>
      <c r="FQ1036" s="18"/>
      <c r="FR1036" s="18"/>
      <c r="FS1036" s="18"/>
      <c r="FT1036" s="18"/>
      <c r="FU1036" s="18"/>
      <c r="FV1036" s="18"/>
    </row>
    <row r="1037" spans="1:178" ht="12.75" x14ac:dyDescent="0.15">
      <c r="A1037" s="90">
        <f t="shared" si="240"/>
        <v>43375</v>
      </c>
      <c r="B1037" s="95">
        <f t="shared" ca="1" si="247"/>
        <v>114245.27974103999</v>
      </c>
      <c r="C1037" s="3">
        <f t="shared" ca="1" si="241"/>
        <v>113662.642761</v>
      </c>
      <c r="D1037" s="4">
        <f ca="1">IF(A1037&lt;$B$1,VLOOKUP(A1037,[1]DI!$A$4:$B$15000,2),0)</f>
        <v>6.4000000000000001E-2</v>
      </c>
      <c r="E1037" s="5">
        <f t="shared" ca="1" si="235"/>
        <v>2.4620000000000002E-4</v>
      </c>
      <c r="F1037" s="20">
        <f t="shared" si="242"/>
        <v>1.3</v>
      </c>
      <c r="G1037" s="6">
        <f t="shared" ca="1" si="236"/>
        <v>1.00032006</v>
      </c>
      <c r="H1037" s="5">
        <f ca="1">TRUNC(PRODUCT(G$10:G1036),15)</f>
        <v>1.4126990785239999</v>
      </c>
      <c r="I1037" s="5">
        <f t="shared" ca="1" si="243"/>
        <v>1.4054944838680801</v>
      </c>
      <c r="J1037" s="5">
        <f t="shared" ca="1" si="237"/>
        <v>1.0051260200000001</v>
      </c>
      <c r="K1037" s="5">
        <f t="shared" ca="1" si="238"/>
        <v>582.63698004000003</v>
      </c>
      <c r="L1037" s="21">
        <f>IF(VLOOKUP(A1037,$U$12:$AD$125,8)=VLOOKUP(A1036,$U$12:$AD$125,8),0,VLOOKUP(A1037,U$12:$AD$125,8))</f>
        <v>0</v>
      </c>
      <c r="M1037" s="8">
        <f>IF(L1037&gt;0,VLOOKUP(L1037,T$12:$AC$125,7),0)</f>
        <v>0</v>
      </c>
      <c r="N1037" s="3">
        <f t="shared" si="244"/>
        <v>0</v>
      </c>
      <c r="O1037" s="3">
        <f t="shared" ca="1" si="239"/>
        <v>582.63698004000003</v>
      </c>
      <c r="P1037" s="22" t="str">
        <f t="shared" si="245"/>
        <v>A+JProp=</v>
      </c>
      <c r="Q1037" s="2">
        <f t="shared" si="246"/>
        <v>43719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  <c r="ES1037" s="18"/>
      <c r="ET1037" s="18"/>
      <c r="EU1037" s="18"/>
      <c r="EV1037" s="18"/>
      <c r="EW1037" s="18"/>
      <c r="EX1037" s="18"/>
      <c r="EY1037" s="18"/>
      <c r="EZ1037" s="18"/>
      <c r="FA1037" s="18"/>
      <c r="FB1037" s="18"/>
      <c r="FC1037" s="18"/>
      <c r="FD1037" s="18"/>
      <c r="FE1037" s="18"/>
      <c r="FF1037" s="18"/>
      <c r="FG1037" s="18"/>
      <c r="FH1037" s="18"/>
      <c r="FI1037" s="18"/>
      <c r="FJ1037" s="18"/>
      <c r="FK1037" s="18"/>
      <c r="FL1037" s="18"/>
      <c r="FM1037" s="18"/>
      <c r="FN1037" s="18"/>
      <c r="FO1037" s="18"/>
      <c r="FP1037" s="18"/>
      <c r="FQ1037" s="18"/>
      <c r="FR1037" s="18"/>
      <c r="FS1037" s="18"/>
      <c r="FT1037" s="18"/>
      <c r="FU1037" s="18"/>
      <c r="FV1037" s="18"/>
    </row>
    <row r="1038" spans="1:178" ht="12.75" x14ac:dyDescent="0.15">
      <c r="A1038" s="90">
        <f t="shared" si="240"/>
        <v>43376</v>
      </c>
      <c r="B1038" s="95">
        <f t="shared" ca="1" si="247"/>
        <v>114281.84501321999</v>
      </c>
      <c r="C1038" s="3">
        <f t="shared" ca="1" si="241"/>
        <v>113662.642761</v>
      </c>
      <c r="D1038" s="4">
        <f ca="1">IF(A1038&lt;$B$1,VLOOKUP(A1038,[1]DI!$A$4:$B$15000,2),0)</f>
        <v>6.4000000000000001E-2</v>
      </c>
      <c r="E1038" s="5">
        <f t="shared" ca="1" si="235"/>
        <v>2.4620000000000002E-4</v>
      </c>
      <c r="F1038" s="20">
        <f t="shared" si="242"/>
        <v>1.3</v>
      </c>
      <c r="G1038" s="6">
        <f t="shared" ca="1" si="236"/>
        <v>1.00032006</v>
      </c>
      <c r="H1038" s="5">
        <f ca="1">TRUNC(PRODUCT(G$10:G1037),15)</f>
        <v>1.41315122699107</v>
      </c>
      <c r="I1038" s="5">
        <f t="shared" ca="1" si="243"/>
        <v>1.4054944838680801</v>
      </c>
      <c r="J1038" s="5">
        <f t="shared" ca="1" si="237"/>
        <v>1.00544772</v>
      </c>
      <c r="K1038" s="5">
        <f t="shared" ca="1" si="238"/>
        <v>619.20225221999999</v>
      </c>
      <c r="L1038" s="21">
        <f>IF(VLOOKUP(A1038,$U$12:$AD$125,8)=VLOOKUP(A1037,$U$12:$AD$125,8),0,VLOOKUP(A1038,U$12:$AD$125,8))</f>
        <v>0</v>
      </c>
      <c r="M1038" s="8">
        <f>IF(L1038&gt;0,VLOOKUP(L1038,T$12:$AC$125,7),0)</f>
        <v>0</v>
      </c>
      <c r="N1038" s="3">
        <f t="shared" si="244"/>
        <v>0</v>
      </c>
      <c r="O1038" s="3">
        <f t="shared" ca="1" si="239"/>
        <v>619.20225221999999</v>
      </c>
      <c r="P1038" s="22" t="str">
        <f t="shared" si="245"/>
        <v>A+JProp=</v>
      </c>
      <c r="Q1038" s="2">
        <f t="shared" si="246"/>
        <v>43719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  <c r="ES1038" s="18"/>
      <c r="ET1038" s="18"/>
      <c r="EU1038" s="18"/>
      <c r="EV1038" s="18"/>
      <c r="EW1038" s="18"/>
      <c r="EX1038" s="18"/>
      <c r="EY1038" s="18"/>
      <c r="EZ1038" s="18"/>
      <c r="FA1038" s="18"/>
      <c r="FB1038" s="18"/>
      <c r="FC1038" s="18"/>
      <c r="FD1038" s="18"/>
      <c r="FE1038" s="18"/>
      <c r="FF1038" s="18"/>
      <c r="FG1038" s="18"/>
      <c r="FH1038" s="18"/>
      <c r="FI1038" s="18"/>
      <c r="FJ1038" s="18"/>
      <c r="FK1038" s="18"/>
      <c r="FL1038" s="18"/>
      <c r="FM1038" s="18"/>
      <c r="FN1038" s="18"/>
      <c r="FO1038" s="18"/>
      <c r="FP1038" s="18"/>
      <c r="FQ1038" s="18"/>
      <c r="FR1038" s="18"/>
      <c r="FS1038" s="18"/>
      <c r="FT1038" s="18"/>
      <c r="FU1038" s="18"/>
      <c r="FV1038" s="18"/>
    </row>
    <row r="1039" spans="1:178" ht="12.75" x14ac:dyDescent="0.15">
      <c r="A1039" s="90">
        <f t="shared" si="240"/>
        <v>43377</v>
      </c>
      <c r="B1039" s="95">
        <f t="shared" ca="1" si="247"/>
        <v>114318.42278827999</v>
      </c>
      <c r="C1039" s="3">
        <f t="shared" ca="1" si="241"/>
        <v>113662.642761</v>
      </c>
      <c r="D1039" s="4">
        <f ca="1">IF(A1039&lt;$B$1,VLOOKUP(A1039,[1]DI!$A$4:$B$15000,2),0)</f>
        <v>6.4000000000000001E-2</v>
      </c>
      <c r="E1039" s="5">
        <f t="shared" ca="1" si="235"/>
        <v>2.4620000000000002E-4</v>
      </c>
      <c r="F1039" s="20">
        <f t="shared" si="242"/>
        <v>1.3</v>
      </c>
      <c r="G1039" s="6">
        <f t="shared" ca="1" si="236"/>
        <v>1.00032006</v>
      </c>
      <c r="H1039" s="5">
        <f ca="1">TRUNC(PRODUCT(G$10:G1038),15)</f>
        <v>1.4136035201727799</v>
      </c>
      <c r="I1039" s="5">
        <f t="shared" ca="1" si="243"/>
        <v>1.4054944838680801</v>
      </c>
      <c r="J1039" s="5">
        <f t="shared" ca="1" si="237"/>
        <v>1.00576953</v>
      </c>
      <c r="K1039" s="5">
        <f t="shared" ca="1" si="238"/>
        <v>655.78002728000001</v>
      </c>
      <c r="L1039" s="21">
        <f>IF(VLOOKUP(A1039,$U$12:$AD$125,8)=VLOOKUP(A1038,$U$12:$AD$125,8),0,VLOOKUP(A1039,U$12:$AD$125,8))</f>
        <v>0</v>
      </c>
      <c r="M1039" s="8">
        <f>IF(L1039&gt;0,VLOOKUP(L1039,T$12:$AC$125,7),0)</f>
        <v>0</v>
      </c>
      <c r="N1039" s="3">
        <f t="shared" si="244"/>
        <v>0</v>
      </c>
      <c r="O1039" s="3">
        <f t="shared" ca="1" si="239"/>
        <v>655.78002728000001</v>
      </c>
      <c r="P1039" s="22" t="str">
        <f t="shared" si="245"/>
        <v>A+JProp=</v>
      </c>
      <c r="Q1039" s="2">
        <f t="shared" si="246"/>
        <v>43719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  <c r="ES1039" s="18"/>
      <c r="ET1039" s="18"/>
      <c r="EU1039" s="18"/>
      <c r="EV1039" s="18"/>
      <c r="EW1039" s="18"/>
      <c r="EX1039" s="18"/>
      <c r="EY1039" s="18"/>
      <c r="EZ1039" s="18"/>
      <c r="FA1039" s="18"/>
      <c r="FB1039" s="18"/>
      <c r="FC1039" s="18"/>
      <c r="FD1039" s="18"/>
      <c r="FE1039" s="18"/>
      <c r="FF1039" s="18"/>
      <c r="FG1039" s="18"/>
      <c r="FH1039" s="18"/>
      <c r="FI1039" s="18"/>
      <c r="FJ1039" s="18"/>
      <c r="FK1039" s="18"/>
      <c r="FL1039" s="18"/>
      <c r="FM1039" s="18"/>
      <c r="FN1039" s="18"/>
      <c r="FO1039" s="18"/>
      <c r="FP1039" s="18"/>
      <c r="FQ1039" s="18"/>
      <c r="FR1039" s="18"/>
      <c r="FS1039" s="18"/>
      <c r="FT1039" s="18"/>
      <c r="FU1039" s="18"/>
      <c r="FV1039" s="18"/>
    </row>
    <row r="1040" spans="1:178" ht="12.75" x14ac:dyDescent="0.15">
      <c r="A1040" s="90">
        <f t="shared" si="240"/>
        <v>43378</v>
      </c>
      <c r="B1040" s="95">
        <f t="shared" ca="1" si="247"/>
        <v>114355.01079299</v>
      </c>
      <c r="C1040" s="3">
        <f t="shared" ca="1" si="241"/>
        <v>113662.642761</v>
      </c>
      <c r="D1040" s="4">
        <f ca="1">IF(A1040&lt;$B$1,VLOOKUP(A1040,[1]DI!$A$4:$B$15000,2),0)</f>
        <v>6.4000000000000001E-2</v>
      </c>
      <c r="E1040" s="5">
        <f t="shared" ca="1" si="235"/>
        <v>2.4620000000000002E-4</v>
      </c>
      <c r="F1040" s="20">
        <f t="shared" si="242"/>
        <v>1.3</v>
      </c>
      <c r="G1040" s="6">
        <f t="shared" ca="1" si="236"/>
        <v>1.00032006</v>
      </c>
      <c r="H1040" s="5">
        <f ca="1">TRUNC(PRODUCT(G$10:G1039),15)</f>
        <v>1.4140559581154499</v>
      </c>
      <c r="I1040" s="5">
        <f t="shared" ca="1" si="243"/>
        <v>1.4054944838680801</v>
      </c>
      <c r="J1040" s="5">
        <f t="shared" ca="1" si="237"/>
        <v>1.0060914299999999</v>
      </c>
      <c r="K1040" s="5">
        <f t="shared" ca="1" si="238"/>
        <v>692.36803198999996</v>
      </c>
      <c r="L1040" s="21">
        <f>IF(VLOOKUP(A1040,$U$12:$AD$125,8)=VLOOKUP(A1039,$U$12:$AD$125,8),0,VLOOKUP(A1040,U$12:$AD$125,8))</f>
        <v>0</v>
      </c>
      <c r="M1040" s="8">
        <f>IF(L1040&gt;0,VLOOKUP(L1040,T$12:$AC$125,7),0)</f>
        <v>0</v>
      </c>
      <c r="N1040" s="3">
        <f t="shared" si="244"/>
        <v>0</v>
      </c>
      <c r="O1040" s="3">
        <f t="shared" ca="1" si="239"/>
        <v>692.36803198999996</v>
      </c>
      <c r="P1040" s="22" t="str">
        <f t="shared" si="245"/>
        <v>A+JProp=</v>
      </c>
      <c r="Q1040" s="2">
        <f t="shared" si="246"/>
        <v>43719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  <c r="ES1040" s="18"/>
      <c r="ET1040" s="18"/>
      <c r="EU1040" s="18"/>
      <c r="EV1040" s="18"/>
      <c r="EW1040" s="18"/>
      <c r="EX1040" s="18"/>
      <c r="EY1040" s="18"/>
      <c r="EZ1040" s="18"/>
      <c r="FA1040" s="18"/>
      <c r="FB1040" s="18"/>
      <c r="FC1040" s="18"/>
      <c r="FD1040" s="18"/>
      <c r="FE1040" s="18"/>
      <c r="FF1040" s="18"/>
      <c r="FG1040" s="18"/>
      <c r="FH1040" s="18"/>
      <c r="FI1040" s="18"/>
      <c r="FJ1040" s="18"/>
      <c r="FK1040" s="18"/>
      <c r="FL1040" s="18"/>
      <c r="FM1040" s="18"/>
      <c r="FN1040" s="18"/>
      <c r="FO1040" s="18"/>
      <c r="FP1040" s="18"/>
      <c r="FQ1040" s="18"/>
      <c r="FR1040" s="18"/>
      <c r="FS1040" s="18"/>
      <c r="FT1040" s="18"/>
      <c r="FU1040" s="18"/>
      <c r="FV1040" s="18"/>
    </row>
    <row r="1041" spans="1:178" ht="12.75" x14ac:dyDescent="0.15">
      <c r="A1041" s="90">
        <f t="shared" si="240"/>
        <v>43379</v>
      </c>
      <c r="B1041" s="95">
        <f t="shared" ca="1" si="247"/>
        <v>114391.61130058</v>
      </c>
      <c r="C1041" s="3">
        <f t="shared" ca="1" si="241"/>
        <v>113662.642761</v>
      </c>
      <c r="D1041" s="4">
        <f ca="1">IF(A1041&lt;$B$1,VLOOKUP(A1041,[1]DI!$A$4:$B$15000,2),0)</f>
        <v>0</v>
      </c>
      <c r="E1041" s="5">
        <f t="shared" ca="1" si="235"/>
        <v>0</v>
      </c>
      <c r="F1041" s="20">
        <f t="shared" si="242"/>
        <v>1.3</v>
      </c>
      <c r="G1041" s="6">
        <f t="shared" ca="1" si="236"/>
        <v>1</v>
      </c>
      <c r="H1041" s="5">
        <f ca="1">TRUNC(PRODUCT(G$10:G1040),15)</f>
        <v>1.4145085408653999</v>
      </c>
      <c r="I1041" s="5">
        <f t="shared" ca="1" si="243"/>
        <v>1.4054944838680801</v>
      </c>
      <c r="J1041" s="5">
        <f t="shared" ca="1" si="237"/>
        <v>1.00641344</v>
      </c>
      <c r="K1041" s="5">
        <f t="shared" ca="1" si="238"/>
        <v>728.96853957999997</v>
      </c>
      <c r="L1041" s="21">
        <f>IF(VLOOKUP(A1041,$U$12:$AD$125,8)=VLOOKUP(A1040,$U$12:$AD$125,8),0,VLOOKUP(A1041,U$12:$AD$125,8))</f>
        <v>0</v>
      </c>
      <c r="M1041" s="8">
        <f>IF(L1041&gt;0,VLOOKUP(L1041,T$12:$AC$125,7),0)</f>
        <v>0</v>
      </c>
      <c r="N1041" s="3">
        <f t="shared" si="244"/>
        <v>0</v>
      </c>
      <c r="O1041" s="3">
        <f t="shared" ca="1" si="239"/>
        <v>728.96853957999997</v>
      </c>
      <c r="P1041" s="22" t="str">
        <f t="shared" si="245"/>
        <v>A+JProp=</v>
      </c>
      <c r="Q1041" s="2">
        <f t="shared" si="246"/>
        <v>43719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  <c r="ES1041" s="18"/>
      <c r="ET1041" s="18"/>
      <c r="EU1041" s="18"/>
      <c r="EV1041" s="18"/>
      <c r="EW1041" s="18"/>
      <c r="EX1041" s="18"/>
      <c r="EY1041" s="18"/>
      <c r="EZ1041" s="18"/>
      <c r="FA1041" s="18"/>
      <c r="FB1041" s="18"/>
      <c r="FC1041" s="18"/>
      <c r="FD1041" s="18"/>
      <c r="FE1041" s="18"/>
      <c r="FF1041" s="18"/>
      <c r="FG1041" s="18"/>
      <c r="FH1041" s="18"/>
      <c r="FI1041" s="18"/>
      <c r="FJ1041" s="18"/>
      <c r="FK1041" s="18"/>
      <c r="FL1041" s="18"/>
      <c r="FM1041" s="18"/>
      <c r="FN1041" s="18"/>
      <c r="FO1041" s="18"/>
      <c r="FP1041" s="18"/>
      <c r="FQ1041" s="18"/>
      <c r="FR1041" s="18"/>
      <c r="FS1041" s="18"/>
      <c r="FT1041" s="18"/>
      <c r="FU1041" s="18"/>
      <c r="FV1041" s="18"/>
    </row>
    <row r="1042" spans="1:178" ht="12.75" x14ac:dyDescent="0.15">
      <c r="A1042" s="90">
        <f t="shared" si="240"/>
        <v>43380</v>
      </c>
      <c r="B1042" s="95">
        <f t="shared" ca="1" si="247"/>
        <v>114391.61130058</v>
      </c>
      <c r="C1042" s="3">
        <f t="shared" ca="1" si="241"/>
        <v>113662.642761</v>
      </c>
      <c r="D1042" s="4">
        <f ca="1">IF(A1042&lt;$B$1,VLOOKUP(A1042,[1]DI!$A$4:$B$15000,2),0)</f>
        <v>0</v>
      </c>
      <c r="E1042" s="5">
        <f t="shared" ref="E1042:E1105" ca="1" si="248">ROUND((((1+D1042)^(1/252)-1)),8)</f>
        <v>0</v>
      </c>
      <c r="F1042" s="20">
        <f t="shared" si="242"/>
        <v>1.3</v>
      </c>
      <c r="G1042" s="6">
        <f t="shared" ca="1" si="236"/>
        <v>1</v>
      </c>
      <c r="H1042" s="5">
        <f ca="1">TRUNC(PRODUCT(G$10:G1041),15)</f>
        <v>1.4145085408653999</v>
      </c>
      <c r="I1042" s="5">
        <f t="shared" ca="1" si="243"/>
        <v>1.4054944838680801</v>
      </c>
      <c r="J1042" s="5">
        <f t="shared" ca="1" si="237"/>
        <v>1.00641344</v>
      </c>
      <c r="K1042" s="5">
        <f t="shared" ca="1" si="238"/>
        <v>728.96853957999997</v>
      </c>
      <c r="L1042" s="21">
        <f>IF(VLOOKUP(A1042,$U$12:$AD$125,8)=VLOOKUP(A1041,$U$12:$AD$125,8),0,VLOOKUP(A1042,U$12:$AD$125,8))</f>
        <v>0</v>
      </c>
      <c r="M1042" s="8">
        <f>IF(L1042&gt;0,VLOOKUP(L1042,T$12:$AC$125,7),0)</f>
        <v>0</v>
      </c>
      <c r="N1042" s="3">
        <f t="shared" si="244"/>
        <v>0</v>
      </c>
      <c r="O1042" s="3">
        <f t="shared" ca="1" si="239"/>
        <v>728.96853957999997</v>
      </c>
      <c r="P1042" s="22" t="str">
        <f t="shared" si="245"/>
        <v>A+JProp=</v>
      </c>
      <c r="Q1042" s="2">
        <f t="shared" si="246"/>
        <v>43719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  <c r="ES1042" s="18"/>
      <c r="ET1042" s="18"/>
      <c r="EU1042" s="18"/>
      <c r="EV1042" s="18"/>
      <c r="EW1042" s="18"/>
      <c r="EX1042" s="18"/>
      <c r="EY1042" s="18"/>
      <c r="EZ1042" s="18"/>
      <c r="FA1042" s="18"/>
      <c r="FB1042" s="18"/>
      <c r="FC1042" s="18"/>
      <c r="FD1042" s="18"/>
      <c r="FE1042" s="18"/>
      <c r="FF1042" s="18"/>
      <c r="FG1042" s="18"/>
      <c r="FH1042" s="18"/>
      <c r="FI1042" s="18"/>
      <c r="FJ1042" s="18"/>
      <c r="FK1042" s="18"/>
      <c r="FL1042" s="18"/>
      <c r="FM1042" s="18"/>
      <c r="FN1042" s="18"/>
      <c r="FO1042" s="18"/>
      <c r="FP1042" s="18"/>
      <c r="FQ1042" s="18"/>
      <c r="FR1042" s="18"/>
      <c r="FS1042" s="18"/>
      <c r="FT1042" s="18"/>
      <c r="FU1042" s="18"/>
      <c r="FV1042" s="18"/>
    </row>
    <row r="1043" spans="1:178" ht="12.75" x14ac:dyDescent="0.15">
      <c r="A1043" s="90">
        <f t="shared" si="240"/>
        <v>43381</v>
      </c>
      <c r="B1043" s="95">
        <f t="shared" ca="1" si="247"/>
        <v>114391.61130058</v>
      </c>
      <c r="C1043" s="3">
        <f t="shared" ca="1" si="241"/>
        <v>113662.642761</v>
      </c>
      <c r="D1043" s="4">
        <f ca="1">IF(A1043&lt;$B$1,VLOOKUP(A1043,[1]DI!$A$4:$B$15000,2),0)</f>
        <v>6.4000000000000001E-2</v>
      </c>
      <c r="E1043" s="5">
        <f t="shared" ca="1" si="248"/>
        <v>2.4620000000000002E-4</v>
      </c>
      <c r="F1043" s="20">
        <f t="shared" si="242"/>
        <v>1.3</v>
      </c>
      <c r="G1043" s="6">
        <f t="shared" ca="1" si="236"/>
        <v>1.00032006</v>
      </c>
      <c r="H1043" s="5">
        <f ca="1">TRUNC(PRODUCT(G$10:G1042),15)</f>
        <v>1.4145085408653999</v>
      </c>
      <c r="I1043" s="5">
        <f t="shared" ca="1" si="243"/>
        <v>1.4054944838680801</v>
      </c>
      <c r="J1043" s="5">
        <f t="shared" ca="1" si="237"/>
        <v>1.00641344</v>
      </c>
      <c r="K1043" s="5">
        <f t="shared" ca="1" si="238"/>
        <v>728.96853957999997</v>
      </c>
      <c r="L1043" s="21">
        <f>IF(VLOOKUP(A1043,$U$12:$AD$125,8)=VLOOKUP(A1042,$U$12:$AD$125,8),0,VLOOKUP(A1043,U$12:$AD$125,8))</f>
        <v>0</v>
      </c>
      <c r="M1043" s="8">
        <f>IF(L1043&gt;0,VLOOKUP(L1043,T$12:$AC$125,7),0)</f>
        <v>0</v>
      </c>
      <c r="N1043" s="3">
        <f t="shared" si="244"/>
        <v>0</v>
      </c>
      <c r="O1043" s="3">
        <f t="shared" ca="1" si="239"/>
        <v>728.96853957999997</v>
      </c>
      <c r="P1043" s="22" t="str">
        <f t="shared" si="245"/>
        <v>A+JProp=</v>
      </c>
      <c r="Q1043" s="2">
        <f t="shared" si="246"/>
        <v>43719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  <c r="ES1043" s="18"/>
      <c r="ET1043" s="18"/>
      <c r="EU1043" s="18"/>
      <c r="EV1043" s="18"/>
      <c r="EW1043" s="18"/>
      <c r="EX1043" s="18"/>
      <c r="EY1043" s="18"/>
      <c r="EZ1043" s="18"/>
      <c r="FA1043" s="18"/>
      <c r="FB1043" s="18"/>
      <c r="FC1043" s="18"/>
      <c r="FD1043" s="18"/>
      <c r="FE1043" s="18"/>
      <c r="FF1043" s="18"/>
      <c r="FG1043" s="18"/>
      <c r="FH1043" s="18"/>
      <c r="FI1043" s="18"/>
      <c r="FJ1043" s="18"/>
      <c r="FK1043" s="18"/>
      <c r="FL1043" s="18"/>
      <c r="FM1043" s="18"/>
      <c r="FN1043" s="18"/>
      <c r="FO1043" s="18"/>
      <c r="FP1043" s="18"/>
      <c r="FQ1043" s="18"/>
      <c r="FR1043" s="18"/>
      <c r="FS1043" s="18"/>
      <c r="FT1043" s="18"/>
      <c r="FU1043" s="18"/>
      <c r="FV1043" s="18"/>
    </row>
    <row r="1044" spans="1:178" ht="12.75" x14ac:dyDescent="0.15">
      <c r="A1044" s="90">
        <f t="shared" si="240"/>
        <v>43382</v>
      </c>
      <c r="B1044" s="95">
        <f t="shared" ca="1" si="247"/>
        <v>114428.22317443999</v>
      </c>
      <c r="C1044" s="3">
        <f t="shared" ca="1" si="241"/>
        <v>113662.642761</v>
      </c>
      <c r="D1044" s="4">
        <f ca="1">IF(A1044&lt;$B$1,VLOOKUP(A1044,[1]DI!$A$4:$B$15000,2),0)</f>
        <v>6.4000000000000001E-2</v>
      </c>
      <c r="E1044" s="5">
        <f t="shared" ca="1" si="248"/>
        <v>2.4620000000000002E-4</v>
      </c>
      <c r="F1044" s="20">
        <f t="shared" si="242"/>
        <v>1.3</v>
      </c>
      <c r="G1044" s="6">
        <f t="shared" ca="1" si="236"/>
        <v>1.00032006</v>
      </c>
      <c r="H1044" s="5">
        <f ca="1">TRUNC(PRODUCT(G$10:G1043),15)</f>
        <v>1.4149612684689901</v>
      </c>
      <c r="I1044" s="5">
        <f t="shared" ca="1" si="243"/>
        <v>1.4054944838680801</v>
      </c>
      <c r="J1044" s="5">
        <f t="shared" ca="1" si="237"/>
        <v>1.0067355499999999</v>
      </c>
      <c r="K1044" s="5">
        <f t="shared" ca="1" si="238"/>
        <v>765.58041344000003</v>
      </c>
      <c r="L1044" s="21">
        <f>IF(VLOOKUP(A1044,$U$12:$AD$125,8)=VLOOKUP(A1043,$U$12:$AD$125,8),0,VLOOKUP(A1044,U$12:$AD$125,8))</f>
        <v>0</v>
      </c>
      <c r="M1044" s="8">
        <f>IF(L1044&gt;0,VLOOKUP(L1044,T$12:$AC$125,7),0)</f>
        <v>0</v>
      </c>
      <c r="N1044" s="3">
        <f t="shared" si="244"/>
        <v>0</v>
      </c>
      <c r="O1044" s="3">
        <f t="shared" ca="1" si="239"/>
        <v>765.58041344000003</v>
      </c>
      <c r="P1044" s="22" t="str">
        <f t="shared" si="245"/>
        <v>A+JProp=</v>
      </c>
      <c r="Q1044" s="2">
        <f t="shared" si="246"/>
        <v>43719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  <c r="ES1044" s="18"/>
      <c r="ET1044" s="18"/>
      <c r="EU1044" s="18"/>
      <c r="EV1044" s="18"/>
      <c r="EW1044" s="18"/>
      <c r="EX1044" s="18"/>
      <c r="EY1044" s="18"/>
      <c r="EZ1044" s="18"/>
      <c r="FA1044" s="18"/>
      <c r="FB1044" s="18"/>
      <c r="FC1044" s="18"/>
      <c r="FD1044" s="18"/>
      <c r="FE1044" s="18"/>
      <c r="FF1044" s="18"/>
      <c r="FG1044" s="18"/>
      <c r="FH1044" s="18"/>
      <c r="FI1044" s="18"/>
      <c r="FJ1044" s="18"/>
      <c r="FK1044" s="18"/>
      <c r="FL1044" s="18"/>
      <c r="FM1044" s="18"/>
      <c r="FN1044" s="18"/>
      <c r="FO1044" s="18"/>
      <c r="FP1044" s="18"/>
      <c r="FQ1044" s="18"/>
      <c r="FR1044" s="18"/>
      <c r="FS1044" s="18"/>
      <c r="FT1044" s="18"/>
      <c r="FU1044" s="18"/>
      <c r="FV1044" s="18"/>
    </row>
    <row r="1045" spans="1:178" ht="12.75" x14ac:dyDescent="0.15">
      <c r="A1045" s="90">
        <f t="shared" si="240"/>
        <v>43383</v>
      </c>
      <c r="B1045" s="95">
        <f t="shared" ca="1" si="247"/>
        <v>114464.84755118999</v>
      </c>
      <c r="C1045" s="3">
        <f t="shared" ca="1" si="241"/>
        <v>113662.642761</v>
      </c>
      <c r="D1045" s="4">
        <f ca="1">IF(A1045&lt;$B$1,VLOOKUP(A1045,[1]DI!$A$4:$B$15000,2),0)</f>
        <v>6.4000000000000001E-2</v>
      </c>
      <c r="E1045" s="5">
        <f t="shared" ca="1" si="248"/>
        <v>2.4620000000000002E-4</v>
      </c>
      <c r="F1045" s="20">
        <f t="shared" si="242"/>
        <v>1.3</v>
      </c>
      <c r="G1045" s="6">
        <f t="shared" ca="1" si="236"/>
        <v>1.00032006</v>
      </c>
      <c r="H1045" s="5">
        <f ca="1">TRUNC(PRODUCT(G$10:G1044),15)</f>
        <v>1.41541414097258</v>
      </c>
      <c r="I1045" s="5">
        <f t="shared" ca="1" si="243"/>
        <v>1.4054944838680801</v>
      </c>
      <c r="J1045" s="5">
        <f t="shared" ca="1" si="237"/>
        <v>1.0070577700000001</v>
      </c>
      <c r="K1045" s="5">
        <f t="shared" ca="1" si="238"/>
        <v>802.20479019000004</v>
      </c>
      <c r="L1045" s="21">
        <f>IF(VLOOKUP(A1045,$U$12:$AD$125,8)=VLOOKUP(A1044,$U$12:$AD$125,8),0,VLOOKUP(A1045,U$12:$AD$125,8))</f>
        <v>0</v>
      </c>
      <c r="M1045" s="8">
        <f>IF(L1045&gt;0,VLOOKUP(L1045,T$12:$AC$125,7),0)</f>
        <v>0</v>
      </c>
      <c r="N1045" s="3">
        <f t="shared" si="244"/>
        <v>0</v>
      </c>
      <c r="O1045" s="3">
        <f t="shared" ca="1" si="239"/>
        <v>802.20479019000004</v>
      </c>
      <c r="P1045" s="22" t="str">
        <f t="shared" si="245"/>
        <v>A+JProp=</v>
      </c>
      <c r="Q1045" s="2">
        <f t="shared" si="246"/>
        <v>43719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  <c r="ES1045" s="18"/>
      <c r="ET1045" s="18"/>
      <c r="EU1045" s="18"/>
      <c r="EV1045" s="18"/>
      <c r="EW1045" s="18"/>
      <c r="EX1045" s="18"/>
      <c r="EY1045" s="18"/>
      <c r="EZ1045" s="18"/>
      <c r="FA1045" s="18"/>
      <c r="FB1045" s="18"/>
      <c r="FC1045" s="18"/>
      <c r="FD1045" s="18"/>
      <c r="FE1045" s="18"/>
      <c r="FF1045" s="18"/>
      <c r="FG1045" s="18"/>
      <c r="FH1045" s="18"/>
      <c r="FI1045" s="18"/>
      <c r="FJ1045" s="18"/>
      <c r="FK1045" s="18"/>
      <c r="FL1045" s="18"/>
      <c r="FM1045" s="18"/>
      <c r="FN1045" s="18"/>
      <c r="FO1045" s="18"/>
      <c r="FP1045" s="18"/>
      <c r="FQ1045" s="18"/>
      <c r="FR1045" s="18"/>
      <c r="FS1045" s="18"/>
      <c r="FT1045" s="18"/>
      <c r="FU1045" s="18"/>
      <c r="FV1045" s="18"/>
    </row>
    <row r="1046" spans="1:178" ht="12.75" x14ac:dyDescent="0.15">
      <c r="A1046" s="90">
        <f t="shared" si="240"/>
        <v>43384</v>
      </c>
      <c r="B1046" s="95">
        <f t="shared" ca="1" si="247"/>
        <v>114501.48329420999</v>
      </c>
      <c r="C1046" s="3">
        <f t="shared" ca="1" si="241"/>
        <v>113662.642761</v>
      </c>
      <c r="D1046" s="4">
        <f ca="1">IF(A1046&lt;$B$1,VLOOKUP(A1046,[1]DI!$A$4:$B$15000,2),0)</f>
        <v>6.4000000000000001E-2</v>
      </c>
      <c r="E1046" s="5">
        <f t="shared" ca="1" si="248"/>
        <v>2.4620000000000002E-4</v>
      </c>
      <c r="F1046" s="20">
        <f t="shared" si="242"/>
        <v>1.3</v>
      </c>
      <c r="G1046" s="6">
        <f t="shared" ca="1" si="236"/>
        <v>1.00032006</v>
      </c>
      <c r="H1046" s="5">
        <f ca="1">TRUNC(PRODUCT(G$10:G1045),15)</f>
        <v>1.41586715842254</v>
      </c>
      <c r="I1046" s="5">
        <f t="shared" ca="1" si="243"/>
        <v>1.4054944838680801</v>
      </c>
      <c r="J1046" s="5">
        <f t="shared" ca="1" si="237"/>
        <v>1.0073800900000001</v>
      </c>
      <c r="K1046" s="5">
        <f t="shared" ca="1" si="238"/>
        <v>838.84053320999999</v>
      </c>
      <c r="L1046" s="21">
        <f>IF(VLOOKUP(A1046,$U$12:$AD$125,8)=VLOOKUP(A1045,$U$12:$AD$125,8),0,VLOOKUP(A1046,U$12:$AD$125,8))</f>
        <v>0</v>
      </c>
      <c r="M1046" s="8">
        <f>IF(L1046&gt;0,VLOOKUP(L1046,T$12:$AC$125,7),0)</f>
        <v>0</v>
      </c>
      <c r="N1046" s="3">
        <f t="shared" si="244"/>
        <v>0</v>
      </c>
      <c r="O1046" s="3">
        <f t="shared" ca="1" si="239"/>
        <v>838.84053320999999</v>
      </c>
      <c r="P1046" s="22" t="str">
        <f t="shared" si="245"/>
        <v>A+JProp=</v>
      </c>
      <c r="Q1046" s="2">
        <f t="shared" si="246"/>
        <v>43719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  <c r="ES1046" s="18"/>
      <c r="ET1046" s="18"/>
      <c r="EU1046" s="18"/>
      <c r="EV1046" s="18"/>
      <c r="EW1046" s="18"/>
      <c r="EX1046" s="18"/>
      <c r="EY1046" s="18"/>
      <c r="EZ1046" s="18"/>
      <c r="FA1046" s="18"/>
      <c r="FB1046" s="18"/>
      <c r="FC1046" s="18"/>
      <c r="FD1046" s="18"/>
      <c r="FE1046" s="18"/>
      <c r="FF1046" s="18"/>
      <c r="FG1046" s="18"/>
      <c r="FH1046" s="18"/>
      <c r="FI1046" s="18"/>
      <c r="FJ1046" s="18"/>
      <c r="FK1046" s="18"/>
      <c r="FL1046" s="18"/>
      <c r="FM1046" s="18"/>
      <c r="FN1046" s="18"/>
      <c r="FO1046" s="18"/>
      <c r="FP1046" s="18"/>
      <c r="FQ1046" s="18"/>
      <c r="FR1046" s="18"/>
      <c r="FS1046" s="18"/>
      <c r="FT1046" s="18"/>
      <c r="FU1046" s="18"/>
      <c r="FV1046" s="18"/>
    </row>
    <row r="1047" spans="1:178" ht="12.75" x14ac:dyDescent="0.15">
      <c r="A1047" s="90">
        <f t="shared" si="240"/>
        <v>43385</v>
      </c>
      <c r="B1047" s="95">
        <f t="shared" ca="1" si="247"/>
        <v>114538.13040348999</v>
      </c>
      <c r="C1047" s="3">
        <f t="shared" ca="1" si="241"/>
        <v>113662.642761</v>
      </c>
      <c r="D1047" s="4">
        <f ca="1">IF(A1047&lt;$B$1,VLOOKUP(A1047,[1]DI!$A$4:$B$15000,2),0)</f>
        <v>0</v>
      </c>
      <c r="E1047" s="5">
        <f t="shared" ca="1" si="248"/>
        <v>0</v>
      </c>
      <c r="F1047" s="20">
        <f t="shared" si="242"/>
        <v>1.3</v>
      </c>
      <c r="G1047" s="6">
        <f t="shared" ca="1" si="236"/>
        <v>1</v>
      </c>
      <c r="H1047" s="5">
        <f ca="1">TRUNC(PRODUCT(G$10:G1046),15)</f>
        <v>1.4163203208652599</v>
      </c>
      <c r="I1047" s="5">
        <f t="shared" ca="1" si="243"/>
        <v>1.4054944838680801</v>
      </c>
      <c r="J1047" s="5">
        <f t="shared" ca="1" si="237"/>
        <v>1.0077025100000001</v>
      </c>
      <c r="K1047" s="5">
        <f t="shared" ca="1" si="238"/>
        <v>875.48764248999998</v>
      </c>
      <c r="L1047" s="21">
        <f>IF(VLOOKUP(A1047,$U$12:$AD$125,8)=VLOOKUP(A1046,$U$12:$AD$125,8),0,VLOOKUP(A1047,U$12:$AD$125,8))</f>
        <v>0</v>
      </c>
      <c r="M1047" s="8">
        <f>IF(L1047&gt;0,VLOOKUP(L1047,T$12:$AC$125,7),0)</f>
        <v>0</v>
      </c>
      <c r="N1047" s="3">
        <f t="shared" si="244"/>
        <v>0</v>
      </c>
      <c r="O1047" s="3">
        <f t="shared" ca="1" si="239"/>
        <v>875.48764248999998</v>
      </c>
      <c r="P1047" s="22" t="str">
        <f t="shared" si="245"/>
        <v>A+JProp=</v>
      </c>
      <c r="Q1047" s="2">
        <f t="shared" si="246"/>
        <v>43719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  <c r="ES1047" s="18"/>
      <c r="ET1047" s="18"/>
      <c r="EU1047" s="18"/>
      <c r="EV1047" s="18"/>
      <c r="EW1047" s="18"/>
      <c r="EX1047" s="18"/>
      <c r="EY1047" s="18"/>
      <c r="EZ1047" s="18"/>
      <c r="FA1047" s="18"/>
      <c r="FB1047" s="18"/>
      <c r="FC1047" s="18"/>
      <c r="FD1047" s="18"/>
      <c r="FE1047" s="18"/>
      <c r="FF1047" s="18"/>
      <c r="FG1047" s="18"/>
      <c r="FH1047" s="18"/>
      <c r="FI1047" s="18"/>
      <c r="FJ1047" s="18"/>
      <c r="FK1047" s="18"/>
      <c r="FL1047" s="18"/>
      <c r="FM1047" s="18"/>
      <c r="FN1047" s="18"/>
      <c r="FO1047" s="18"/>
      <c r="FP1047" s="18"/>
      <c r="FQ1047" s="18"/>
      <c r="FR1047" s="18"/>
      <c r="FS1047" s="18"/>
      <c r="FT1047" s="18"/>
      <c r="FU1047" s="18"/>
      <c r="FV1047" s="18"/>
    </row>
    <row r="1048" spans="1:178" ht="12.75" x14ac:dyDescent="0.15">
      <c r="A1048" s="90">
        <f t="shared" si="240"/>
        <v>43386</v>
      </c>
      <c r="B1048" s="95">
        <f t="shared" ca="1" si="247"/>
        <v>114538.13040348999</v>
      </c>
      <c r="C1048" s="3">
        <f t="shared" ca="1" si="241"/>
        <v>113662.642761</v>
      </c>
      <c r="D1048" s="4">
        <f ca="1">IF(A1048&lt;$B$1,VLOOKUP(A1048,[1]DI!$A$4:$B$15000,2),0)</f>
        <v>0</v>
      </c>
      <c r="E1048" s="5">
        <f t="shared" ca="1" si="248"/>
        <v>0</v>
      </c>
      <c r="F1048" s="20">
        <f t="shared" si="242"/>
        <v>1.3</v>
      </c>
      <c r="G1048" s="6">
        <f t="shared" ca="1" si="236"/>
        <v>1</v>
      </c>
      <c r="H1048" s="5">
        <f ca="1">TRUNC(PRODUCT(G$10:G1047),15)</f>
        <v>1.4163203208652599</v>
      </c>
      <c r="I1048" s="5">
        <f t="shared" ca="1" si="243"/>
        <v>1.4054944838680801</v>
      </c>
      <c r="J1048" s="5">
        <f t="shared" ca="1" si="237"/>
        <v>1.0077025100000001</v>
      </c>
      <c r="K1048" s="5">
        <f t="shared" ca="1" si="238"/>
        <v>875.48764248999998</v>
      </c>
      <c r="L1048" s="21">
        <f>IF(VLOOKUP(A1048,$U$12:$AD$125,8)=VLOOKUP(A1047,$U$12:$AD$125,8),0,VLOOKUP(A1048,U$12:$AD$125,8))</f>
        <v>0</v>
      </c>
      <c r="M1048" s="8">
        <f>IF(L1048&gt;0,VLOOKUP(L1048,T$12:$AC$125,7),0)</f>
        <v>0</v>
      </c>
      <c r="N1048" s="3">
        <f t="shared" si="244"/>
        <v>0</v>
      </c>
      <c r="O1048" s="3">
        <f t="shared" ca="1" si="239"/>
        <v>875.48764248999998</v>
      </c>
      <c r="P1048" s="22" t="str">
        <f t="shared" si="245"/>
        <v>A+JProp=</v>
      </c>
      <c r="Q1048" s="2">
        <f t="shared" si="246"/>
        <v>43719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  <c r="ES1048" s="18"/>
      <c r="ET1048" s="18"/>
      <c r="EU1048" s="18"/>
      <c r="EV1048" s="18"/>
      <c r="EW1048" s="18"/>
      <c r="EX1048" s="18"/>
      <c r="EY1048" s="18"/>
      <c r="EZ1048" s="18"/>
      <c r="FA1048" s="18"/>
      <c r="FB1048" s="18"/>
      <c r="FC1048" s="18"/>
      <c r="FD1048" s="18"/>
      <c r="FE1048" s="18"/>
      <c r="FF1048" s="18"/>
      <c r="FG1048" s="18"/>
      <c r="FH1048" s="18"/>
      <c r="FI1048" s="18"/>
      <c r="FJ1048" s="18"/>
      <c r="FK1048" s="18"/>
      <c r="FL1048" s="18"/>
      <c r="FM1048" s="18"/>
      <c r="FN1048" s="18"/>
      <c r="FO1048" s="18"/>
      <c r="FP1048" s="18"/>
      <c r="FQ1048" s="18"/>
      <c r="FR1048" s="18"/>
      <c r="FS1048" s="18"/>
      <c r="FT1048" s="18"/>
      <c r="FU1048" s="18"/>
      <c r="FV1048" s="18"/>
    </row>
    <row r="1049" spans="1:178" ht="12.75" x14ac:dyDescent="0.15">
      <c r="A1049" s="90">
        <f t="shared" si="240"/>
        <v>43387</v>
      </c>
      <c r="B1049" s="95">
        <f t="shared" ca="1" si="247"/>
        <v>114538.13040348999</v>
      </c>
      <c r="C1049" s="3">
        <f t="shared" ca="1" si="241"/>
        <v>113662.642761</v>
      </c>
      <c r="D1049" s="4">
        <f ca="1">IF(A1049&lt;$B$1,VLOOKUP(A1049,[1]DI!$A$4:$B$15000,2),0)</f>
        <v>0</v>
      </c>
      <c r="E1049" s="5">
        <f t="shared" ca="1" si="248"/>
        <v>0</v>
      </c>
      <c r="F1049" s="20">
        <f t="shared" si="242"/>
        <v>1.3</v>
      </c>
      <c r="G1049" s="6">
        <f t="shared" ca="1" si="236"/>
        <v>1</v>
      </c>
      <c r="H1049" s="5">
        <f ca="1">TRUNC(PRODUCT(G$10:G1048),15)</f>
        <v>1.4163203208652599</v>
      </c>
      <c r="I1049" s="5">
        <f t="shared" ca="1" si="243"/>
        <v>1.4054944838680801</v>
      </c>
      <c r="J1049" s="5">
        <f t="shared" ca="1" si="237"/>
        <v>1.0077025100000001</v>
      </c>
      <c r="K1049" s="5">
        <f t="shared" ca="1" si="238"/>
        <v>875.48764248999998</v>
      </c>
      <c r="L1049" s="21">
        <f>IF(VLOOKUP(A1049,$U$12:$AD$125,8)=VLOOKUP(A1048,$U$12:$AD$125,8),0,VLOOKUP(A1049,U$12:$AD$125,8))</f>
        <v>0</v>
      </c>
      <c r="M1049" s="8">
        <f>IF(L1049&gt;0,VLOOKUP(L1049,T$12:$AC$125,7),0)</f>
        <v>0</v>
      </c>
      <c r="N1049" s="3">
        <f t="shared" si="244"/>
        <v>0</v>
      </c>
      <c r="O1049" s="3">
        <f t="shared" ca="1" si="239"/>
        <v>875.48764248999998</v>
      </c>
      <c r="P1049" s="22" t="str">
        <f t="shared" si="245"/>
        <v>A+JProp=</v>
      </c>
      <c r="Q1049" s="2">
        <f t="shared" si="246"/>
        <v>43719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  <c r="ES1049" s="18"/>
      <c r="ET1049" s="18"/>
      <c r="EU1049" s="18"/>
      <c r="EV1049" s="18"/>
      <c r="EW1049" s="18"/>
      <c r="EX1049" s="18"/>
      <c r="EY1049" s="18"/>
      <c r="EZ1049" s="18"/>
      <c r="FA1049" s="18"/>
      <c r="FB1049" s="18"/>
      <c r="FC1049" s="18"/>
      <c r="FD1049" s="18"/>
      <c r="FE1049" s="18"/>
      <c r="FF1049" s="18"/>
      <c r="FG1049" s="18"/>
      <c r="FH1049" s="18"/>
      <c r="FI1049" s="18"/>
      <c r="FJ1049" s="18"/>
      <c r="FK1049" s="18"/>
      <c r="FL1049" s="18"/>
      <c r="FM1049" s="18"/>
      <c r="FN1049" s="18"/>
      <c r="FO1049" s="18"/>
      <c r="FP1049" s="18"/>
      <c r="FQ1049" s="18"/>
      <c r="FR1049" s="18"/>
      <c r="FS1049" s="18"/>
      <c r="FT1049" s="18"/>
      <c r="FU1049" s="18"/>
      <c r="FV1049" s="18"/>
    </row>
    <row r="1050" spans="1:178" ht="12.75" x14ac:dyDescent="0.15">
      <c r="A1050" s="90">
        <f t="shared" si="240"/>
        <v>43388</v>
      </c>
      <c r="B1050" s="95">
        <f t="shared" ca="1" si="247"/>
        <v>114538.13040348999</v>
      </c>
      <c r="C1050" s="3">
        <f t="shared" ca="1" si="241"/>
        <v>113662.642761</v>
      </c>
      <c r="D1050" s="4">
        <f ca="1">IF(A1050&lt;$B$1,VLOOKUP(A1050,[1]DI!$A$4:$B$15000,2),0)</f>
        <v>6.4000000000000001E-2</v>
      </c>
      <c r="E1050" s="5">
        <f t="shared" ca="1" si="248"/>
        <v>2.4620000000000002E-4</v>
      </c>
      <c r="F1050" s="20">
        <f t="shared" si="242"/>
        <v>1.3</v>
      </c>
      <c r="G1050" s="6">
        <f t="shared" ca="1" si="236"/>
        <v>1.00032006</v>
      </c>
      <c r="H1050" s="5">
        <f ca="1">TRUNC(PRODUCT(G$10:G1049),15)</f>
        <v>1.4163203208652599</v>
      </c>
      <c r="I1050" s="5">
        <f t="shared" ca="1" si="243"/>
        <v>1.4054944838680801</v>
      </c>
      <c r="J1050" s="5">
        <f t="shared" ca="1" si="237"/>
        <v>1.0077025100000001</v>
      </c>
      <c r="K1050" s="5">
        <f t="shared" ca="1" si="238"/>
        <v>875.48764248999998</v>
      </c>
      <c r="L1050" s="21">
        <f>IF(VLOOKUP(A1050,$U$12:$AD$125,8)=VLOOKUP(A1049,$U$12:$AD$125,8),0,VLOOKUP(A1050,U$12:$AD$125,8))</f>
        <v>0</v>
      </c>
      <c r="M1050" s="8">
        <f>IF(L1050&gt;0,VLOOKUP(L1050,T$12:$AC$125,7),0)</f>
        <v>0</v>
      </c>
      <c r="N1050" s="3">
        <f t="shared" si="244"/>
        <v>0</v>
      </c>
      <c r="O1050" s="3">
        <f t="shared" ca="1" si="239"/>
        <v>875.48764248999998</v>
      </c>
      <c r="P1050" s="22" t="str">
        <f t="shared" si="245"/>
        <v>A+JProp=</v>
      </c>
      <c r="Q1050" s="2">
        <f t="shared" si="246"/>
        <v>43719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  <c r="ES1050" s="18"/>
      <c r="ET1050" s="18"/>
      <c r="EU1050" s="18"/>
      <c r="EV1050" s="18"/>
      <c r="EW1050" s="18"/>
      <c r="EX1050" s="18"/>
      <c r="EY1050" s="18"/>
      <c r="EZ1050" s="18"/>
      <c r="FA1050" s="18"/>
      <c r="FB1050" s="18"/>
      <c r="FC1050" s="18"/>
      <c r="FD1050" s="18"/>
      <c r="FE1050" s="18"/>
      <c r="FF1050" s="18"/>
      <c r="FG1050" s="18"/>
      <c r="FH1050" s="18"/>
      <c r="FI1050" s="18"/>
      <c r="FJ1050" s="18"/>
      <c r="FK1050" s="18"/>
      <c r="FL1050" s="18"/>
      <c r="FM1050" s="18"/>
      <c r="FN1050" s="18"/>
      <c r="FO1050" s="18"/>
      <c r="FP1050" s="18"/>
      <c r="FQ1050" s="18"/>
      <c r="FR1050" s="18"/>
      <c r="FS1050" s="18"/>
      <c r="FT1050" s="18"/>
      <c r="FU1050" s="18"/>
      <c r="FV1050" s="18"/>
    </row>
    <row r="1051" spans="1:178" ht="12.75" x14ac:dyDescent="0.15">
      <c r="A1051" s="90">
        <f t="shared" si="240"/>
        <v>43389</v>
      </c>
      <c r="B1051" s="95">
        <f t="shared" ca="1" si="247"/>
        <v>114574.79001565999</v>
      </c>
      <c r="C1051" s="3">
        <f t="shared" ca="1" si="241"/>
        <v>113662.642761</v>
      </c>
      <c r="D1051" s="4">
        <f ca="1">IF(A1051&lt;$B$1,VLOOKUP(A1051,[1]DI!$A$4:$B$15000,2),0)</f>
        <v>6.4000000000000001E-2</v>
      </c>
      <c r="E1051" s="5">
        <f t="shared" ca="1" si="248"/>
        <v>2.4620000000000002E-4</v>
      </c>
      <c r="F1051" s="20">
        <f t="shared" si="242"/>
        <v>1.3</v>
      </c>
      <c r="G1051" s="6">
        <f t="shared" ca="1" si="236"/>
        <v>1.00032006</v>
      </c>
      <c r="H1051" s="5">
        <f ca="1">TRUNC(PRODUCT(G$10:G1050),15)</f>
        <v>1.4167736283471599</v>
      </c>
      <c r="I1051" s="5">
        <f t="shared" ca="1" si="243"/>
        <v>1.4054944838680801</v>
      </c>
      <c r="J1051" s="5">
        <f t="shared" ca="1" si="237"/>
        <v>1.0080250399999999</v>
      </c>
      <c r="K1051" s="5">
        <f t="shared" ca="1" si="238"/>
        <v>912.14725466000004</v>
      </c>
      <c r="L1051" s="21">
        <f>IF(VLOOKUP(A1051,$U$12:$AD$125,8)=VLOOKUP(A1050,$U$12:$AD$125,8),0,VLOOKUP(A1051,U$12:$AD$125,8))</f>
        <v>0</v>
      </c>
      <c r="M1051" s="8">
        <f>IF(L1051&gt;0,VLOOKUP(L1051,T$12:$AC$125,7),0)</f>
        <v>0</v>
      </c>
      <c r="N1051" s="3">
        <f t="shared" si="244"/>
        <v>0</v>
      </c>
      <c r="O1051" s="3">
        <f t="shared" ca="1" si="239"/>
        <v>912.14725466000004</v>
      </c>
      <c r="P1051" s="22" t="str">
        <f t="shared" si="245"/>
        <v>A+JProp=</v>
      </c>
      <c r="Q1051" s="2">
        <f t="shared" si="246"/>
        <v>43719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  <c r="ES1051" s="18"/>
      <c r="ET1051" s="18"/>
      <c r="EU1051" s="18"/>
      <c r="EV1051" s="18"/>
      <c r="EW1051" s="18"/>
      <c r="EX1051" s="18"/>
      <c r="EY1051" s="18"/>
      <c r="EZ1051" s="18"/>
      <c r="FA1051" s="18"/>
      <c r="FB1051" s="18"/>
      <c r="FC1051" s="18"/>
      <c r="FD1051" s="18"/>
      <c r="FE1051" s="18"/>
      <c r="FF1051" s="18"/>
      <c r="FG1051" s="18"/>
      <c r="FH1051" s="18"/>
      <c r="FI1051" s="18"/>
      <c r="FJ1051" s="18"/>
      <c r="FK1051" s="18"/>
      <c r="FL1051" s="18"/>
      <c r="FM1051" s="18"/>
      <c r="FN1051" s="18"/>
      <c r="FO1051" s="18"/>
      <c r="FP1051" s="18"/>
      <c r="FQ1051" s="18"/>
      <c r="FR1051" s="18"/>
      <c r="FS1051" s="18"/>
      <c r="FT1051" s="18"/>
      <c r="FU1051" s="18"/>
      <c r="FV1051" s="18"/>
    </row>
    <row r="1052" spans="1:178" ht="12.75" x14ac:dyDescent="0.15">
      <c r="A1052" s="90">
        <f t="shared" si="240"/>
        <v>43390</v>
      </c>
      <c r="B1052" s="95">
        <f t="shared" ca="1" si="247"/>
        <v>114611.45985746999</v>
      </c>
      <c r="C1052" s="3">
        <f t="shared" ca="1" si="241"/>
        <v>113662.642761</v>
      </c>
      <c r="D1052" s="4">
        <f ca="1">IF(A1052&lt;$B$1,VLOOKUP(A1052,[1]DI!$A$4:$B$15000,2),0)</f>
        <v>6.4000000000000001E-2</v>
      </c>
      <c r="E1052" s="5">
        <f t="shared" ca="1" si="248"/>
        <v>2.4620000000000002E-4</v>
      </c>
      <c r="F1052" s="20">
        <f t="shared" si="242"/>
        <v>1.3</v>
      </c>
      <c r="G1052" s="6">
        <f t="shared" ca="1" si="236"/>
        <v>1.00032006</v>
      </c>
      <c r="H1052" s="5">
        <f ca="1">TRUNC(PRODUCT(G$10:G1051),15)</f>
        <v>1.4172270809146501</v>
      </c>
      <c r="I1052" s="5">
        <f t="shared" ca="1" si="243"/>
        <v>1.4054944838680801</v>
      </c>
      <c r="J1052" s="5">
        <f t="shared" ca="1" si="237"/>
        <v>1.0083476600000001</v>
      </c>
      <c r="K1052" s="5">
        <f t="shared" ca="1" si="238"/>
        <v>948.81709647000002</v>
      </c>
      <c r="L1052" s="21">
        <f>IF(VLOOKUP(A1052,$U$12:$AD$125,8)=VLOOKUP(A1051,$U$12:$AD$125,8),0,VLOOKUP(A1052,U$12:$AD$125,8))</f>
        <v>0</v>
      </c>
      <c r="M1052" s="8">
        <f>IF(L1052&gt;0,VLOOKUP(L1052,T$12:$AC$125,7),0)</f>
        <v>0</v>
      </c>
      <c r="N1052" s="3">
        <f t="shared" si="244"/>
        <v>0</v>
      </c>
      <c r="O1052" s="3">
        <f t="shared" ca="1" si="239"/>
        <v>948.81709647000002</v>
      </c>
      <c r="P1052" s="22" t="str">
        <f t="shared" si="245"/>
        <v>A+JProp=</v>
      </c>
      <c r="Q1052" s="2">
        <f t="shared" si="246"/>
        <v>43719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  <c r="ES1052" s="18"/>
      <c r="ET1052" s="18"/>
      <c r="EU1052" s="18"/>
      <c r="EV1052" s="18"/>
      <c r="EW1052" s="18"/>
      <c r="EX1052" s="18"/>
      <c r="EY1052" s="18"/>
      <c r="EZ1052" s="18"/>
      <c r="FA1052" s="18"/>
      <c r="FB1052" s="18"/>
      <c r="FC1052" s="18"/>
      <c r="FD1052" s="18"/>
      <c r="FE1052" s="18"/>
      <c r="FF1052" s="18"/>
      <c r="FG1052" s="18"/>
      <c r="FH1052" s="18"/>
      <c r="FI1052" s="18"/>
      <c r="FJ1052" s="18"/>
      <c r="FK1052" s="18"/>
      <c r="FL1052" s="18"/>
      <c r="FM1052" s="18"/>
      <c r="FN1052" s="18"/>
      <c r="FO1052" s="18"/>
      <c r="FP1052" s="18"/>
      <c r="FQ1052" s="18"/>
      <c r="FR1052" s="18"/>
      <c r="FS1052" s="18"/>
      <c r="FT1052" s="18"/>
      <c r="FU1052" s="18"/>
      <c r="FV1052" s="18"/>
    </row>
    <row r="1053" spans="1:178" ht="12.75" x14ac:dyDescent="0.15">
      <c r="A1053" s="90">
        <f t="shared" si="240"/>
        <v>43391</v>
      </c>
      <c r="B1053" s="95">
        <f t="shared" ca="1" si="247"/>
        <v>114648.14333878999</v>
      </c>
      <c r="C1053" s="3">
        <f t="shared" ca="1" si="241"/>
        <v>113662.642761</v>
      </c>
      <c r="D1053" s="4">
        <f ca="1">IF(A1053&lt;$B$1,VLOOKUP(A1053,[1]DI!$A$4:$B$15000,2),0)</f>
        <v>6.4000000000000001E-2</v>
      </c>
      <c r="E1053" s="5">
        <f t="shared" ca="1" si="248"/>
        <v>2.4620000000000002E-4</v>
      </c>
      <c r="F1053" s="20">
        <f t="shared" si="242"/>
        <v>1.3</v>
      </c>
      <c r="G1053" s="6">
        <f t="shared" ca="1" si="236"/>
        <v>1.00032006</v>
      </c>
      <c r="H1053" s="5">
        <f ca="1">TRUNC(PRODUCT(G$10:G1052),15)</f>
        <v>1.41768067861417</v>
      </c>
      <c r="I1053" s="5">
        <f t="shared" ca="1" si="243"/>
        <v>1.4054944838680801</v>
      </c>
      <c r="J1053" s="5">
        <f t="shared" ca="1" si="237"/>
        <v>1.0086704</v>
      </c>
      <c r="K1053" s="5">
        <f t="shared" ca="1" si="238"/>
        <v>985.50057778999997</v>
      </c>
      <c r="L1053" s="21">
        <f>IF(VLOOKUP(A1053,$U$12:$AD$125,8)=VLOOKUP(A1052,$U$12:$AD$125,8),0,VLOOKUP(A1053,U$12:$AD$125,8))</f>
        <v>0</v>
      </c>
      <c r="M1053" s="8">
        <f>IF(L1053&gt;0,VLOOKUP(L1053,T$12:$AC$125,7),0)</f>
        <v>0</v>
      </c>
      <c r="N1053" s="3">
        <f t="shared" si="244"/>
        <v>0</v>
      </c>
      <c r="O1053" s="3">
        <f t="shared" ca="1" si="239"/>
        <v>985.50057778999997</v>
      </c>
      <c r="P1053" s="22" t="str">
        <f t="shared" si="245"/>
        <v>A+JProp=</v>
      </c>
      <c r="Q1053" s="2">
        <f t="shared" si="246"/>
        <v>43719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  <c r="ES1053" s="18"/>
      <c r="ET1053" s="18"/>
      <c r="EU1053" s="18"/>
      <c r="EV1053" s="18"/>
      <c r="EW1053" s="18"/>
      <c r="EX1053" s="18"/>
      <c r="EY1053" s="18"/>
      <c r="EZ1053" s="18"/>
      <c r="FA1053" s="18"/>
      <c r="FB1053" s="18"/>
      <c r="FC1053" s="18"/>
      <c r="FD1053" s="18"/>
      <c r="FE1053" s="18"/>
      <c r="FF1053" s="18"/>
      <c r="FG1053" s="18"/>
      <c r="FH1053" s="18"/>
      <c r="FI1053" s="18"/>
      <c r="FJ1053" s="18"/>
      <c r="FK1053" s="18"/>
      <c r="FL1053" s="18"/>
      <c r="FM1053" s="18"/>
      <c r="FN1053" s="18"/>
      <c r="FO1053" s="18"/>
      <c r="FP1053" s="18"/>
      <c r="FQ1053" s="18"/>
      <c r="FR1053" s="18"/>
      <c r="FS1053" s="18"/>
      <c r="FT1053" s="18"/>
      <c r="FU1053" s="18"/>
      <c r="FV1053" s="18"/>
    </row>
    <row r="1054" spans="1:178" ht="12.75" x14ac:dyDescent="0.15">
      <c r="A1054" s="90">
        <f t="shared" si="240"/>
        <v>43392</v>
      </c>
      <c r="B1054" s="95">
        <f t="shared" ca="1" si="247"/>
        <v>114684.83704975</v>
      </c>
      <c r="C1054" s="3">
        <f t="shared" ca="1" si="241"/>
        <v>113662.642761</v>
      </c>
      <c r="D1054" s="4">
        <f ca="1">IF(A1054&lt;$B$1,VLOOKUP(A1054,[1]DI!$A$4:$B$15000,2),0)</f>
        <v>6.4000000000000001E-2</v>
      </c>
      <c r="E1054" s="5">
        <f t="shared" ca="1" si="248"/>
        <v>2.4620000000000002E-4</v>
      </c>
      <c r="F1054" s="20">
        <f t="shared" si="242"/>
        <v>1.3</v>
      </c>
      <c r="G1054" s="6">
        <f t="shared" ca="1" si="236"/>
        <v>1.00032006</v>
      </c>
      <c r="H1054" s="5">
        <f ca="1">TRUNC(PRODUCT(G$10:G1053),15)</f>
        <v>1.4181344214921601</v>
      </c>
      <c r="I1054" s="5">
        <f t="shared" ca="1" si="243"/>
        <v>1.4054944838680801</v>
      </c>
      <c r="J1054" s="5">
        <f t="shared" ca="1" si="237"/>
        <v>1.00899323</v>
      </c>
      <c r="K1054" s="5">
        <f t="shared" ca="1" si="238"/>
        <v>1022.1942887500001</v>
      </c>
      <c r="L1054" s="21">
        <f>IF(VLOOKUP(A1054,$U$12:$AD$125,8)=VLOOKUP(A1053,$U$12:$AD$125,8),0,VLOOKUP(A1054,U$12:$AD$125,8))</f>
        <v>0</v>
      </c>
      <c r="M1054" s="8">
        <f>IF(L1054&gt;0,VLOOKUP(L1054,T$12:$AC$125,7),0)</f>
        <v>0</v>
      </c>
      <c r="N1054" s="3">
        <f t="shared" si="244"/>
        <v>0</v>
      </c>
      <c r="O1054" s="3">
        <f t="shared" ca="1" si="239"/>
        <v>1022.1942887500001</v>
      </c>
      <c r="P1054" s="22" t="str">
        <f t="shared" si="245"/>
        <v>A+JProp=</v>
      </c>
      <c r="Q1054" s="2">
        <f t="shared" si="246"/>
        <v>43719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  <c r="ES1054" s="18"/>
      <c r="ET1054" s="18"/>
      <c r="EU1054" s="18"/>
      <c r="EV1054" s="18"/>
      <c r="EW1054" s="18"/>
      <c r="EX1054" s="18"/>
      <c r="EY1054" s="18"/>
      <c r="EZ1054" s="18"/>
      <c r="FA1054" s="18"/>
      <c r="FB1054" s="18"/>
      <c r="FC1054" s="18"/>
      <c r="FD1054" s="18"/>
      <c r="FE1054" s="18"/>
      <c r="FF1054" s="18"/>
      <c r="FG1054" s="18"/>
      <c r="FH1054" s="18"/>
      <c r="FI1054" s="18"/>
      <c r="FJ1054" s="18"/>
      <c r="FK1054" s="18"/>
      <c r="FL1054" s="18"/>
      <c r="FM1054" s="18"/>
      <c r="FN1054" s="18"/>
      <c r="FO1054" s="18"/>
      <c r="FP1054" s="18"/>
      <c r="FQ1054" s="18"/>
      <c r="FR1054" s="18"/>
      <c r="FS1054" s="18"/>
      <c r="FT1054" s="18"/>
      <c r="FU1054" s="18"/>
      <c r="FV1054" s="18"/>
    </row>
    <row r="1055" spans="1:178" ht="12.75" x14ac:dyDescent="0.15">
      <c r="A1055" s="90">
        <f t="shared" si="240"/>
        <v>43393</v>
      </c>
      <c r="B1055" s="95">
        <f t="shared" ca="1" si="247"/>
        <v>114721.54326361</v>
      </c>
      <c r="C1055" s="3">
        <f t="shared" ca="1" si="241"/>
        <v>113662.642761</v>
      </c>
      <c r="D1055" s="4">
        <f ca="1">IF(A1055&lt;$B$1,VLOOKUP(A1055,[1]DI!$A$4:$B$15000,2),0)</f>
        <v>0</v>
      </c>
      <c r="E1055" s="5">
        <f t="shared" ca="1" si="248"/>
        <v>0</v>
      </c>
      <c r="F1055" s="20">
        <f t="shared" si="242"/>
        <v>1.3</v>
      </c>
      <c r="G1055" s="6">
        <f t="shared" ca="1" si="236"/>
        <v>1</v>
      </c>
      <c r="H1055" s="5">
        <f ca="1">TRUNC(PRODUCT(G$10:G1054),15)</f>
        <v>1.41858830959511</v>
      </c>
      <c r="I1055" s="5">
        <f t="shared" ca="1" si="243"/>
        <v>1.4054944838680801</v>
      </c>
      <c r="J1055" s="5">
        <f t="shared" ca="1" si="237"/>
        <v>1.00931617</v>
      </c>
      <c r="K1055" s="5">
        <f t="shared" ca="1" si="238"/>
        <v>1058.9005026100001</v>
      </c>
      <c r="L1055" s="21">
        <f>IF(VLOOKUP(A1055,$U$12:$AD$125,8)=VLOOKUP(A1054,$U$12:$AD$125,8),0,VLOOKUP(A1055,U$12:$AD$125,8))</f>
        <v>0</v>
      </c>
      <c r="M1055" s="8">
        <f>IF(L1055&gt;0,VLOOKUP(L1055,T$12:$AC$125,7),0)</f>
        <v>0</v>
      </c>
      <c r="N1055" s="3">
        <f t="shared" si="244"/>
        <v>0</v>
      </c>
      <c r="O1055" s="3">
        <f t="shared" ca="1" si="239"/>
        <v>1058.9005026100001</v>
      </c>
      <c r="P1055" s="22" t="str">
        <f t="shared" si="245"/>
        <v>A+JProp=</v>
      </c>
      <c r="Q1055" s="2">
        <f t="shared" si="246"/>
        <v>43719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  <c r="ES1055" s="18"/>
      <c r="ET1055" s="18"/>
      <c r="EU1055" s="18"/>
      <c r="EV1055" s="18"/>
      <c r="EW1055" s="18"/>
      <c r="EX1055" s="18"/>
      <c r="EY1055" s="18"/>
      <c r="EZ1055" s="18"/>
      <c r="FA1055" s="18"/>
      <c r="FB1055" s="18"/>
      <c r="FC1055" s="18"/>
      <c r="FD1055" s="18"/>
      <c r="FE1055" s="18"/>
      <c r="FF1055" s="18"/>
      <c r="FG1055" s="18"/>
      <c r="FH1055" s="18"/>
      <c r="FI1055" s="18"/>
      <c r="FJ1055" s="18"/>
      <c r="FK1055" s="18"/>
      <c r="FL1055" s="18"/>
      <c r="FM1055" s="18"/>
      <c r="FN1055" s="18"/>
      <c r="FO1055" s="18"/>
      <c r="FP1055" s="18"/>
      <c r="FQ1055" s="18"/>
      <c r="FR1055" s="18"/>
      <c r="FS1055" s="18"/>
      <c r="FT1055" s="18"/>
      <c r="FU1055" s="18"/>
      <c r="FV1055" s="18"/>
    </row>
    <row r="1056" spans="1:178" ht="12.75" x14ac:dyDescent="0.15">
      <c r="A1056" s="90">
        <f t="shared" si="240"/>
        <v>43394</v>
      </c>
      <c r="B1056" s="95">
        <f t="shared" ca="1" si="247"/>
        <v>114721.54326361</v>
      </c>
      <c r="C1056" s="3">
        <f t="shared" ca="1" si="241"/>
        <v>113662.642761</v>
      </c>
      <c r="D1056" s="4">
        <f ca="1">IF(A1056&lt;$B$1,VLOOKUP(A1056,[1]DI!$A$4:$B$15000,2),0)</f>
        <v>0</v>
      </c>
      <c r="E1056" s="5">
        <f t="shared" ca="1" si="248"/>
        <v>0</v>
      </c>
      <c r="F1056" s="20">
        <f t="shared" si="242"/>
        <v>1.3</v>
      </c>
      <c r="G1056" s="6">
        <f t="shared" ca="1" si="236"/>
        <v>1</v>
      </c>
      <c r="H1056" s="5">
        <f ca="1">TRUNC(PRODUCT(G$10:G1055),15)</f>
        <v>1.41858830959511</v>
      </c>
      <c r="I1056" s="5">
        <f t="shared" ca="1" si="243"/>
        <v>1.4054944838680801</v>
      </c>
      <c r="J1056" s="5">
        <f t="shared" ca="1" si="237"/>
        <v>1.00931617</v>
      </c>
      <c r="K1056" s="5">
        <f t="shared" ca="1" si="238"/>
        <v>1058.9005026100001</v>
      </c>
      <c r="L1056" s="21">
        <f>IF(VLOOKUP(A1056,$U$12:$AD$125,8)=VLOOKUP(A1055,$U$12:$AD$125,8),0,VLOOKUP(A1056,U$12:$AD$125,8))</f>
        <v>0</v>
      </c>
      <c r="M1056" s="8">
        <f>IF(L1056&gt;0,VLOOKUP(L1056,T$12:$AC$125,7),0)</f>
        <v>0</v>
      </c>
      <c r="N1056" s="3">
        <f t="shared" si="244"/>
        <v>0</v>
      </c>
      <c r="O1056" s="3">
        <f t="shared" ca="1" si="239"/>
        <v>1058.9005026100001</v>
      </c>
      <c r="P1056" s="22" t="str">
        <f t="shared" si="245"/>
        <v>A+JProp=</v>
      </c>
      <c r="Q1056" s="2">
        <f t="shared" si="246"/>
        <v>43719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  <c r="ES1056" s="18"/>
      <c r="ET1056" s="18"/>
      <c r="EU1056" s="18"/>
      <c r="EV1056" s="18"/>
      <c r="EW1056" s="18"/>
      <c r="EX1056" s="18"/>
      <c r="EY1056" s="18"/>
      <c r="EZ1056" s="18"/>
      <c r="FA1056" s="18"/>
      <c r="FB1056" s="18"/>
      <c r="FC1056" s="18"/>
      <c r="FD1056" s="18"/>
      <c r="FE1056" s="18"/>
      <c r="FF1056" s="18"/>
      <c r="FG1056" s="18"/>
      <c r="FH1056" s="18"/>
      <c r="FI1056" s="18"/>
      <c r="FJ1056" s="18"/>
      <c r="FK1056" s="18"/>
      <c r="FL1056" s="18"/>
      <c r="FM1056" s="18"/>
      <c r="FN1056" s="18"/>
      <c r="FO1056" s="18"/>
      <c r="FP1056" s="18"/>
      <c r="FQ1056" s="18"/>
      <c r="FR1056" s="18"/>
      <c r="FS1056" s="18"/>
      <c r="FT1056" s="18"/>
      <c r="FU1056" s="18"/>
      <c r="FV1056" s="18"/>
    </row>
    <row r="1057" spans="1:181" ht="12.75" x14ac:dyDescent="0.15">
      <c r="A1057" s="90">
        <f t="shared" si="240"/>
        <v>43395</v>
      </c>
      <c r="B1057" s="95">
        <f t="shared" ca="1" si="247"/>
        <v>114721.54326361</v>
      </c>
      <c r="C1057" s="3">
        <f t="shared" ca="1" si="241"/>
        <v>113662.642761</v>
      </c>
      <c r="D1057" s="4">
        <f ca="1">IF(A1057&lt;$B$1,VLOOKUP(A1057,[1]DI!$A$4:$B$15000,2),0)</f>
        <v>6.4000000000000001E-2</v>
      </c>
      <c r="E1057" s="5">
        <f t="shared" ca="1" si="248"/>
        <v>2.4620000000000002E-4</v>
      </c>
      <c r="F1057" s="20">
        <f t="shared" si="242"/>
        <v>1.3</v>
      </c>
      <c r="G1057" s="6">
        <f t="shared" ca="1" si="236"/>
        <v>1.00032006</v>
      </c>
      <c r="H1057" s="5">
        <f ca="1">TRUNC(PRODUCT(G$10:G1056),15)</f>
        <v>1.41858830959511</v>
      </c>
      <c r="I1057" s="5">
        <f t="shared" ca="1" si="243"/>
        <v>1.4054944838680801</v>
      </c>
      <c r="J1057" s="5">
        <f t="shared" ca="1" si="237"/>
        <v>1.00931617</v>
      </c>
      <c r="K1057" s="5">
        <f t="shared" ca="1" si="238"/>
        <v>1058.9005026100001</v>
      </c>
      <c r="L1057" s="21">
        <f>IF(VLOOKUP(A1057,$U$12:$AD$125,8)=VLOOKUP(A1056,$U$12:$AD$125,8),0,VLOOKUP(A1057,U$12:$AD$125,8))</f>
        <v>0</v>
      </c>
      <c r="M1057" s="8">
        <f>IF(L1057&gt;0,VLOOKUP(L1057,T$12:$AC$125,7),0)</f>
        <v>0</v>
      </c>
      <c r="N1057" s="3">
        <f t="shared" si="244"/>
        <v>0</v>
      </c>
      <c r="O1057" s="3">
        <f t="shared" ca="1" si="239"/>
        <v>1058.9005026100001</v>
      </c>
      <c r="P1057" s="22" t="str">
        <f t="shared" si="245"/>
        <v>A+JProp=</v>
      </c>
      <c r="Q1057" s="2">
        <f t="shared" si="246"/>
        <v>43719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  <c r="ES1057" s="18"/>
      <c r="ET1057" s="18"/>
      <c r="EU1057" s="18"/>
      <c r="EV1057" s="18"/>
      <c r="EW1057" s="18"/>
      <c r="EX1057" s="18"/>
      <c r="EY1057" s="18"/>
      <c r="EZ1057" s="18"/>
      <c r="FA1057" s="18"/>
      <c r="FB1057" s="18"/>
      <c r="FC1057" s="18"/>
      <c r="FD1057" s="18"/>
      <c r="FE1057" s="18"/>
      <c r="FF1057" s="18"/>
      <c r="FG1057" s="18"/>
      <c r="FH1057" s="18"/>
      <c r="FI1057" s="18"/>
      <c r="FJ1057" s="18"/>
      <c r="FK1057" s="18"/>
      <c r="FL1057" s="18"/>
      <c r="FM1057" s="18"/>
      <c r="FN1057" s="18"/>
      <c r="FO1057" s="18"/>
      <c r="FP1057" s="18"/>
      <c r="FQ1057" s="18"/>
      <c r="FR1057" s="18"/>
      <c r="FS1057" s="18"/>
      <c r="FT1057" s="18"/>
      <c r="FU1057" s="18"/>
      <c r="FV1057" s="18"/>
    </row>
    <row r="1058" spans="1:181" ht="12.75" x14ac:dyDescent="0.15">
      <c r="A1058" s="90">
        <f t="shared" si="240"/>
        <v>43396</v>
      </c>
      <c r="B1058" s="95">
        <f t="shared" ca="1" si="247"/>
        <v>114758.26084372</v>
      </c>
      <c r="C1058" s="3">
        <f t="shared" ca="1" si="241"/>
        <v>113662.642761</v>
      </c>
      <c r="D1058" s="4">
        <f ca="1">IF(A1058&lt;$B$1,VLOOKUP(A1058,[1]DI!$A$4:$B$15000,2),0)</f>
        <v>6.4000000000000001E-2</v>
      </c>
      <c r="E1058" s="5">
        <f t="shared" ca="1" si="248"/>
        <v>2.4620000000000002E-4</v>
      </c>
      <c r="F1058" s="20">
        <f t="shared" si="242"/>
        <v>1.3</v>
      </c>
      <c r="G1058" s="6">
        <f t="shared" ca="1" si="236"/>
        <v>1.00032006</v>
      </c>
      <c r="H1058" s="5">
        <f ca="1">TRUNC(PRODUCT(G$10:G1057),15)</f>
        <v>1.4190423429694701</v>
      </c>
      <c r="I1058" s="5">
        <f t="shared" ca="1" si="243"/>
        <v>1.4054944838680801</v>
      </c>
      <c r="J1058" s="5">
        <f t="shared" ca="1" si="237"/>
        <v>1.00963921</v>
      </c>
      <c r="K1058" s="5">
        <f t="shared" ca="1" si="238"/>
        <v>1095.6180827200001</v>
      </c>
      <c r="L1058" s="21">
        <f>IF(VLOOKUP(A1058,$U$12:$AD$125,8)=VLOOKUP(A1057,$U$12:$AD$125,8),0,VLOOKUP(A1058,U$12:$AD$125,8))</f>
        <v>0</v>
      </c>
      <c r="M1058" s="8">
        <f>IF(L1058&gt;0,VLOOKUP(L1058,T$12:$AC$125,7),0)</f>
        <v>0</v>
      </c>
      <c r="N1058" s="3">
        <f t="shared" si="244"/>
        <v>0</v>
      </c>
      <c r="O1058" s="3">
        <f t="shared" ca="1" si="239"/>
        <v>1095.6180827200001</v>
      </c>
      <c r="P1058" s="22" t="str">
        <f t="shared" si="245"/>
        <v>A+JProp=</v>
      </c>
      <c r="Q1058" s="2">
        <f t="shared" si="246"/>
        <v>43719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  <c r="ES1058" s="18"/>
      <c r="ET1058" s="18"/>
      <c r="EU1058" s="18"/>
      <c r="EV1058" s="18"/>
      <c r="EW1058" s="18"/>
      <c r="EX1058" s="18"/>
      <c r="EY1058" s="18"/>
      <c r="EZ1058" s="18"/>
      <c r="FA1058" s="18"/>
      <c r="FB1058" s="18"/>
      <c r="FC1058" s="18"/>
      <c r="FD1058" s="18"/>
      <c r="FE1058" s="18"/>
      <c r="FF1058" s="18"/>
      <c r="FG1058" s="18"/>
      <c r="FH1058" s="18"/>
      <c r="FI1058" s="18"/>
      <c r="FJ1058" s="18"/>
      <c r="FK1058" s="18"/>
      <c r="FL1058" s="18"/>
      <c r="FM1058" s="18"/>
      <c r="FN1058" s="18"/>
      <c r="FO1058" s="18"/>
      <c r="FP1058" s="18"/>
      <c r="FQ1058" s="18"/>
      <c r="FR1058" s="18"/>
      <c r="FS1058" s="18"/>
      <c r="FT1058" s="18"/>
      <c r="FU1058" s="18"/>
      <c r="FV1058" s="18"/>
    </row>
    <row r="1059" spans="1:181" ht="12.75" x14ac:dyDescent="0.15">
      <c r="A1059" s="90">
        <f t="shared" si="240"/>
        <v>43397</v>
      </c>
      <c r="B1059" s="95">
        <f t="shared" ca="1" si="247"/>
        <v>114794.99092673</v>
      </c>
      <c r="C1059" s="3">
        <f t="shared" ca="1" si="241"/>
        <v>113662.642761</v>
      </c>
      <c r="D1059" s="4">
        <f ca="1">IF(A1059&lt;$B$1,VLOOKUP(A1059,[1]DI!$A$4:$B$15000,2),0)</f>
        <v>6.4000000000000001E-2</v>
      </c>
      <c r="E1059" s="5">
        <f t="shared" ca="1" si="248"/>
        <v>2.4620000000000002E-4</v>
      </c>
      <c r="F1059" s="20">
        <f t="shared" si="242"/>
        <v>1.3</v>
      </c>
      <c r="G1059" s="6">
        <f t="shared" ca="1" si="236"/>
        <v>1.00032006</v>
      </c>
      <c r="H1059" s="5">
        <f ca="1">TRUNC(PRODUCT(G$10:G1058),15)</f>
        <v>1.4194965216617701</v>
      </c>
      <c r="I1059" s="5">
        <f t="shared" ca="1" si="243"/>
        <v>1.4054944838680801</v>
      </c>
      <c r="J1059" s="5">
        <f t="shared" ca="1" si="237"/>
        <v>1.0099623600000001</v>
      </c>
      <c r="K1059" s="5">
        <f t="shared" ca="1" si="238"/>
        <v>1132.3481657299999</v>
      </c>
      <c r="L1059" s="21">
        <f>IF(VLOOKUP(A1059,$U$12:$AD$125,8)=VLOOKUP(A1058,$U$12:$AD$125,8),0,VLOOKUP(A1059,U$12:$AD$125,8))</f>
        <v>0</v>
      </c>
      <c r="M1059" s="8">
        <f>IF(L1059&gt;0,VLOOKUP(L1059,T$12:$AC$125,7),0)</f>
        <v>0</v>
      </c>
      <c r="N1059" s="3">
        <f t="shared" si="244"/>
        <v>0</v>
      </c>
      <c r="O1059" s="3">
        <f t="shared" ca="1" si="239"/>
        <v>1132.3481657299999</v>
      </c>
      <c r="P1059" s="22" t="str">
        <f t="shared" si="245"/>
        <v>A+JProp=</v>
      </c>
      <c r="Q1059" s="2">
        <f t="shared" si="246"/>
        <v>43719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  <c r="ES1059" s="18"/>
      <c r="ET1059" s="18"/>
      <c r="EU1059" s="18"/>
      <c r="EV1059" s="18"/>
      <c r="EW1059" s="18"/>
      <c r="EX1059" s="18"/>
      <c r="EY1059" s="18"/>
      <c r="EZ1059" s="18"/>
      <c r="FA1059" s="18"/>
      <c r="FB1059" s="18"/>
      <c r="FC1059" s="18"/>
      <c r="FD1059" s="18"/>
      <c r="FE1059" s="18"/>
      <c r="FF1059" s="18"/>
      <c r="FG1059" s="18"/>
      <c r="FH1059" s="18"/>
      <c r="FI1059" s="18"/>
      <c r="FJ1059" s="18"/>
      <c r="FK1059" s="18"/>
      <c r="FL1059" s="18"/>
      <c r="FM1059" s="18"/>
      <c r="FN1059" s="18"/>
      <c r="FO1059" s="18"/>
      <c r="FP1059" s="18"/>
      <c r="FQ1059" s="18"/>
      <c r="FR1059" s="18"/>
      <c r="FS1059" s="18"/>
      <c r="FT1059" s="18"/>
      <c r="FU1059" s="18"/>
      <c r="FV1059" s="18"/>
    </row>
    <row r="1060" spans="1:181" ht="12.75" x14ac:dyDescent="0.15">
      <c r="A1060" s="90">
        <f t="shared" si="240"/>
        <v>43398</v>
      </c>
      <c r="B1060" s="95">
        <f t="shared" ca="1" si="247"/>
        <v>114831.732376</v>
      </c>
      <c r="C1060" s="3">
        <f t="shared" ca="1" si="241"/>
        <v>113662.642761</v>
      </c>
      <c r="D1060" s="4">
        <f ca="1">IF(A1060&lt;$B$1,VLOOKUP(A1060,[1]DI!$A$4:$B$15000,2),0)</f>
        <v>6.4000000000000001E-2</v>
      </c>
      <c r="E1060" s="5">
        <f t="shared" ca="1" si="248"/>
        <v>2.4620000000000002E-4</v>
      </c>
      <c r="F1060" s="20">
        <f t="shared" si="242"/>
        <v>1.3</v>
      </c>
      <c r="G1060" s="6">
        <f t="shared" ca="1" si="236"/>
        <v>1.00032006</v>
      </c>
      <c r="H1060" s="5">
        <f ca="1">TRUNC(PRODUCT(G$10:G1059),15)</f>
        <v>1.41995084571849</v>
      </c>
      <c r="I1060" s="5">
        <f t="shared" ca="1" si="243"/>
        <v>1.4054944838680801</v>
      </c>
      <c r="J1060" s="5">
        <f t="shared" ca="1" si="237"/>
        <v>1.0102856099999999</v>
      </c>
      <c r="K1060" s="5">
        <f t="shared" ca="1" si="238"/>
        <v>1169.0896150000001</v>
      </c>
      <c r="L1060" s="21">
        <f>IF(VLOOKUP(A1060,$U$12:$AD$125,8)=VLOOKUP(A1059,$U$12:$AD$125,8),0,VLOOKUP(A1060,U$12:$AD$125,8))</f>
        <v>0</v>
      </c>
      <c r="M1060" s="8">
        <f>IF(L1060&gt;0,VLOOKUP(L1060,T$12:$AC$125,7),0)</f>
        <v>0</v>
      </c>
      <c r="N1060" s="3">
        <f t="shared" si="244"/>
        <v>0</v>
      </c>
      <c r="O1060" s="3">
        <f t="shared" ca="1" si="239"/>
        <v>1169.0896150000001</v>
      </c>
      <c r="P1060" s="22" t="str">
        <f t="shared" si="245"/>
        <v>A+JProp=</v>
      </c>
      <c r="Q1060" s="2">
        <f t="shared" si="246"/>
        <v>43719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  <c r="ES1060" s="18"/>
      <c r="ET1060" s="18"/>
      <c r="EU1060" s="18"/>
      <c r="EV1060" s="18"/>
      <c r="EW1060" s="18"/>
      <c r="EX1060" s="18"/>
      <c r="EY1060" s="18"/>
      <c r="EZ1060" s="18"/>
      <c r="FA1060" s="18"/>
      <c r="FB1060" s="18"/>
      <c r="FC1060" s="18"/>
      <c r="FD1060" s="18"/>
      <c r="FE1060" s="18"/>
      <c r="FF1060" s="18"/>
      <c r="FG1060" s="18"/>
      <c r="FH1060" s="18"/>
      <c r="FI1060" s="18"/>
      <c r="FJ1060" s="18"/>
      <c r="FK1060" s="18"/>
      <c r="FL1060" s="18"/>
      <c r="FM1060" s="18"/>
      <c r="FN1060" s="18"/>
      <c r="FO1060" s="18"/>
      <c r="FP1060" s="18"/>
      <c r="FQ1060" s="18"/>
      <c r="FR1060" s="18"/>
      <c r="FS1060" s="18"/>
      <c r="FT1060" s="18"/>
      <c r="FU1060" s="18"/>
      <c r="FV1060" s="18"/>
    </row>
    <row r="1061" spans="1:181" ht="12.75" x14ac:dyDescent="0.15">
      <c r="A1061" s="90">
        <f t="shared" si="240"/>
        <v>43399</v>
      </c>
      <c r="B1061" s="95">
        <f t="shared" ca="1" si="247"/>
        <v>114868.48519153999</v>
      </c>
      <c r="C1061" s="3">
        <f t="shared" ca="1" si="241"/>
        <v>113662.642761</v>
      </c>
      <c r="D1061" s="4">
        <f ca="1">IF(A1061&lt;$B$1,VLOOKUP(A1061,[1]DI!$A$4:$B$15000,2),0)</f>
        <v>6.4000000000000001E-2</v>
      </c>
      <c r="E1061" s="5">
        <f t="shared" ca="1" si="248"/>
        <v>2.4620000000000002E-4</v>
      </c>
      <c r="F1061" s="20">
        <f t="shared" si="242"/>
        <v>1.3</v>
      </c>
      <c r="G1061" s="6">
        <f t="shared" ca="1" si="236"/>
        <v>1.00032006</v>
      </c>
      <c r="H1061" s="5">
        <f ca="1">TRUNC(PRODUCT(G$10:G1060),15)</f>
        <v>1.42040531518617</v>
      </c>
      <c r="I1061" s="5">
        <f t="shared" ca="1" si="243"/>
        <v>1.4054944838680801</v>
      </c>
      <c r="J1061" s="5">
        <f t="shared" ca="1" si="237"/>
        <v>1.0106089599999999</v>
      </c>
      <c r="K1061" s="5">
        <f t="shared" ca="1" si="238"/>
        <v>1205.8424305399999</v>
      </c>
      <c r="L1061" s="21">
        <f>IF(VLOOKUP(A1061,$U$12:$AD$125,8)=VLOOKUP(A1060,$U$12:$AD$125,8),0,VLOOKUP(A1061,U$12:$AD$125,8))</f>
        <v>0</v>
      </c>
      <c r="M1061" s="8">
        <f>IF(L1061&gt;0,VLOOKUP(L1061,T$12:$AC$125,7),0)</f>
        <v>0</v>
      </c>
      <c r="N1061" s="3">
        <f t="shared" si="244"/>
        <v>0</v>
      </c>
      <c r="O1061" s="3">
        <f t="shared" ca="1" si="239"/>
        <v>1205.8424305399999</v>
      </c>
      <c r="P1061" s="22" t="str">
        <f t="shared" si="245"/>
        <v>A+JProp=</v>
      </c>
      <c r="Q1061" s="2">
        <f t="shared" si="246"/>
        <v>43719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  <c r="ES1061" s="18"/>
      <c r="ET1061" s="18"/>
      <c r="EU1061" s="18"/>
      <c r="EV1061" s="18"/>
      <c r="EW1061" s="18"/>
      <c r="EX1061" s="18"/>
      <c r="EY1061" s="18"/>
      <c r="EZ1061" s="18"/>
      <c r="FA1061" s="18"/>
      <c r="FB1061" s="18"/>
      <c r="FC1061" s="18"/>
      <c r="FD1061" s="18"/>
      <c r="FE1061" s="18"/>
      <c r="FF1061" s="18"/>
      <c r="FG1061" s="18"/>
      <c r="FH1061" s="18"/>
      <c r="FI1061" s="18"/>
      <c r="FJ1061" s="18"/>
      <c r="FK1061" s="18"/>
      <c r="FL1061" s="18"/>
      <c r="FM1061" s="18"/>
      <c r="FN1061" s="18"/>
      <c r="FO1061" s="18"/>
      <c r="FP1061" s="18"/>
      <c r="FQ1061" s="18"/>
      <c r="FR1061" s="18"/>
      <c r="FS1061" s="18"/>
      <c r="FT1061" s="18"/>
      <c r="FU1061" s="18"/>
      <c r="FV1061" s="18"/>
    </row>
    <row r="1062" spans="1:181" ht="12.75" x14ac:dyDescent="0.15">
      <c r="A1062" s="90">
        <f t="shared" si="240"/>
        <v>43400</v>
      </c>
      <c r="B1062" s="95">
        <f t="shared" ca="1" si="247"/>
        <v>114905.24937333999</v>
      </c>
      <c r="C1062" s="3">
        <f t="shared" ca="1" si="241"/>
        <v>113662.642761</v>
      </c>
      <c r="D1062" s="4">
        <f ca="1">IF(A1062&lt;$B$1,VLOOKUP(A1062,[1]DI!$A$4:$B$15000,2),0)</f>
        <v>0</v>
      </c>
      <c r="E1062" s="5">
        <f t="shared" ca="1" si="248"/>
        <v>0</v>
      </c>
      <c r="F1062" s="20">
        <f t="shared" si="242"/>
        <v>1.3</v>
      </c>
      <c r="G1062" s="6">
        <f t="shared" ca="1" si="236"/>
        <v>1</v>
      </c>
      <c r="H1062" s="5">
        <f ca="1">TRUNC(PRODUCT(G$10:G1061),15)</f>
        <v>1.42085993011135</v>
      </c>
      <c r="I1062" s="5">
        <f t="shared" ca="1" si="243"/>
        <v>1.4054944838680801</v>
      </c>
      <c r="J1062" s="5">
        <f t="shared" ca="1" si="237"/>
        <v>1.0109324099999999</v>
      </c>
      <c r="K1062" s="5">
        <f t="shared" ca="1" si="238"/>
        <v>1242.6066123400001</v>
      </c>
      <c r="L1062" s="21">
        <f>IF(VLOOKUP(A1062,$U$12:$AD$125,8)=VLOOKUP(A1061,$U$12:$AD$125,8),0,VLOOKUP(A1062,U$12:$AD$125,8))</f>
        <v>0</v>
      </c>
      <c r="M1062" s="8">
        <f>IF(L1062&gt;0,VLOOKUP(L1062,T$12:$AC$125,7),0)</f>
        <v>0</v>
      </c>
      <c r="N1062" s="3">
        <f t="shared" si="244"/>
        <v>0</v>
      </c>
      <c r="O1062" s="3">
        <f t="shared" ca="1" si="239"/>
        <v>1242.6066123400001</v>
      </c>
      <c r="P1062" s="22" t="str">
        <f t="shared" si="245"/>
        <v>A+JProp=</v>
      </c>
      <c r="Q1062" s="2">
        <f t="shared" si="246"/>
        <v>43719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  <c r="ES1062" s="18"/>
      <c r="ET1062" s="18"/>
      <c r="EU1062" s="18"/>
      <c r="EV1062" s="18"/>
      <c r="EW1062" s="18"/>
      <c r="EX1062" s="18"/>
      <c r="EY1062" s="18"/>
      <c r="EZ1062" s="18"/>
      <c r="FA1062" s="18"/>
      <c r="FB1062" s="18"/>
      <c r="FC1062" s="18"/>
      <c r="FD1062" s="18"/>
      <c r="FE1062" s="18"/>
      <c r="FF1062" s="18"/>
      <c r="FG1062" s="18"/>
      <c r="FH1062" s="18"/>
      <c r="FI1062" s="18"/>
      <c r="FJ1062" s="18"/>
      <c r="FK1062" s="18"/>
      <c r="FL1062" s="18"/>
      <c r="FM1062" s="18"/>
      <c r="FN1062" s="18"/>
      <c r="FO1062" s="18"/>
      <c r="FP1062" s="18"/>
      <c r="FQ1062" s="18"/>
      <c r="FR1062" s="18"/>
      <c r="FS1062" s="18"/>
      <c r="FT1062" s="18"/>
      <c r="FU1062" s="18"/>
      <c r="FV1062" s="18"/>
    </row>
    <row r="1063" spans="1:181" ht="12.75" x14ac:dyDescent="0.15">
      <c r="A1063" s="90">
        <f t="shared" si="240"/>
        <v>43401</v>
      </c>
      <c r="B1063" s="95">
        <f t="shared" ca="1" si="247"/>
        <v>114905.24937333999</v>
      </c>
      <c r="C1063" s="3">
        <f t="shared" ca="1" si="241"/>
        <v>113662.642761</v>
      </c>
      <c r="D1063" s="4">
        <f ca="1">IF(A1063&lt;$B$1,VLOOKUP(A1063,[1]DI!$A$4:$B$15000,2),0)</f>
        <v>0</v>
      </c>
      <c r="E1063" s="5">
        <f t="shared" ca="1" si="248"/>
        <v>0</v>
      </c>
      <c r="F1063" s="20">
        <f t="shared" si="242"/>
        <v>1.3</v>
      </c>
      <c r="G1063" s="6">
        <f t="shared" ca="1" si="236"/>
        <v>1</v>
      </c>
      <c r="H1063" s="5">
        <f ca="1">TRUNC(PRODUCT(G$10:G1062),15)</f>
        <v>1.42085993011135</v>
      </c>
      <c r="I1063" s="5">
        <f t="shared" ca="1" si="243"/>
        <v>1.4054944838680801</v>
      </c>
      <c r="J1063" s="5">
        <f t="shared" ca="1" si="237"/>
        <v>1.0109324099999999</v>
      </c>
      <c r="K1063" s="5">
        <f t="shared" ca="1" si="238"/>
        <v>1242.6066123400001</v>
      </c>
      <c r="L1063" s="21">
        <f>IF(VLOOKUP(A1063,$U$12:$AD$125,8)=VLOOKUP(A1062,$U$12:$AD$125,8),0,VLOOKUP(A1063,U$12:$AD$125,8))</f>
        <v>0</v>
      </c>
      <c r="M1063" s="8">
        <f>IF(L1063&gt;0,VLOOKUP(L1063,T$12:$AC$125,7),0)</f>
        <v>0</v>
      </c>
      <c r="N1063" s="3">
        <f t="shared" si="244"/>
        <v>0</v>
      </c>
      <c r="O1063" s="3">
        <f t="shared" ca="1" si="239"/>
        <v>1242.6066123400001</v>
      </c>
      <c r="P1063" s="22" t="str">
        <f t="shared" si="245"/>
        <v>A+JProp=</v>
      </c>
      <c r="Q1063" s="2">
        <f t="shared" si="246"/>
        <v>43719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  <c r="ES1063" s="18"/>
      <c r="ET1063" s="18"/>
      <c r="EU1063" s="18"/>
      <c r="EV1063" s="18"/>
      <c r="EW1063" s="18"/>
      <c r="EX1063" s="18"/>
      <c r="EY1063" s="18"/>
      <c r="EZ1063" s="18"/>
      <c r="FA1063" s="18"/>
      <c r="FB1063" s="18"/>
      <c r="FC1063" s="18"/>
      <c r="FD1063" s="18"/>
      <c r="FE1063" s="18"/>
      <c r="FF1063" s="18"/>
      <c r="FG1063" s="18"/>
      <c r="FH1063" s="18"/>
      <c r="FI1063" s="18"/>
      <c r="FJ1063" s="18"/>
      <c r="FK1063" s="18"/>
      <c r="FL1063" s="18"/>
      <c r="FM1063" s="18"/>
      <c r="FN1063" s="18"/>
      <c r="FO1063" s="18"/>
      <c r="FP1063" s="18"/>
      <c r="FQ1063" s="18"/>
      <c r="FR1063" s="18"/>
      <c r="FS1063" s="18"/>
      <c r="FT1063" s="18"/>
      <c r="FU1063" s="18"/>
      <c r="FV1063" s="18"/>
    </row>
    <row r="1064" spans="1:181" ht="12.75" x14ac:dyDescent="0.15">
      <c r="A1064" s="90">
        <f t="shared" si="240"/>
        <v>43402</v>
      </c>
      <c r="B1064" s="95">
        <f t="shared" ca="1" si="247"/>
        <v>114905.24937333999</v>
      </c>
      <c r="C1064" s="3">
        <f t="shared" ca="1" si="241"/>
        <v>113662.642761</v>
      </c>
      <c r="D1064" s="4">
        <f ca="1">IF(A1064&lt;$B$1,VLOOKUP(A1064,[1]DI!$A$4:$B$15000,2),0)</f>
        <v>6.4000000000000001E-2</v>
      </c>
      <c r="E1064" s="5">
        <f t="shared" ca="1" si="248"/>
        <v>2.4620000000000002E-4</v>
      </c>
      <c r="F1064" s="20">
        <f t="shared" si="242"/>
        <v>1.3</v>
      </c>
      <c r="G1064" s="6">
        <f t="shared" ca="1" si="236"/>
        <v>1.00032006</v>
      </c>
      <c r="H1064" s="5">
        <f ca="1">TRUNC(PRODUCT(G$10:G1063),15)</f>
        <v>1.42085993011135</v>
      </c>
      <c r="I1064" s="5">
        <f t="shared" ca="1" si="243"/>
        <v>1.4054944838680801</v>
      </c>
      <c r="J1064" s="5">
        <f t="shared" ca="1" si="237"/>
        <v>1.0109324099999999</v>
      </c>
      <c r="K1064" s="5">
        <f t="shared" ca="1" si="238"/>
        <v>1242.6066123400001</v>
      </c>
      <c r="L1064" s="21">
        <f>IF(VLOOKUP(A1064,$U$12:$AD$125,8)=VLOOKUP(A1063,$U$12:$AD$125,8),0,VLOOKUP(A1064,U$12:$AD$125,8))</f>
        <v>0</v>
      </c>
      <c r="M1064" s="8">
        <f>IF(L1064&gt;0,VLOOKUP(L1064,T$12:$AC$125,7),0)</f>
        <v>0</v>
      </c>
      <c r="N1064" s="3">
        <f t="shared" si="244"/>
        <v>0</v>
      </c>
      <c r="O1064" s="3">
        <f t="shared" ca="1" si="239"/>
        <v>1242.6066123400001</v>
      </c>
      <c r="P1064" s="22" t="str">
        <f t="shared" si="245"/>
        <v>A+JProp=</v>
      </c>
      <c r="Q1064" s="2">
        <f t="shared" si="246"/>
        <v>43719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  <c r="ES1064" s="18"/>
      <c r="ET1064" s="18"/>
      <c r="EU1064" s="18"/>
      <c r="EV1064" s="18"/>
      <c r="EW1064" s="18"/>
      <c r="EX1064" s="18"/>
      <c r="EY1064" s="18"/>
      <c r="EZ1064" s="18"/>
      <c r="FA1064" s="18"/>
      <c r="FB1064" s="18"/>
      <c r="FC1064" s="18"/>
      <c r="FD1064" s="18"/>
      <c r="FE1064" s="18"/>
      <c r="FF1064" s="18"/>
      <c r="FG1064" s="18"/>
      <c r="FH1064" s="18"/>
      <c r="FI1064" s="18"/>
      <c r="FJ1064" s="18"/>
      <c r="FK1064" s="18"/>
      <c r="FL1064" s="18"/>
      <c r="FM1064" s="18"/>
      <c r="FN1064" s="18"/>
      <c r="FO1064" s="18"/>
      <c r="FP1064" s="18"/>
      <c r="FQ1064" s="18"/>
      <c r="FR1064" s="18"/>
      <c r="FS1064" s="18"/>
      <c r="FT1064" s="18"/>
      <c r="FU1064" s="18"/>
      <c r="FV1064" s="18"/>
    </row>
    <row r="1065" spans="1:181" ht="12.75" x14ac:dyDescent="0.15">
      <c r="A1065" s="90">
        <f t="shared" si="240"/>
        <v>43403</v>
      </c>
      <c r="B1065" s="95">
        <f t="shared" ca="1" si="247"/>
        <v>114942.02605802999</v>
      </c>
      <c r="C1065" s="3">
        <f t="shared" ca="1" si="241"/>
        <v>113662.642761</v>
      </c>
      <c r="D1065" s="4">
        <f ca="1">IF(A1065&lt;$B$1,VLOOKUP(A1065,[1]DI!$A$4:$B$15000,2),0)</f>
        <v>6.4000000000000001E-2</v>
      </c>
      <c r="E1065" s="5">
        <f t="shared" ca="1" si="248"/>
        <v>2.4620000000000002E-4</v>
      </c>
      <c r="F1065" s="20">
        <f t="shared" si="242"/>
        <v>1.3</v>
      </c>
      <c r="G1065" s="6">
        <f t="shared" ca="1" si="236"/>
        <v>1.00032006</v>
      </c>
      <c r="H1065" s="5">
        <f ca="1">TRUNC(PRODUCT(G$10:G1064),15)</f>
        <v>1.42131469054058</v>
      </c>
      <c r="I1065" s="5">
        <f t="shared" ca="1" si="243"/>
        <v>1.4054944838680801</v>
      </c>
      <c r="J1065" s="5">
        <f t="shared" ca="1" si="237"/>
        <v>1.0112559699999999</v>
      </c>
      <c r="K1065" s="5">
        <f t="shared" ca="1" si="238"/>
        <v>1279.38329703</v>
      </c>
      <c r="L1065" s="21">
        <f>IF(VLOOKUP(A1065,$U$12:$AD$125,8)=VLOOKUP(A1064,$U$12:$AD$125,8),0,VLOOKUP(A1065,U$12:$AD$125,8))</f>
        <v>0</v>
      </c>
      <c r="M1065" s="8">
        <f>IF(L1065&gt;0,VLOOKUP(L1065,T$12:$AC$125,7),0)</f>
        <v>0</v>
      </c>
      <c r="N1065" s="3">
        <f t="shared" si="244"/>
        <v>0</v>
      </c>
      <c r="O1065" s="3">
        <f t="shared" ca="1" si="239"/>
        <v>1279.38329703</v>
      </c>
      <c r="P1065" s="22" t="str">
        <f t="shared" si="245"/>
        <v>A+JProp=</v>
      </c>
      <c r="Q1065" s="2">
        <f t="shared" si="246"/>
        <v>43719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  <c r="ES1065" s="18"/>
      <c r="ET1065" s="18"/>
      <c r="EU1065" s="18"/>
      <c r="EV1065" s="18"/>
      <c r="EW1065" s="18"/>
      <c r="EX1065" s="18"/>
      <c r="EY1065" s="18"/>
      <c r="EZ1065" s="18"/>
      <c r="FA1065" s="18"/>
      <c r="FB1065" s="18"/>
      <c r="FC1065" s="18"/>
      <c r="FD1065" s="18"/>
      <c r="FE1065" s="18"/>
      <c r="FF1065" s="18"/>
      <c r="FG1065" s="18"/>
      <c r="FH1065" s="18"/>
      <c r="FI1065" s="18"/>
      <c r="FJ1065" s="18"/>
      <c r="FK1065" s="18"/>
      <c r="FL1065" s="18"/>
      <c r="FM1065" s="18"/>
      <c r="FN1065" s="18"/>
      <c r="FO1065" s="18"/>
      <c r="FP1065" s="18"/>
      <c r="FQ1065" s="18"/>
      <c r="FR1065" s="18"/>
      <c r="FS1065" s="18"/>
      <c r="FT1065" s="18"/>
      <c r="FU1065" s="18"/>
      <c r="FV1065" s="18"/>
    </row>
    <row r="1066" spans="1:181" ht="12.75" x14ac:dyDescent="0.15">
      <c r="A1066" s="90">
        <f t="shared" si="240"/>
        <v>43404</v>
      </c>
      <c r="B1066" s="95">
        <f t="shared" ca="1" si="247"/>
        <v>114978.81410899</v>
      </c>
      <c r="C1066" s="3">
        <f t="shared" ca="1" si="241"/>
        <v>113662.642761</v>
      </c>
      <c r="D1066" s="4">
        <f ca="1">IF(A1066&lt;$B$1,VLOOKUP(A1066,[1]DI!$A$4:$B$15000,2),0)</f>
        <v>6.4000000000000001E-2</v>
      </c>
      <c r="E1066" s="5">
        <f t="shared" ca="1" si="248"/>
        <v>2.4620000000000002E-4</v>
      </c>
      <c r="F1066" s="20">
        <f t="shared" si="242"/>
        <v>1.3</v>
      </c>
      <c r="G1066" s="6">
        <f t="shared" ca="1" si="236"/>
        <v>1.00032006</v>
      </c>
      <c r="H1066" s="5">
        <f ca="1">TRUNC(PRODUCT(G$10:G1065),15)</f>
        <v>1.42176959652043</v>
      </c>
      <c r="I1066" s="5">
        <f t="shared" ca="1" si="243"/>
        <v>1.4054944838680801</v>
      </c>
      <c r="J1066" s="5">
        <f t="shared" ca="1" si="237"/>
        <v>1.01157963</v>
      </c>
      <c r="K1066" s="5">
        <f t="shared" ca="1" si="238"/>
        <v>1316.17134799</v>
      </c>
      <c r="L1066" s="21">
        <f>IF(VLOOKUP(A1066,$U$12:$AD$125,8)=VLOOKUP(A1065,$U$12:$AD$125,8),0,VLOOKUP(A1066,U$12:$AD$125,8))</f>
        <v>0</v>
      </c>
      <c r="M1066" s="8">
        <f>IF(L1066&gt;0,VLOOKUP(L1066,T$12:$AC$125,7),0)</f>
        <v>0</v>
      </c>
      <c r="N1066" s="3">
        <f t="shared" si="244"/>
        <v>0</v>
      </c>
      <c r="O1066" s="3">
        <f t="shared" ca="1" si="239"/>
        <v>1316.17134799</v>
      </c>
      <c r="P1066" s="22" t="str">
        <f t="shared" si="245"/>
        <v>A+JProp=</v>
      </c>
      <c r="Q1066" s="2">
        <f t="shared" si="246"/>
        <v>43719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  <c r="ES1066" s="18"/>
      <c r="ET1066" s="18"/>
      <c r="EU1066" s="18"/>
      <c r="EV1066" s="18"/>
      <c r="EW1066" s="18"/>
      <c r="EX1066" s="18"/>
      <c r="EY1066" s="18"/>
      <c r="EZ1066" s="18"/>
      <c r="FA1066" s="18"/>
      <c r="FB1066" s="18"/>
      <c r="FC1066" s="18"/>
      <c r="FD1066" s="18"/>
      <c r="FE1066" s="18"/>
      <c r="FF1066" s="18"/>
      <c r="FG1066" s="18"/>
      <c r="FH1066" s="18"/>
      <c r="FI1066" s="18"/>
      <c r="FJ1066" s="18"/>
      <c r="FK1066" s="18"/>
      <c r="FL1066" s="18"/>
      <c r="FM1066" s="18"/>
      <c r="FN1066" s="18"/>
      <c r="FO1066" s="18"/>
      <c r="FP1066" s="18"/>
      <c r="FQ1066" s="18"/>
      <c r="FR1066" s="18"/>
      <c r="FS1066" s="18"/>
      <c r="FT1066" s="18"/>
      <c r="FU1066" s="18"/>
      <c r="FV1066" s="18"/>
    </row>
    <row r="1067" spans="1:181" ht="12.75" x14ac:dyDescent="0.15">
      <c r="A1067" s="90">
        <f t="shared" si="240"/>
        <v>43405</v>
      </c>
      <c r="B1067" s="95">
        <f t="shared" ca="1" si="247"/>
        <v>115015.61466284</v>
      </c>
      <c r="C1067" s="3">
        <f t="shared" ca="1" si="241"/>
        <v>113662.642761</v>
      </c>
      <c r="D1067" s="4">
        <f ca="1">IF(A1067&lt;$B$1,VLOOKUP(A1067,[1]DI!$A$4:$B$15000,2),0)</f>
        <v>6.4000000000000001E-2</v>
      </c>
      <c r="E1067" s="5">
        <f t="shared" ca="1" si="248"/>
        <v>2.4620000000000002E-4</v>
      </c>
      <c r="F1067" s="20">
        <f t="shared" si="242"/>
        <v>1.3</v>
      </c>
      <c r="G1067" s="6">
        <f t="shared" ca="1" si="236"/>
        <v>1.00032006</v>
      </c>
      <c r="H1067" s="5">
        <f ca="1">TRUNC(PRODUCT(G$10:G1066),15)</f>
        <v>1.4222246480975</v>
      </c>
      <c r="I1067" s="5">
        <f t="shared" ca="1" si="243"/>
        <v>1.4054944838680801</v>
      </c>
      <c r="J1067" s="5">
        <f t="shared" ca="1" si="237"/>
        <v>1.0119034</v>
      </c>
      <c r="K1067" s="5">
        <f t="shared" ca="1" si="238"/>
        <v>1352.9719018400001</v>
      </c>
      <c r="L1067" s="21">
        <f>IF(VLOOKUP(A1067,$U$12:$AD$125,8)=VLOOKUP(A1066,$U$12:$AD$125,8),0,VLOOKUP(A1067,U$12:$AD$125,8))</f>
        <v>0</v>
      </c>
      <c r="M1067" s="8">
        <f>IF(L1067&gt;0,VLOOKUP(L1067,T$12:$AC$125,7),0)</f>
        <v>0</v>
      </c>
      <c r="N1067" s="3">
        <f t="shared" si="244"/>
        <v>0</v>
      </c>
      <c r="O1067" s="3">
        <f t="shared" ca="1" si="239"/>
        <v>1352.9719018400001</v>
      </c>
      <c r="P1067" s="22" t="str">
        <f t="shared" si="245"/>
        <v>A+JProp=</v>
      </c>
      <c r="Q1067" s="2">
        <f t="shared" si="246"/>
        <v>43719</v>
      </c>
      <c r="R1067" s="10"/>
      <c r="S1067" s="32"/>
      <c r="T1067" s="32"/>
      <c r="U1067" s="32"/>
      <c r="V1067" s="32"/>
      <c r="W1067" s="32"/>
      <c r="X1067" s="32"/>
      <c r="Y1067" s="32"/>
      <c r="Z1067" s="32"/>
      <c r="AA1067" s="32"/>
      <c r="AB1067" s="32"/>
      <c r="AC1067" s="32"/>
      <c r="AD1067" s="32"/>
      <c r="AE1067" s="32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  <c r="BT1067" s="33"/>
      <c r="BU1067" s="33"/>
      <c r="BV1067" s="33"/>
      <c r="BW1067" s="33"/>
      <c r="BX1067" s="33"/>
      <c r="BY1067" s="33"/>
      <c r="BZ1067" s="33"/>
      <c r="CA1067" s="33"/>
      <c r="CB1067" s="33"/>
      <c r="CC1067" s="33"/>
      <c r="CD1067" s="33"/>
      <c r="CE1067" s="33"/>
      <c r="CF1067" s="33"/>
      <c r="CG1067" s="33"/>
      <c r="CH1067" s="33"/>
      <c r="CI1067" s="33"/>
      <c r="CJ1067" s="33"/>
      <c r="CK1067" s="33"/>
      <c r="CL1067" s="33"/>
      <c r="CM1067" s="33"/>
      <c r="CN1067" s="33"/>
      <c r="CO1067" s="33"/>
      <c r="CP1067" s="33"/>
      <c r="CQ1067" s="33"/>
      <c r="CR1067" s="33"/>
      <c r="CS1067" s="33"/>
      <c r="CT1067" s="33"/>
      <c r="CU1067" s="33"/>
      <c r="CV1067" s="33"/>
      <c r="CW1067" s="33"/>
      <c r="CX1067" s="33"/>
      <c r="CY1067" s="33"/>
      <c r="CZ1067" s="33"/>
      <c r="DA1067" s="33"/>
      <c r="DB1067" s="33"/>
      <c r="DC1067" s="33"/>
      <c r="DD1067" s="33"/>
      <c r="DE1067" s="33"/>
      <c r="DF1067" s="33"/>
      <c r="DG1067" s="33"/>
      <c r="DH1067" s="33"/>
      <c r="DI1067" s="33"/>
      <c r="DJ1067" s="33"/>
      <c r="DK1067" s="33"/>
      <c r="DL1067" s="33"/>
      <c r="DM1067" s="33"/>
      <c r="DN1067" s="33"/>
      <c r="DO1067" s="33"/>
      <c r="DP1067" s="33"/>
      <c r="DQ1067" s="33"/>
      <c r="DR1067" s="33"/>
      <c r="DS1067" s="33"/>
      <c r="DT1067" s="33"/>
      <c r="DU1067" s="33"/>
      <c r="DV1067" s="33"/>
      <c r="DW1067" s="33"/>
      <c r="DX1067" s="33"/>
      <c r="DY1067" s="33"/>
      <c r="DZ1067" s="33"/>
      <c r="EA1067" s="33"/>
      <c r="EB1067" s="33"/>
      <c r="EC1067" s="33"/>
      <c r="ED1067" s="33"/>
      <c r="EE1067" s="33"/>
      <c r="EF1067" s="33"/>
      <c r="EG1067" s="33"/>
      <c r="EH1067" s="33"/>
      <c r="EI1067" s="33"/>
      <c r="EJ1067" s="33"/>
      <c r="EK1067" s="33"/>
      <c r="EL1067" s="33"/>
      <c r="EM1067" s="33"/>
      <c r="EN1067" s="33"/>
      <c r="EO1067" s="33"/>
      <c r="EP1067" s="33"/>
      <c r="EQ1067" s="33"/>
      <c r="ER1067" s="33"/>
      <c r="ES1067" s="33"/>
      <c r="ET1067" s="33"/>
      <c r="EU1067" s="33"/>
      <c r="EV1067" s="33"/>
      <c r="EW1067" s="33"/>
      <c r="EX1067" s="33"/>
      <c r="EY1067" s="33"/>
      <c r="EZ1067" s="33"/>
      <c r="FA1067" s="33"/>
      <c r="FB1067" s="33"/>
      <c r="FC1067" s="33"/>
      <c r="FD1067" s="33"/>
      <c r="FE1067" s="33"/>
      <c r="FF1067" s="33"/>
      <c r="FG1067" s="33"/>
      <c r="FH1067" s="33"/>
      <c r="FI1067" s="33"/>
      <c r="FJ1067" s="33"/>
      <c r="FK1067" s="33"/>
      <c r="FL1067" s="33"/>
      <c r="FM1067" s="33"/>
      <c r="FN1067" s="33"/>
      <c r="FO1067" s="33"/>
      <c r="FP1067" s="33"/>
      <c r="FQ1067" s="33"/>
      <c r="FR1067" s="33"/>
      <c r="FS1067" s="33"/>
      <c r="FT1067" s="33"/>
      <c r="FU1067" s="33"/>
      <c r="FV1067" s="33"/>
      <c r="FW1067" s="33"/>
      <c r="FX1067" s="33"/>
      <c r="FY1067" s="33"/>
    </row>
    <row r="1068" spans="1:181" ht="12.75" x14ac:dyDescent="0.15">
      <c r="A1068" s="90">
        <f t="shared" si="240"/>
        <v>43406</v>
      </c>
      <c r="B1068" s="95">
        <f t="shared" ca="1" si="247"/>
        <v>115052.42658294999</v>
      </c>
      <c r="C1068" s="3">
        <f t="shared" ca="1" si="241"/>
        <v>113662.642761</v>
      </c>
      <c r="D1068" s="4">
        <f ca="1">IF(A1068&lt;$B$1,VLOOKUP(A1068,[1]DI!$A$4:$B$15000,2),0)</f>
        <v>0</v>
      </c>
      <c r="E1068" s="5">
        <f t="shared" ca="1" si="248"/>
        <v>0</v>
      </c>
      <c r="F1068" s="20">
        <f t="shared" si="242"/>
        <v>1.3</v>
      </c>
      <c r="G1068" s="6">
        <f t="shared" ca="1" si="236"/>
        <v>1</v>
      </c>
      <c r="H1068" s="5">
        <f ca="1">TRUNC(PRODUCT(G$10:G1067),15)</f>
        <v>1.42267984531837</v>
      </c>
      <c r="I1068" s="5">
        <f t="shared" ca="1" si="243"/>
        <v>1.4054944838680801</v>
      </c>
      <c r="J1068" s="5">
        <f t="shared" ca="1" si="237"/>
        <v>1.0122272699999999</v>
      </c>
      <c r="K1068" s="5">
        <f t="shared" ca="1" si="238"/>
        <v>1389.7838219499999</v>
      </c>
      <c r="L1068" s="21">
        <f>IF(VLOOKUP(A1068,$U$12:$AD$125,8)=VLOOKUP(A1067,$U$12:$AD$125,8),0,VLOOKUP(A1068,U$12:$AD$125,8))</f>
        <v>0</v>
      </c>
      <c r="M1068" s="8">
        <f>IF(L1068&gt;0,VLOOKUP(L1068,T$12:$AC$125,7),0)</f>
        <v>0</v>
      </c>
      <c r="N1068" s="3">
        <f t="shared" si="244"/>
        <v>0</v>
      </c>
      <c r="O1068" s="3">
        <f t="shared" ca="1" si="239"/>
        <v>1389.7838219499999</v>
      </c>
      <c r="P1068" s="22" t="str">
        <f t="shared" si="245"/>
        <v>A+JProp=</v>
      </c>
      <c r="Q1068" s="2">
        <f t="shared" si="246"/>
        <v>43719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  <c r="ES1068" s="18"/>
      <c r="ET1068" s="18"/>
      <c r="EU1068" s="18"/>
      <c r="EV1068" s="18"/>
      <c r="EW1068" s="18"/>
      <c r="EX1068" s="18"/>
      <c r="EY1068" s="18"/>
      <c r="EZ1068" s="18"/>
      <c r="FA1068" s="18"/>
      <c r="FB1068" s="18"/>
      <c r="FC1068" s="18"/>
      <c r="FD1068" s="18"/>
      <c r="FE1068" s="18"/>
      <c r="FF1068" s="18"/>
      <c r="FG1068" s="18"/>
      <c r="FH1068" s="18"/>
      <c r="FI1068" s="18"/>
      <c r="FJ1068" s="18"/>
      <c r="FK1068" s="18"/>
      <c r="FL1068" s="18"/>
      <c r="FM1068" s="18"/>
      <c r="FN1068" s="18"/>
      <c r="FO1068" s="18"/>
      <c r="FP1068" s="18"/>
      <c r="FQ1068" s="18"/>
      <c r="FR1068" s="18"/>
      <c r="FS1068" s="18"/>
      <c r="FT1068" s="18"/>
      <c r="FU1068" s="18"/>
      <c r="FV1068" s="18"/>
    </row>
    <row r="1069" spans="1:181" ht="12.75" x14ac:dyDescent="0.15">
      <c r="A1069" s="90">
        <f t="shared" si="240"/>
        <v>43407</v>
      </c>
      <c r="B1069" s="95">
        <f t="shared" ca="1" si="247"/>
        <v>115052.42658294999</v>
      </c>
      <c r="C1069" s="3">
        <f t="shared" ca="1" si="241"/>
        <v>113662.642761</v>
      </c>
      <c r="D1069" s="4">
        <f ca="1">IF(A1069&lt;$B$1,VLOOKUP(A1069,[1]DI!$A$4:$B$15000,2),0)</f>
        <v>0</v>
      </c>
      <c r="E1069" s="5">
        <f t="shared" ca="1" si="248"/>
        <v>0</v>
      </c>
      <c r="F1069" s="20">
        <f t="shared" si="242"/>
        <v>1.3</v>
      </c>
      <c r="G1069" s="6">
        <f t="shared" ca="1" si="236"/>
        <v>1</v>
      </c>
      <c r="H1069" s="5">
        <f ca="1">TRUNC(PRODUCT(G$10:G1068),15)</f>
        <v>1.42267984531837</v>
      </c>
      <c r="I1069" s="5">
        <f t="shared" ca="1" si="243"/>
        <v>1.4054944838680801</v>
      </c>
      <c r="J1069" s="5">
        <f t="shared" ca="1" si="237"/>
        <v>1.0122272699999999</v>
      </c>
      <c r="K1069" s="5">
        <f t="shared" ca="1" si="238"/>
        <v>1389.7838219499999</v>
      </c>
      <c r="L1069" s="21">
        <f>IF(VLOOKUP(A1069,$U$12:$AD$125,8)=VLOOKUP(A1068,$U$12:$AD$125,8),0,VLOOKUP(A1069,U$12:$AD$125,8))</f>
        <v>0</v>
      </c>
      <c r="M1069" s="8">
        <f>IF(L1069&gt;0,VLOOKUP(L1069,T$12:$AC$125,7),0)</f>
        <v>0</v>
      </c>
      <c r="N1069" s="3">
        <f t="shared" si="244"/>
        <v>0</v>
      </c>
      <c r="O1069" s="3">
        <f t="shared" ca="1" si="239"/>
        <v>1389.7838219499999</v>
      </c>
      <c r="P1069" s="22" t="str">
        <f t="shared" si="245"/>
        <v>A+JProp=</v>
      </c>
      <c r="Q1069" s="2">
        <f t="shared" si="246"/>
        <v>43719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  <c r="ES1069" s="18"/>
      <c r="ET1069" s="18"/>
      <c r="EU1069" s="18"/>
      <c r="EV1069" s="18"/>
      <c r="EW1069" s="18"/>
      <c r="EX1069" s="18"/>
      <c r="EY1069" s="18"/>
      <c r="EZ1069" s="18"/>
      <c r="FA1069" s="18"/>
      <c r="FB1069" s="18"/>
      <c r="FC1069" s="18"/>
      <c r="FD1069" s="18"/>
      <c r="FE1069" s="18"/>
      <c r="FF1069" s="18"/>
      <c r="FG1069" s="18"/>
      <c r="FH1069" s="18"/>
      <c r="FI1069" s="18"/>
      <c r="FJ1069" s="18"/>
      <c r="FK1069" s="18"/>
      <c r="FL1069" s="18"/>
      <c r="FM1069" s="18"/>
      <c r="FN1069" s="18"/>
      <c r="FO1069" s="18"/>
      <c r="FP1069" s="18"/>
      <c r="FQ1069" s="18"/>
      <c r="FR1069" s="18"/>
      <c r="FS1069" s="18"/>
      <c r="FT1069" s="18"/>
      <c r="FU1069" s="18"/>
      <c r="FV1069" s="18"/>
    </row>
    <row r="1070" spans="1:181" ht="12.75" x14ac:dyDescent="0.15">
      <c r="A1070" s="90">
        <f t="shared" si="240"/>
        <v>43408</v>
      </c>
      <c r="B1070" s="95">
        <f t="shared" ca="1" si="247"/>
        <v>115052.42658294999</v>
      </c>
      <c r="C1070" s="3">
        <f t="shared" ca="1" si="241"/>
        <v>113662.642761</v>
      </c>
      <c r="D1070" s="4">
        <f ca="1">IF(A1070&lt;$B$1,VLOOKUP(A1070,[1]DI!$A$4:$B$15000,2),0)</f>
        <v>0</v>
      </c>
      <c r="E1070" s="5">
        <f t="shared" ca="1" si="248"/>
        <v>0</v>
      </c>
      <c r="F1070" s="20">
        <f t="shared" si="242"/>
        <v>1.3</v>
      </c>
      <c r="G1070" s="6">
        <f t="shared" ca="1" si="236"/>
        <v>1</v>
      </c>
      <c r="H1070" s="5">
        <f ca="1">TRUNC(PRODUCT(G$10:G1069),15)</f>
        <v>1.42267984531837</v>
      </c>
      <c r="I1070" s="5">
        <f t="shared" ca="1" si="243"/>
        <v>1.4054944838680801</v>
      </c>
      <c r="J1070" s="5">
        <f t="shared" ca="1" si="237"/>
        <v>1.0122272699999999</v>
      </c>
      <c r="K1070" s="5">
        <f t="shared" ca="1" si="238"/>
        <v>1389.7838219499999</v>
      </c>
      <c r="L1070" s="21">
        <f>IF(VLOOKUP(A1070,$U$12:$AD$125,8)=VLOOKUP(A1069,$U$12:$AD$125,8),0,VLOOKUP(A1070,U$12:$AD$125,8))</f>
        <v>0</v>
      </c>
      <c r="M1070" s="8">
        <f>IF(L1070&gt;0,VLOOKUP(L1070,T$12:$AC$125,7),0)</f>
        <v>0</v>
      </c>
      <c r="N1070" s="3">
        <f t="shared" si="244"/>
        <v>0</v>
      </c>
      <c r="O1070" s="3">
        <f t="shared" ca="1" si="239"/>
        <v>1389.7838219499999</v>
      </c>
      <c r="P1070" s="22" t="str">
        <f t="shared" si="245"/>
        <v>A+JProp=</v>
      </c>
      <c r="Q1070" s="2">
        <f t="shared" si="246"/>
        <v>43719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  <c r="ES1070" s="18"/>
      <c r="ET1070" s="18"/>
      <c r="EU1070" s="18"/>
      <c r="EV1070" s="18"/>
      <c r="EW1070" s="18"/>
      <c r="EX1070" s="18"/>
      <c r="EY1070" s="18"/>
      <c r="EZ1070" s="18"/>
      <c r="FA1070" s="18"/>
      <c r="FB1070" s="18"/>
      <c r="FC1070" s="18"/>
      <c r="FD1070" s="18"/>
      <c r="FE1070" s="18"/>
      <c r="FF1070" s="18"/>
      <c r="FG1070" s="18"/>
      <c r="FH1070" s="18"/>
      <c r="FI1070" s="18"/>
      <c r="FJ1070" s="18"/>
      <c r="FK1070" s="18"/>
      <c r="FL1070" s="18"/>
      <c r="FM1070" s="18"/>
      <c r="FN1070" s="18"/>
      <c r="FO1070" s="18"/>
      <c r="FP1070" s="18"/>
      <c r="FQ1070" s="18"/>
      <c r="FR1070" s="18"/>
      <c r="FS1070" s="18"/>
      <c r="FT1070" s="18"/>
      <c r="FU1070" s="18"/>
      <c r="FV1070" s="18"/>
    </row>
    <row r="1071" spans="1:181" ht="12.75" x14ac:dyDescent="0.15">
      <c r="A1071" s="90">
        <f t="shared" si="240"/>
        <v>43409</v>
      </c>
      <c r="B1071" s="95">
        <f t="shared" ca="1" si="247"/>
        <v>115052.42658294999</v>
      </c>
      <c r="C1071" s="3">
        <f t="shared" ca="1" si="241"/>
        <v>113662.642761</v>
      </c>
      <c r="D1071" s="4">
        <f ca="1">IF(A1071&lt;$B$1,VLOOKUP(A1071,[1]DI!$A$4:$B$15000,2),0)</f>
        <v>6.4000000000000001E-2</v>
      </c>
      <c r="E1071" s="5">
        <f t="shared" ca="1" si="248"/>
        <v>2.4620000000000002E-4</v>
      </c>
      <c r="F1071" s="20">
        <f t="shared" si="242"/>
        <v>1.3</v>
      </c>
      <c r="G1071" s="6">
        <f t="shared" ca="1" si="236"/>
        <v>1.00032006</v>
      </c>
      <c r="H1071" s="5">
        <f ca="1">TRUNC(PRODUCT(G$10:G1070),15)</f>
        <v>1.42267984531837</v>
      </c>
      <c r="I1071" s="5">
        <f t="shared" ca="1" si="243"/>
        <v>1.4054944838680801</v>
      </c>
      <c r="J1071" s="5">
        <f t="shared" ca="1" si="237"/>
        <v>1.0122272699999999</v>
      </c>
      <c r="K1071" s="5">
        <f t="shared" ca="1" si="238"/>
        <v>1389.7838219499999</v>
      </c>
      <c r="L1071" s="21">
        <f>IF(VLOOKUP(A1071,$U$12:$AD$125,8)=VLOOKUP(A1070,$U$12:$AD$125,8),0,VLOOKUP(A1071,U$12:$AD$125,8))</f>
        <v>0</v>
      </c>
      <c r="M1071" s="8">
        <f>IF(L1071&gt;0,VLOOKUP(L1071,T$12:$AC$125,7),0)</f>
        <v>0</v>
      </c>
      <c r="N1071" s="3">
        <f t="shared" si="244"/>
        <v>0</v>
      </c>
      <c r="O1071" s="3">
        <f t="shared" ca="1" si="239"/>
        <v>1389.7838219499999</v>
      </c>
      <c r="P1071" s="22" t="str">
        <f t="shared" si="245"/>
        <v>A+JProp=</v>
      </c>
      <c r="Q1071" s="2">
        <f t="shared" si="246"/>
        <v>43719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  <c r="ES1071" s="18"/>
      <c r="ET1071" s="18"/>
      <c r="EU1071" s="18"/>
      <c r="EV1071" s="18"/>
      <c r="EW1071" s="18"/>
      <c r="EX1071" s="18"/>
      <c r="EY1071" s="18"/>
      <c r="EZ1071" s="18"/>
      <c r="FA1071" s="18"/>
      <c r="FB1071" s="18"/>
      <c r="FC1071" s="18"/>
      <c r="FD1071" s="18"/>
      <c r="FE1071" s="18"/>
      <c r="FF1071" s="18"/>
      <c r="FG1071" s="18"/>
      <c r="FH1071" s="18"/>
      <c r="FI1071" s="18"/>
      <c r="FJ1071" s="18"/>
      <c r="FK1071" s="18"/>
      <c r="FL1071" s="18"/>
      <c r="FM1071" s="18"/>
      <c r="FN1071" s="18"/>
      <c r="FO1071" s="18"/>
      <c r="FP1071" s="18"/>
      <c r="FQ1071" s="18"/>
      <c r="FR1071" s="18"/>
      <c r="FS1071" s="18"/>
      <c r="FT1071" s="18"/>
      <c r="FU1071" s="18"/>
      <c r="FV1071" s="18"/>
    </row>
    <row r="1072" spans="1:181" ht="12.75" x14ac:dyDescent="0.15">
      <c r="A1072" s="90">
        <f t="shared" si="240"/>
        <v>43410</v>
      </c>
      <c r="B1072" s="95">
        <f t="shared" ca="1" si="247"/>
        <v>115089.24986931999</v>
      </c>
      <c r="C1072" s="3">
        <f t="shared" ca="1" si="241"/>
        <v>113662.642761</v>
      </c>
      <c r="D1072" s="4">
        <f ca="1">IF(A1072&lt;$B$1,VLOOKUP(A1072,[1]DI!$A$4:$B$15000,2),0)</f>
        <v>6.4000000000000001E-2</v>
      </c>
      <c r="E1072" s="5">
        <f t="shared" ca="1" si="248"/>
        <v>2.4620000000000002E-4</v>
      </c>
      <c r="F1072" s="20">
        <f t="shared" si="242"/>
        <v>1.3</v>
      </c>
      <c r="G1072" s="6">
        <f t="shared" ca="1" si="236"/>
        <v>1.00032006</v>
      </c>
      <c r="H1072" s="5">
        <f ca="1">TRUNC(PRODUCT(G$10:G1071),15)</f>
        <v>1.4231351882296599</v>
      </c>
      <c r="I1072" s="5">
        <f t="shared" ca="1" si="243"/>
        <v>1.4054944838680801</v>
      </c>
      <c r="J1072" s="5">
        <f t="shared" ca="1" si="237"/>
        <v>1.0125512400000001</v>
      </c>
      <c r="K1072" s="5">
        <f t="shared" ca="1" si="238"/>
        <v>1426.60710832</v>
      </c>
      <c r="L1072" s="21">
        <f>IF(VLOOKUP(A1072,$U$12:$AD$125,8)=VLOOKUP(A1071,$U$12:$AD$125,8),0,VLOOKUP(A1072,U$12:$AD$125,8))</f>
        <v>0</v>
      </c>
      <c r="M1072" s="8">
        <f>IF(L1072&gt;0,VLOOKUP(L1072,T$12:$AC$125,7),0)</f>
        <v>0</v>
      </c>
      <c r="N1072" s="3">
        <f t="shared" si="244"/>
        <v>0</v>
      </c>
      <c r="O1072" s="3">
        <f t="shared" ca="1" si="239"/>
        <v>1426.60710832</v>
      </c>
      <c r="P1072" s="22" t="str">
        <f t="shared" si="245"/>
        <v>A+JProp=</v>
      </c>
      <c r="Q1072" s="2">
        <f t="shared" si="246"/>
        <v>43719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  <c r="ES1072" s="18"/>
      <c r="ET1072" s="18"/>
      <c r="EU1072" s="18"/>
      <c r="EV1072" s="18"/>
      <c r="EW1072" s="18"/>
      <c r="EX1072" s="18"/>
      <c r="EY1072" s="18"/>
      <c r="EZ1072" s="18"/>
      <c r="FA1072" s="18"/>
      <c r="FB1072" s="18"/>
      <c r="FC1072" s="18"/>
      <c r="FD1072" s="18"/>
      <c r="FE1072" s="18"/>
      <c r="FF1072" s="18"/>
      <c r="FG1072" s="18"/>
      <c r="FH1072" s="18"/>
      <c r="FI1072" s="18"/>
      <c r="FJ1072" s="18"/>
      <c r="FK1072" s="18"/>
      <c r="FL1072" s="18"/>
      <c r="FM1072" s="18"/>
      <c r="FN1072" s="18"/>
      <c r="FO1072" s="18"/>
      <c r="FP1072" s="18"/>
      <c r="FQ1072" s="18"/>
      <c r="FR1072" s="18"/>
      <c r="FS1072" s="18"/>
      <c r="FT1072" s="18"/>
      <c r="FU1072" s="18"/>
      <c r="FV1072" s="18"/>
    </row>
    <row r="1073" spans="1:178" ht="12.75" x14ac:dyDescent="0.15">
      <c r="A1073" s="90">
        <f t="shared" si="240"/>
        <v>43411</v>
      </c>
      <c r="B1073" s="95">
        <f t="shared" ca="1" si="247"/>
        <v>115126.08565858999</v>
      </c>
      <c r="C1073" s="3">
        <f t="shared" ca="1" si="241"/>
        <v>113662.642761</v>
      </c>
      <c r="D1073" s="4">
        <f ca="1">IF(A1073&lt;$B$1,VLOOKUP(A1073,[1]DI!$A$4:$B$15000,2),0)</f>
        <v>6.4000000000000001E-2</v>
      </c>
      <c r="E1073" s="5">
        <f t="shared" ca="1" si="248"/>
        <v>2.4620000000000002E-4</v>
      </c>
      <c r="F1073" s="20">
        <f t="shared" si="242"/>
        <v>1.3</v>
      </c>
      <c r="G1073" s="6">
        <f t="shared" ca="1" si="236"/>
        <v>1.00032006</v>
      </c>
      <c r="H1073" s="5">
        <f ca="1">TRUNC(PRODUCT(G$10:G1072),15)</f>
        <v>1.423590676878</v>
      </c>
      <c r="I1073" s="5">
        <f t="shared" ca="1" si="243"/>
        <v>1.4054944838680801</v>
      </c>
      <c r="J1073" s="5">
        <f t="shared" ca="1" si="237"/>
        <v>1.01287532</v>
      </c>
      <c r="K1073" s="5">
        <f t="shared" ca="1" si="238"/>
        <v>1463.44289759</v>
      </c>
      <c r="L1073" s="21">
        <f>IF(VLOOKUP(A1073,$U$12:$AD$125,8)=VLOOKUP(A1072,$U$12:$AD$125,8),0,VLOOKUP(A1073,U$12:$AD$125,8))</f>
        <v>0</v>
      </c>
      <c r="M1073" s="8">
        <f>IF(L1073&gt;0,VLOOKUP(L1073,T$12:$AC$125,7),0)</f>
        <v>0</v>
      </c>
      <c r="N1073" s="3">
        <f t="shared" si="244"/>
        <v>0</v>
      </c>
      <c r="O1073" s="3">
        <f t="shared" ca="1" si="239"/>
        <v>1463.44289759</v>
      </c>
      <c r="P1073" s="22" t="str">
        <f t="shared" si="245"/>
        <v>A+JProp=</v>
      </c>
      <c r="Q1073" s="2">
        <f t="shared" si="246"/>
        <v>43719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  <c r="ES1073" s="18"/>
      <c r="ET1073" s="18"/>
      <c r="EU1073" s="18"/>
      <c r="EV1073" s="18"/>
      <c r="EW1073" s="18"/>
      <c r="EX1073" s="18"/>
      <c r="EY1073" s="18"/>
      <c r="EZ1073" s="18"/>
      <c r="FA1073" s="18"/>
      <c r="FB1073" s="18"/>
      <c r="FC1073" s="18"/>
      <c r="FD1073" s="18"/>
      <c r="FE1073" s="18"/>
      <c r="FF1073" s="18"/>
      <c r="FG1073" s="18"/>
      <c r="FH1073" s="18"/>
      <c r="FI1073" s="18"/>
      <c r="FJ1073" s="18"/>
      <c r="FK1073" s="18"/>
      <c r="FL1073" s="18"/>
      <c r="FM1073" s="18"/>
      <c r="FN1073" s="18"/>
      <c r="FO1073" s="18"/>
      <c r="FP1073" s="18"/>
      <c r="FQ1073" s="18"/>
      <c r="FR1073" s="18"/>
      <c r="FS1073" s="18"/>
      <c r="FT1073" s="18"/>
      <c r="FU1073" s="18"/>
      <c r="FV1073" s="18"/>
    </row>
    <row r="1074" spans="1:178" ht="12.75" x14ac:dyDescent="0.15">
      <c r="A1074" s="90">
        <f t="shared" si="240"/>
        <v>43412</v>
      </c>
      <c r="B1074" s="95">
        <f t="shared" ca="1" si="247"/>
        <v>115162.93281411999</v>
      </c>
      <c r="C1074" s="3">
        <f t="shared" ca="1" si="241"/>
        <v>113662.642761</v>
      </c>
      <c r="D1074" s="4">
        <f ca="1">IF(A1074&lt;$B$1,VLOOKUP(A1074,[1]DI!$A$4:$B$15000,2),0)</f>
        <v>6.4000000000000001E-2</v>
      </c>
      <c r="E1074" s="5">
        <f t="shared" ca="1" si="248"/>
        <v>2.4620000000000002E-4</v>
      </c>
      <c r="F1074" s="20">
        <f t="shared" si="242"/>
        <v>1.3</v>
      </c>
      <c r="G1074" s="6">
        <f t="shared" ca="1" si="236"/>
        <v>1.00032006</v>
      </c>
      <c r="H1074" s="5">
        <f ca="1">TRUNC(PRODUCT(G$10:G1073),15)</f>
        <v>1.4240463113100399</v>
      </c>
      <c r="I1074" s="5">
        <f t="shared" ca="1" si="243"/>
        <v>1.4054944838680801</v>
      </c>
      <c r="J1074" s="5">
        <f t="shared" ca="1" si="237"/>
        <v>1.0131995</v>
      </c>
      <c r="K1074" s="5">
        <f t="shared" ca="1" si="238"/>
        <v>1500.29005312</v>
      </c>
      <c r="L1074" s="21">
        <f>IF(VLOOKUP(A1074,$U$12:$AD$125,8)=VLOOKUP(A1073,$U$12:$AD$125,8),0,VLOOKUP(A1074,U$12:$AD$125,8))</f>
        <v>0</v>
      </c>
      <c r="M1074" s="8">
        <f>IF(L1074&gt;0,VLOOKUP(L1074,T$12:$AC$125,7),0)</f>
        <v>0</v>
      </c>
      <c r="N1074" s="3">
        <f t="shared" si="244"/>
        <v>0</v>
      </c>
      <c r="O1074" s="3">
        <f t="shared" ca="1" si="239"/>
        <v>1500.29005312</v>
      </c>
      <c r="P1074" s="22" t="str">
        <f t="shared" si="245"/>
        <v>A+JProp=</v>
      </c>
      <c r="Q1074" s="2">
        <f t="shared" si="246"/>
        <v>43719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  <c r="ES1074" s="18"/>
      <c r="ET1074" s="18"/>
      <c r="EU1074" s="18"/>
      <c r="EV1074" s="18"/>
      <c r="EW1074" s="18"/>
      <c r="EX1074" s="18"/>
      <c r="EY1074" s="18"/>
      <c r="EZ1074" s="18"/>
      <c r="FA1074" s="18"/>
      <c r="FB1074" s="18"/>
      <c r="FC1074" s="18"/>
      <c r="FD1074" s="18"/>
      <c r="FE1074" s="18"/>
      <c r="FF1074" s="18"/>
      <c r="FG1074" s="18"/>
      <c r="FH1074" s="18"/>
      <c r="FI1074" s="18"/>
      <c r="FJ1074" s="18"/>
      <c r="FK1074" s="18"/>
      <c r="FL1074" s="18"/>
      <c r="FM1074" s="18"/>
      <c r="FN1074" s="18"/>
      <c r="FO1074" s="18"/>
      <c r="FP1074" s="18"/>
      <c r="FQ1074" s="18"/>
      <c r="FR1074" s="18"/>
      <c r="FS1074" s="18"/>
      <c r="FT1074" s="18"/>
      <c r="FU1074" s="18"/>
      <c r="FV1074" s="18"/>
    </row>
    <row r="1075" spans="1:178" ht="12.75" x14ac:dyDescent="0.15">
      <c r="A1075" s="90">
        <f t="shared" si="240"/>
        <v>43413</v>
      </c>
      <c r="B1075" s="95">
        <f t="shared" ca="1" si="247"/>
        <v>115199.79247253999</v>
      </c>
      <c r="C1075" s="3">
        <f t="shared" ca="1" si="241"/>
        <v>113662.642761</v>
      </c>
      <c r="D1075" s="4">
        <f ca="1">IF(A1075&lt;$B$1,VLOOKUP(A1075,[1]DI!$A$4:$B$15000,2),0)</f>
        <v>6.4000000000000001E-2</v>
      </c>
      <c r="E1075" s="5">
        <f t="shared" ca="1" si="248"/>
        <v>2.4620000000000002E-4</v>
      </c>
      <c r="F1075" s="20">
        <f t="shared" si="242"/>
        <v>1.3</v>
      </c>
      <c r="G1075" s="6">
        <f t="shared" ca="1" si="236"/>
        <v>1.00032006</v>
      </c>
      <c r="H1075" s="5">
        <f ca="1">TRUNC(PRODUCT(G$10:G1074),15)</f>
        <v>1.42450209157244</v>
      </c>
      <c r="I1075" s="5">
        <f t="shared" ca="1" si="243"/>
        <v>1.4054944838680801</v>
      </c>
      <c r="J1075" s="5">
        <f t="shared" ca="1" si="237"/>
        <v>1.01352379</v>
      </c>
      <c r="K1075" s="5">
        <f t="shared" ca="1" si="238"/>
        <v>1537.14971154</v>
      </c>
      <c r="L1075" s="21">
        <f>IF(VLOOKUP(A1075,$U$12:$AD$125,8)=VLOOKUP(A1074,$U$12:$AD$125,8),0,VLOOKUP(A1075,U$12:$AD$125,8))</f>
        <v>0</v>
      </c>
      <c r="M1075" s="8">
        <f>IF(L1075&gt;0,VLOOKUP(L1075,T$12:$AC$125,7),0)</f>
        <v>0</v>
      </c>
      <c r="N1075" s="3">
        <f t="shared" si="244"/>
        <v>0</v>
      </c>
      <c r="O1075" s="3">
        <f t="shared" ca="1" si="239"/>
        <v>1537.14971154</v>
      </c>
      <c r="P1075" s="22" t="str">
        <f t="shared" si="245"/>
        <v>A+JProp=</v>
      </c>
      <c r="Q1075" s="2">
        <f t="shared" si="246"/>
        <v>43719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  <c r="ES1075" s="18"/>
      <c r="ET1075" s="18"/>
      <c r="EU1075" s="18"/>
      <c r="EV1075" s="18"/>
      <c r="EW1075" s="18"/>
      <c r="EX1075" s="18"/>
      <c r="EY1075" s="18"/>
      <c r="EZ1075" s="18"/>
      <c r="FA1075" s="18"/>
      <c r="FB1075" s="18"/>
      <c r="FC1075" s="18"/>
      <c r="FD1075" s="18"/>
      <c r="FE1075" s="18"/>
      <c r="FF1075" s="18"/>
      <c r="FG1075" s="18"/>
      <c r="FH1075" s="18"/>
      <c r="FI1075" s="18"/>
      <c r="FJ1075" s="18"/>
      <c r="FK1075" s="18"/>
      <c r="FL1075" s="18"/>
      <c r="FM1075" s="18"/>
      <c r="FN1075" s="18"/>
      <c r="FO1075" s="18"/>
      <c r="FP1075" s="18"/>
      <c r="FQ1075" s="18"/>
      <c r="FR1075" s="18"/>
      <c r="FS1075" s="18"/>
      <c r="FT1075" s="18"/>
      <c r="FU1075" s="18"/>
      <c r="FV1075" s="18"/>
    </row>
    <row r="1076" spans="1:178" ht="12.75" x14ac:dyDescent="0.15">
      <c r="A1076" s="90">
        <f t="shared" si="240"/>
        <v>43414</v>
      </c>
      <c r="B1076" s="95">
        <f t="shared" ca="1" si="247"/>
        <v>115236.66349722999</v>
      </c>
      <c r="C1076" s="3">
        <f t="shared" ca="1" si="241"/>
        <v>113662.642761</v>
      </c>
      <c r="D1076" s="4">
        <f ca="1">IF(A1076&lt;$B$1,VLOOKUP(A1076,[1]DI!$A$4:$B$15000,2),0)</f>
        <v>0</v>
      </c>
      <c r="E1076" s="5">
        <f t="shared" ca="1" si="248"/>
        <v>0</v>
      </c>
      <c r="F1076" s="20">
        <f t="shared" si="242"/>
        <v>1.3</v>
      </c>
      <c r="G1076" s="6">
        <f t="shared" ca="1" si="236"/>
        <v>1</v>
      </c>
      <c r="H1076" s="5">
        <f ca="1">TRUNC(PRODUCT(G$10:G1075),15)</f>
        <v>1.4249580177118699</v>
      </c>
      <c r="I1076" s="5">
        <f t="shared" ca="1" si="243"/>
        <v>1.4054944838680801</v>
      </c>
      <c r="J1076" s="5">
        <f t="shared" ca="1" si="237"/>
        <v>1.0138481800000001</v>
      </c>
      <c r="K1076" s="5">
        <f t="shared" ca="1" si="238"/>
        <v>1574.02073623</v>
      </c>
      <c r="L1076" s="21">
        <f>IF(VLOOKUP(A1076,$U$12:$AD$125,8)=VLOOKUP(A1075,$U$12:$AD$125,8),0,VLOOKUP(A1076,U$12:$AD$125,8))</f>
        <v>0</v>
      </c>
      <c r="M1076" s="8">
        <f>IF(L1076&gt;0,VLOOKUP(L1076,T$12:$AC$125,7),0)</f>
        <v>0</v>
      </c>
      <c r="N1076" s="3">
        <f t="shared" si="244"/>
        <v>0</v>
      </c>
      <c r="O1076" s="3">
        <f t="shared" ca="1" si="239"/>
        <v>1574.02073623</v>
      </c>
      <c r="P1076" s="22" t="str">
        <f t="shared" si="245"/>
        <v>A+JProp=</v>
      </c>
      <c r="Q1076" s="2">
        <f t="shared" si="246"/>
        <v>43719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  <c r="ES1076" s="18"/>
      <c r="ET1076" s="18"/>
      <c r="EU1076" s="18"/>
      <c r="EV1076" s="18"/>
      <c r="EW1076" s="18"/>
      <c r="EX1076" s="18"/>
      <c r="EY1076" s="18"/>
      <c r="EZ1076" s="18"/>
      <c r="FA1076" s="18"/>
      <c r="FB1076" s="18"/>
      <c r="FC1076" s="18"/>
      <c r="FD1076" s="18"/>
      <c r="FE1076" s="18"/>
      <c r="FF1076" s="18"/>
      <c r="FG1076" s="18"/>
      <c r="FH1076" s="18"/>
      <c r="FI1076" s="18"/>
      <c r="FJ1076" s="18"/>
      <c r="FK1076" s="18"/>
      <c r="FL1076" s="18"/>
      <c r="FM1076" s="18"/>
      <c r="FN1076" s="18"/>
      <c r="FO1076" s="18"/>
      <c r="FP1076" s="18"/>
      <c r="FQ1076" s="18"/>
      <c r="FR1076" s="18"/>
      <c r="FS1076" s="18"/>
      <c r="FT1076" s="18"/>
      <c r="FU1076" s="18"/>
      <c r="FV1076" s="18"/>
    </row>
    <row r="1077" spans="1:178" ht="12.75" x14ac:dyDescent="0.15">
      <c r="A1077" s="90">
        <f t="shared" si="240"/>
        <v>43415</v>
      </c>
      <c r="B1077" s="95">
        <f t="shared" ca="1" si="247"/>
        <v>115236.66349722999</v>
      </c>
      <c r="C1077" s="3">
        <f t="shared" ca="1" si="241"/>
        <v>113662.642761</v>
      </c>
      <c r="D1077" s="4">
        <f ca="1">IF(A1077&lt;$B$1,VLOOKUP(A1077,[1]DI!$A$4:$B$15000,2),0)</f>
        <v>0</v>
      </c>
      <c r="E1077" s="5">
        <f t="shared" ca="1" si="248"/>
        <v>0</v>
      </c>
      <c r="F1077" s="20">
        <f t="shared" si="242"/>
        <v>1.3</v>
      </c>
      <c r="G1077" s="6">
        <f t="shared" ca="1" si="236"/>
        <v>1</v>
      </c>
      <c r="H1077" s="5">
        <f ca="1">TRUNC(PRODUCT(G$10:G1076),15)</f>
        <v>1.4249580177118699</v>
      </c>
      <c r="I1077" s="5">
        <f t="shared" ca="1" si="243"/>
        <v>1.4054944838680801</v>
      </c>
      <c r="J1077" s="5">
        <f t="shared" ca="1" si="237"/>
        <v>1.0138481800000001</v>
      </c>
      <c r="K1077" s="5">
        <f t="shared" ca="1" si="238"/>
        <v>1574.02073623</v>
      </c>
      <c r="L1077" s="21">
        <f>IF(VLOOKUP(A1077,$U$12:$AD$125,8)=VLOOKUP(A1076,$U$12:$AD$125,8),0,VLOOKUP(A1077,U$12:$AD$125,8))</f>
        <v>0</v>
      </c>
      <c r="M1077" s="8">
        <f>IF(L1077&gt;0,VLOOKUP(L1077,T$12:$AC$125,7),0)</f>
        <v>0</v>
      </c>
      <c r="N1077" s="3">
        <f t="shared" si="244"/>
        <v>0</v>
      </c>
      <c r="O1077" s="3">
        <f t="shared" ca="1" si="239"/>
        <v>1574.02073623</v>
      </c>
      <c r="P1077" s="22" t="str">
        <f t="shared" si="245"/>
        <v>A+JProp=</v>
      </c>
      <c r="Q1077" s="2">
        <f t="shared" si="246"/>
        <v>43719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  <c r="ES1077" s="18"/>
      <c r="ET1077" s="18"/>
      <c r="EU1077" s="18"/>
      <c r="EV1077" s="18"/>
      <c r="EW1077" s="18"/>
      <c r="EX1077" s="18"/>
      <c r="EY1077" s="18"/>
      <c r="EZ1077" s="18"/>
      <c r="FA1077" s="18"/>
      <c r="FB1077" s="18"/>
      <c r="FC1077" s="18"/>
      <c r="FD1077" s="18"/>
      <c r="FE1077" s="18"/>
      <c r="FF1077" s="18"/>
      <c r="FG1077" s="18"/>
      <c r="FH1077" s="18"/>
      <c r="FI1077" s="18"/>
      <c r="FJ1077" s="18"/>
      <c r="FK1077" s="18"/>
      <c r="FL1077" s="18"/>
      <c r="FM1077" s="18"/>
      <c r="FN1077" s="18"/>
      <c r="FO1077" s="18"/>
      <c r="FP1077" s="18"/>
      <c r="FQ1077" s="18"/>
      <c r="FR1077" s="18"/>
      <c r="FS1077" s="18"/>
      <c r="FT1077" s="18"/>
      <c r="FU1077" s="18"/>
      <c r="FV1077" s="18"/>
    </row>
    <row r="1078" spans="1:178" ht="12.75" x14ac:dyDescent="0.15">
      <c r="A1078" s="90">
        <f t="shared" si="240"/>
        <v>43416</v>
      </c>
      <c r="B1078" s="95">
        <f t="shared" ca="1" si="247"/>
        <v>115236.66349722999</v>
      </c>
      <c r="C1078" s="3">
        <f t="shared" ca="1" si="241"/>
        <v>113662.642761</v>
      </c>
      <c r="D1078" s="4">
        <f ca="1">IF(A1078&lt;$B$1,VLOOKUP(A1078,[1]DI!$A$4:$B$15000,2),0)</f>
        <v>6.4000000000000001E-2</v>
      </c>
      <c r="E1078" s="5">
        <f t="shared" ca="1" si="248"/>
        <v>2.4620000000000002E-4</v>
      </c>
      <c r="F1078" s="20">
        <f t="shared" si="242"/>
        <v>1.3</v>
      </c>
      <c r="G1078" s="6">
        <f t="shared" ca="1" si="236"/>
        <v>1.00032006</v>
      </c>
      <c r="H1078" s="5">
        <f ca="1">TRUNC(PRODUCT(G$10:G1077),15)</f>
        <v>1.4249580177118699</v>
      </c>
      <c r="I1078" s="5">
        <f t="shared" ca="1" si="243"/>
        <v>1.4054944838680801</v>
      </c>
      <c r="J1078" s="5">
        <f t="shared" ca="1" si="237"/>
        <v>1.0138481800000001</v>
      </c>
      <c r="K1078" s="5">
        <f t="shared" ca="1" si="238"/>
        <v>1574.02073623</v>
      </c>
      <c r="L1078" s="21">
        <f>IF(VLOOKUP(A1078,$U$12:$AD$125,8)=VLOOKUP(A1077,$U$12:$AD$125,8),0,VLOOKUP(A1078,U$12:$AD$125,8))</f>
        <v>0</v>
      </c>
      <c r="M1078" s="8">
        <f>IF(L1078&gt;0,VLOOKUP(L1078,T$12:$AC$125,7),0)</f>
        <v>0</v>
      </c>
      <c r="N1078" s="3">
        <f t="shared" si="244"/>
        <v>0</v>
      </c>
      <c r="O1078" s="3">
        <f t="shared" ca="1" si="239"/>
        <v>1574.02073623</v>
      </c>
      <c r="P1078" s="22" t="str">
        <f t="shared" si="245"/>
        <v>A+JProp=</v>
      </c>
      <c r="Q1078" s="2">
        <f t="shared" si="246"/>
        <v>43719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  <c r="ES1078" s="18"/>
      <c r="ET1078" s="18"/>
      <c r="EU1078" s="18"/>
      <c r="EV1078" s="18"/>
      <c r="EW1078" s="18"/>
      <c r="EX1078" s="18"/>
      <c r="EY1078" s="18"/>
      <c r="EZ1078" s="18"/>
      <c r="FA1078" s="18"/>
      <c r="FB1078" s="18"/>
      <c r="FC1078" s="18"/>
      <c r="FD1078" s="18"/>
      <c r="FE1078" s="18"/>
      <c r="FF1078" s="18"/>
      <c r="FG1078" s="18"/>
      <c r="FH1078" s="18"/>
      <c r="FI1078" s="18"/>
      <c r="FJ1078" s="18"/>
      <c r="FK1078" s="18"/>
      <c r="FL1078" s="18"/>
      <c r="FM1078" s="18"/>
      <c r="FN1078" s="18"/>
      <c r="FO1078" s="18"/>
      <c r="FP1078" s="18"/>
      <c r="FQ1078" s="18"/>
      <c r="FR1078" s="18"/>
      <c r="FS1078" s="18"/>
      <c r="FT1078" s="18"/>
      <c r="FU1078" s="18"/>
      <c r="FV1078" s="18"/>
    </row>
    <row r="1079" spans="1:178" ht="12.75" x14ac:dyDescent="0.15">
      <c r="A1079" s="90">
        <f t="shared" si="240"/>
        <v>43417</v>
      </c>
      <c r="B1079" s="95">
        <f t="shared" ca="1" si="247"/>
        <v>115273.54588816999</v>
      </c>
      <c r="C1079" s="3">
        <f t="shared" ca="1" si="241"/>
        <v>113662.642761</v>
      </c>
      <c r="D1079" s="4">
        <f ca="1">IF(A1079&lt;$B$1,VLOOKUP(A1079,[1]DI!$A$4:$B$15000,2),0)</f>
        <v>6.4000000000000001E-2</v>
      </c>
      <c r="E1079" s="5">
        <f t="shared" ca="1" si="248"/>
        <v>2.4620000000000002E-4</v>
      </c>
      <c r="F1079" s="20">
        <f t="shared" si="242"/>
        <v>1.3</v>
      </c>
      <c r="G1079" s="6">
        <f t="shared" ca="1" si="236"/>
        <v>1.00032006</v>
      </c>
      <c r="H1079" s="5">
        <f ca="1">TRUNC(PRODUCT(G$10:G1078),15)</f>
        <v>1.42541408977502</v>
      </c>
      <c r="I1079" s="5">
        <f t="shared" ca="1" si="243"/>
        <v>1.4054944838680801</v>
      </c>
      <c r="J1079" s="5">
        <f t="shared" ca="1" si="237"/>
        <v>1.01417267</v>
      </c>
      <c r="K1079" s="5">
        <f t="shared" ca="1" si="238"/>
        <v>1610.9031271700001</v>
      </c>
      <c r="L1079" s="21">
        <f>IF(VLOOKUP(A1079,$U$12:$AD$125,8)=VLOOKUP(A1078,$U$12:$AD$125,8),0,VLOOKUP(A1079,U$12:$AD$125,8))</f>
        <v>0</v>
      </c>
      <c r="M1079" s="8">
        <f>IF(L1079&gt;0,VLOOKUP(L1079,T$12:$AC$125,7),0)</f>
        <v>0</v>
      </c>
      <c r="N1079" s="3">
        <f t="shared" si="244"/>
        <v>0</v>
      </c>
      <c r="O1079" s="3">
        <f t="shared" ca="1" si="239"/>
        <v>1610.9031271700001</v>
      </c>
      <c r="P1079" s="22" t="str">
        <f t="shared" si="245"/>
        <v>A+JProp=</v>
      </c>
      <c r="Q1079" s="2">
        <f t="shared" si="246"/>
        <v>43719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  <c r="ES1079" s="18"/>
      <c r="ET1079" s="18"/>
      <c r="EU1079" s="18"/>
      <c r="EV1079" s="18"/>
      <c r="EW1079" s="18"/>
      <c r="EX1079" s="18"/>
      <c r="EY1079" s="18"/>
      <c r="EZ1079" s="18"/>
      <c r="FA1079" s="18"/>
      <c r="FB1079" s="18"/>
      <c r="FC1079" s="18"/>
      <c r="FD1079" s="18"/>
      <c r="FE1079" s="18"/>
      <c r="FF1079" s="18"/>
      <c r="FG1079" s="18"/>
      <c r="FH1079" s="18"/>
      <c r="FI1079" s="18"/>
      <c r="FJ1079" s="18"/>
      <c r="FK1079" s="18"/>
      <c r="FL1079" s="18"/>
      <c r="FM1079" s="18"/>
      <c r="FN1079" s="18"/>
      <c r="FO1079" s="18"/>
      <c r="FP1079" s="18"/>
      <c r="FQ1079" s="18"/>
      <c r="FR1079" s="18"/>
      <c r="FS1079" s="18"/>
      <c r="FT1079" s="18"/>
      <c r="FU1079" s="18"/>
      <c r="FV1079" s="18"/>
    </row>
    <row r="1080" spans="1:178" ht="12.75" x14ac:dyDescent="0.15">
      <c r="A1080" s="90">
        <f t="shared" si="240"/>
        <v>43418</v>
      </c>
      <c r="B1080" s="95">
        <f t="shared" ca="1" si="247"/>
        <v>115310.43964539</v>
      </c>
      <c r="C1080" s="3">
        <f t="shared" ca="1" si="241"/>
        <v>113662.642761</v>
      </c>
      <c r="D1080" s="4">
        <f ca="1">IF(A1080&lt;$B$1,VLOOKUP(A1080,[1]DI!$A$4:$B$15000,2),0)</f>
        <v>6.4000000000000001E-2</v>
      </c>
      <c r="E1080" s="5">
        <f t="shared" ca="1" si="248"/>
        <v>2.4620000000000002E-4</v>
      </c>
      <c r="F1080" s="20">
        <f t="shared" si="242"/>
        <v>1.3</v>
      </c>
      <c r="G1080" s="6">
        <f t="shared" ca="1" si="236"/>
        <v>1.00032006</v>
      </c>
      <c r="H1080" s="5">
        <f ca="1">TRUNC(PRODUCT(G$10:G1079),15)</f>
        <v>1.4258703078085899</v>
      </c>
      <c r="I1080" s="5">
        <f t="shared" ca="1" si="243"/>
        <v>1.4054944838680801</v>
      </c>
      <c r="J1080" s="5">
        <f t="shared" ca="1" si="237"/>
        <v>1.01449726</v>
      </c>
      <c r="K1080" s="5">
        <f t="shared" ca="1" si="238"/>
        <v>1647.7968843900001</v>
      </c>
      <c r="L1080" s="21">
        <f>IF(VLOOKUP(A1080,$U$12:$AD$125,8)=VLOOKUP(A1079,$U$12:$AD$125,8),0,VLOOKUP(A1080,U$12:$AD$125,8))</f>
        <v>0</v>
      </c>
      <c r="M1080" s="8">
        <f>IF(L1080&gt;0,VLOOKUP(L1080,T$12:$AC$125,7),0)</f>
        <v>0</v>
      </c>
      <c r="N1080" s="3">
        <f t="shared" si="244"/>
        <v>0</v>
      </c>
      <c r="O1080" s="3">
        <f t="shared" ca="1" si="239"/>
        <v>1647.7968843900001</v>
      </c>
      <c r="P1080" s="22" t="str">
        <f t="shared" si="245"/>
        <v>A+JProp=</v>
      </c>
      <c r="Q1080" s="2">
        <f t="shared" si="246"/>
        <v>43719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  <c r="ES1080" s="18"/>
      <c r="ET1080" s="18"/>
      <c r="EU1080" s="18"/>
      <c r="EV1080" s="18"/>
      <c r="EW1080" s="18"/>
      <c r="EX1080" s="18"/>
      <c r="EY1080" s="18"/>
      <c r="EZ1080" s="18"/>
      <c r="FA1080" s="18"/>
      <c r="FB1080" s="18"/>
      <c r="FC1080" s="18"/>
      <c r="FD1080" s="18"/>
      <c r="FE1080" s="18"/>
      <c r="FF1080" s="18"/>
      <c r="FG1080" s="18"/>
      <c r="FH1080" s="18"/>
      <c r="FI1080" s="18"/>
      <c r="FJ1080" s="18"/>
      <c r="FK1080" s="18"/>
      <c r="FL1080" s="18"/>
      <c r="FM1080" s="18"/>
      <c r="FN1080" s="18"/>
      <c r="FO1080" s="18"/>
      <c r="FP1080" s="18"/>
      <c r="FQ1080" s="18"/>
      <c r="FR1080" s="18"/>
      <c r="FS1080" s="18"/>
      <c r="FT1080" s="18"/>
      <c r="FU1080" s="18"/>
      <c r="FV1080" s="18"/>
    </row>
    <row r="1081" spans="1:178" ht="12.75" x14ac:dyDescent="0.15">
      <c r="A1081" s="90">
        <f t="shared" si="240"/>
        <v>43419</v>
      </c>
      <c r="B1081" s="95">
        <f t="shared" ca="1" si="247"/>
        <v>115347.34590549</v>
      </c>
      <c r="C1081" s="3">
        <f t="shared" ca="1" si="241"/>
        <v>113662.642761</v>
      </c>
      <c r="D1081" s="4">
        <f ca="1">IF(A1081&lt;$B$1,VLOOKUP(A1081,[1]DI!$A$4:$B$15000,2),0)</f>
        <v>0</v>
      </c>
      <c r="E1081" s="5">
        <f t="shared" ca="1" si="248"/>
        <v>0</v>
      </c>
      <c r="F1081" s="20">
        <f t="shared" si="242"/>
        <v>1.3</v>
      </c>
      <c r="G1081" s="6">
        <f t="shared" ca="1" si="236"/>
        <v>1</v>
      </c>
      <c r="H1081" s="5">
        <f ca="1">TRUNC(PRODUCT(G$10:G1080),15)</f>
        <v>1.4263266718593099</v>
      </c>
      <c r="I1081" s="5">
        <f t="shared" ca="1" si="243"/>
        <v>1.4054944838680801</v>
      </c>
      <c r="J1081" s="5">
        <f t="shared" ca="1" si="237"/>
        <v>1.0148219599999999</v>
      </c>
      <c r="K1081" s="5">
        <f t="shared" ca="1" si="238"/>
        <v>1684.7031444900001</v>
      </c>
      <c r="L1081" s="21">
        <f>IF(VLOOKUP(A1081,$U$12:$AD$125,8)=VLOOKUP(A1080,$U$12:$AD$125,8),0,VLOOKUP(A1081,U$12:$AD$125,8))</f>
        <v>0</v>
      </c>
      <c r="M1081" s="8">
        <f>IF(L1081&gt;0,VLOOKUP(L1081,T$12:$AC$125,7),0)</f>
        <v>0</v>
      </c>
      <c r="N1081" s="3">
        <f t="shared" si="244"/>
        <v>0</v>
      </c>
      <c r="O1081" s="3">
        <f t="shared" ca="1" si="239"/>
        <v>1684.7031444900001</v>
      </c>
      <c r="P1081" s="22" t="str">
        <f t="shared" si="245"/>
        <v>A+JProp=</v>
      </c>
      <c r="Q1081" s="2">
        <f t="shared" si="246"/>
        <v>43719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  <c r="ES1081" s="18"/>
      <c r="ET1081" s="18"/>
      <c r="EU1081" s="18"/>
      <c r="EV1081" s="18"/>
      <c r="EW1081" s="18"/>
      <c r="EX1081" s="18"/>
      <c r="EY1081" s="18"/>
      <c r="EZ1081" s="18"/>
      <c r="FA1081" s="18"/>
      <c r="FB1081" s="18"/>
      <c r="FC1081" s="18"/>
      <c r="FD1081" s="18"/>
      <c r="FE1081" s="18"/>
      <c r="FF1081" s="18"/>
      <c r="FG1081" s="18"/>
      <c r="FH1081" s="18"/>
      <c r="FI1081" s="18"/>
      <c r="FJ1081" s="18"/>
      <c r="FK1081" s="18"/>
      <c r="FL1081" s="18"/>
      <c r="FM1081" s="18"/>
      <c r="FN1081" s="18"/>
      <c r="FO1081" s="18"/>
      <c r="FP1081" s="18"/>
      <c r="FQ1081" s="18"/>
      <c r="FR1081" s="18"/>
      <c r="FS1081" s="18"/>
      <c r="FT1081" s="18"/>
      <c r="FU1081" s="18"/>
      <c r="FV1081" s="18"/>
    </row>
    <row r="1082" spans="1:178" ht="12.75" x14ac:dyDescent="0.15">
      <c r="A1082" s="90">
        <f t="shared" si="240"/>
        <v>43420</v>
      </c>
      <c r="B1082" s="95">
        <f t="shared" ca="1" si="247"/>
        <v>115347.34590549</v>
      </c>
      <c r="C1082" s="3">
        <f t="shared" ca="1" si="241"/>
        <v>113662.642761</v>
      </c>
      <c r="D1082" s="4">
        <f ca="1">IF(A1082&lt;$B$1,VLOOKUP(A1082,[1]DI!$A$4:$B$15000,2),0)</f>
        <v>6.4000000000000001E-2</v>
      </c>
      <c r="E1082" s="5">
        <f t="shared" ca="1" si="248"/>
        <v>2.4620000000000002E-4</v>
      </c>
      <c r="F1082" s="20">
        <f t="shared" si="242"/>
        <v>1.3</v>
      </c>
      <c r="G1082" s="6">
        <f t="shared" ca="1" si="236"/>
        <v>1.00032006</v>
      </c>
      <c r="H1082" s="5">
        <f ca="1">TRUNC(PRODUCT(G$10:G1081),15)</f>
        <v>1.4263266718593099</v>
      </c>
      <c r="I1082" s="5">
        <f t="shared" ca="1" si="243"/>
        <v>1.4054944838680801</v>
      </c>
      <c r="J1082" s="5">
        <f t="shared" ca="1" si="237"/>
        <v>1.0148219599999999</v>
      </c>
      <c r="K1082" s="5">
        <f t="shared" ca="1" si="238"/>
        <v>1684.7031444900001</v>
      </c>
      <c r="L1082" s="21">
        <f>IF(VLOOKUP(A1082,$U$12:$AD$125,8)=VLOOKUP(A1081,$U$12:$AD$125,8),0,VLOOKUP(A1082,U$12:$AD$125,8))</f>
        <v>0</v>
      </c>
      <c r="M1082" s="8">
        <f>IF(L1082&gt;0,VLOOKUP(L1082,T$12:$AC$125,7),0)</f>
        <v>0</v>
      </c>
      <c r="N1082" s="3">
        <f t="shared" si="244"/>
        <v>0</v>
      </c>
      <c r="O1082" s="3">
        <f t="shared" ca="1" si="239"/>
        <v>1684.7031444900001</v>
      </c>
      <c r="P1082" s="22" t="str">
        <f t="shared" si="245"/>
        <v>A+JProp=</v>
      </c>
      <c r="Q1082" s="2">
        <f t="shared" si="246"/>
        <v>43719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  <c r="ES1082" s="18"/>
      <c r="ET1082" s="18"/>
      <c r="EU1082" s="18"/>
      <c r="EV1082" s="18"/>
      <c r="EW1082" s="18"/>
      <c r="EX1082" s="18"/>
      <c r="EY1082" s="18"/>
      <c r="EZ1082" s="18"/>
      <c r="FA1082" s="18"/>
      <c r="FB1082" s="18"/>
      <c r="FC1082" s="18"/>
      <c r="FD1082" s="18"/>
      <c r="FE1082" s="18"/>
      <c r="FF1082" s="18"/>
      <c r="FG1082" s="18"/>
      <c r="FH1082" s="18"/>
      <c r="FI1082" s="18"/>
      <c r="FJ1082" s="18"/>
      <c r="FK1082" s="18"/>
      <c r="FL1082" s="18"/>
      <c r="FM1082" s="18"/>
      <c r="FN1082" s="18"/>
      <c r="FO1082" s="18"/>
      <c r="FP1082" s="18"/>
      <c r="FQ1082" s="18"/>
      <c r="FR1082" s="18"/>
      <c r="FS1082" s="18"/>
      <c r="FT1082" s="18"/>
      <c r="FU1082" s="18"/>
      <c r="FV1082" s="18"/>
    </row>
    <row r="1083" spans="1:178" ht="12.75" x14ac:dyDescent="0.15">
      <c r="A1083" s="90">
        <f t="shared" si="240"/>
        <v>43421</v>
      </c>
      <c r="B1083" s="95">
        <f t="shared" ca="1" si="247"/>
        <v>115384.26466849</v>
      </c>
      <c r="C1083" s="3">
        <f t="shared" ca="1" si="241"/>
        <v>113662.642761</v>
      </c>
      <c r="D1083" s="4">
        <f ca="1">IF(A1083&lt;$B$1,VLOOKUP(A1083,[1]DI!$A$4:$B$15000,2),0)</f>
        <v>0</v>
      </c>
      <c r="E1083" s="5">
        <f t="shared" ca="1" si="248"/>
        <v>0</v>
      </c>
      <c r="F1083" s="20">
        <f t="shared" si="242"/>
        <v>1.3</v>
      </c>
      <c r="G1083" s="6">
        <f t="shared" ca="1" si="236"/>
        <v>1</v>
      </c>
      <c r="H1083" s="5">
        <f ca="1">TRUNC(PRODUCT(G$10:G1082),15)</f>
        <v>1.4267831819739101</v>
      </c>
      <c r="I1083" s="5">
        <f t="shared" ca="1" si="243"/>
        <v>1.4054944838680801</v>
      </c>
      <c r="J1083" s="5">
        <f t="shared" ca="1" si="237"/>
        <v>1.0151467700000001</v>
      </c>
      <c r="K1083" s="5">
        <f t="shared" ca="1" si="238"/>
        <v>1721.62190749</v>
      </c>
      <c r="L1083" s="21">
        <f>IF(VLOOKUP(A1083,$U$12:$AD$125,8)=VLOOKUP(A1082,$U$12:$AD$125,8),0,VLOOKUP(A1083,U$12:$AD$125,8))</f>
        <v>0</v>
      </c>
      <c r="M1083" s="8">
        <f>IF(L1083&gt;0,VLOOKUP(L1083,T$12:$AC$125,7),0)</f>
        <v>0</v>
      </c>
      <c r="N1083" s="3">
        <f t="shared" si="244"/>
        <v>0</v>
      </c>
      <c r="O1083" s="3">
        <f t="shared" ca="1" si="239"/>
        <v>1721.62190749</v>
      </c>
      <c r="P1083" s="22" t="str">
        <f t="shared" si="245"/>
        <v>A+JProp=</v>
      </c>
      <c r="Q1083" s="2">
        <f t="shared" si="246"/>
        <v>43719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  <c r="ES1083" s="18"/>
      <c r="ET1083" s="18"/>
      <c r="EU1083" s="18"/>
      <c r="EV1083" s="18"/>
      <c r="EW1083" s="18"/>
      <c r="EX1083" s="18"/>
      <c r="EY1083" s="18"/>
      <c r="EZ1083" s="18"/>
      <c r="FA1083" s="18"/>
      <c r="FB1083" s="18"/>
      <c r="FC1083" s="18"/>
      <c r="FD1083" s="18"/>
      <c r="FE1083" s="18"/>
      <c r="FF1083" s="18"/>
      <c r="FG1083" s="18"/>
      <c r="FH1083" s="18"/>
      <c r="FI1083" s="18"/>
      <c r="FJ1083" s="18"/>
      <c r="FK1083" s="18"/>
      <c r="FL1083" s="18"/>
      <c r="FM1083" s="18"/>
      <c r="FN1083" s="18"/>
      <c r="FO1083" s="18"/>
      <c r="FP1083" s="18"/>
      <c r="FQ1083" s="18"/>
      <c r="FR1083" s="18"/>
      <c r="FS1083" s="18"/>
      <c r="FT1083" s="18"/>
      <c r="FU1083" s="18"/>
      <c r="FV1083" s="18"/>
    </row>
    <row r="1084" spans="1:178" ht="12.75" x14ac:dyDescent="0.15">
      <c r="A1084" s="90">
        <f t="shared" si="240"/>
        <v>43422</v>
      </c>
      <c r="B1084" s="95">
        <f t="shared" ca="1" si="247"/>
        <v>115384.26466849</v>
      </c>
      <c r="C1084" s="3">
        <f t="shared" ca="1" si="241"/>
        <v>113662.642761</v>
      </c>
      <c r="D1084" s="4">
        <f ca="1">IF(A1084&lt;$B$1,VLOOKUP(A1084,[1]DI!$A$4:$B$15000,2),0)</f>
        <v>0</v>
      </c>
      <c r="E1084" s="5">
        <f t="shared" ca="1" si="248"/>
        <v>0</v>
      </c>
      <c r="F1084" s="20">
        <f t="shared" si="242"/>
        <v>1.3</v>
      </c>
      <c r="G1084" s="6">
        <f t="shared" ca="1" si="236"/>
        <v>1</v>
      </c>
      <c r="H1084" s="5">
        <f ca="1">TRUNC(PRODUCT(G$10:G1083),15)</f>
        <v>1.4267831819739101</v>
      </c>
      <c r="I1084" s="5">
        <f t="shared" ca="1" si="243"/>
        <v>1.4054944838680801</v>
      </c>
      <c r="J1084" s="5">
        <f t="shared" ca="1" si="237"/>
        <v>1.0151467700000001</v>
      </c>
      <c r="K1084" s="5">
        <f t="shared" ca="1" si="238"/>
        <v>1721.62190749</v>
      </c>
      <c r="L1084" s="21">
        <f>IF(VLOOKUP(A1084,$U$12:$AD$125,8)=VLOOKUP(A1083,$U$12:$AD$125,8),0,VLOOKUP(A1084,U$12:$AD$125,8))</f>
        <v>0</v>
      </c>
      <c r="M1084" s="8">
        <f>IF(L1084&gt;0,VLOOKUP(L1084,T$12:$AC$125,7),0)</f>
        <v>0</v>
      </c>
      <c r="N1084" s="3">
        <f t="shared" si="244"/>
        <v>0</v>
      </c>
      <c r="O1084" s="3">
        <f t="shared" ca="1" si="239"/>
        <v>1721.62190749</v>
      </c>
      <c r="P1084" s="22" t="str">
        <f t="shared" si="245"/>
        <v>A+JProp=</v>
      </c>
      <c r="Q1084" s="2">
        <f t="shared" si="246"/>
        <v>43719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  <c r="ES1084" s="18"/>
      <c r="ET1084" s="18"/>
      <c r="EU1084" s="18"/>
      <c r="EV1084" s="18"/>
      <c r="EW1084" s="18"/>
      <c r="EX1084" s="18"/>
      <c r="EY1084" s="18"/>
      <c r="EZ1084" s="18"/>
      <c r="FA1084" s="18"/>
      <c r="FB1084" s="18"/>
      <c r="FC1084" s="18"/>
      <c r="FD1084" s="18"/>
      <c r="FE1084" s="18"/>
      <c r="FF1084" s="18"/>
      <c r="FG1084" s="18"/>
      <c r="FH1084" s="18"/>
      <c r="FI1084" s="18"/>
      <c r="FJ1084" s="18"/>
      <c r="FK1084" s="18"/>
      <c r="FL1084" s="18"/>
      <c r="FM1084" s="18"/>
      <c r="FN1084" s="18"/>
      <c r="FO1084" s="18"/>
      <c r="FP1084" s="18"/>
      <c r="FQ1084" s="18"/>
      <c r="FR1084" s="18"/>
      <c r="FS1084" s="18"/>
      <c r="FT1084" s="18"/>
      <c r="FU1084" s="18"/>
      <c r="FV1084" s="18"/>
    </row>
    <row r="1085" spans="1:178" ht="12.75" x14ac:dyDescent="0.15">
      <c r="A1085" s="90">
        <f t="shared" si="240"/>
        <v>43423</v>
      </c>
      <c r="B1085" s="95">
        <f t="shared" ca="1" si="247"/>
        <v>115384.26466849</v>
      </c>
      <c r="C1085" s="3">
        <f t="shared" ca="1" si="241"/>
        <v>113662.642761</v>
      </c>
      <c r="D1085" s="4">
        <f ca="1">IF(A1085&lt;$B$1,VLOOKUP(A1085,[1]DI!$A$4:$B$15000,2),0)</f>
        <v>6.4000000000000001E-2</v>
      </c>
      <c r="E1085" s="5">
        <f t="shared" ca="1" si="248"/>
        <v>2.4620000000000002E-4</v>
      </c>
      <c r="F1085" s="20">
        <f t="shared" si="242"/>
        <v>1.3</v>
      </c>
      <c r="G1085" s="6">
        <f t="shared" ca="1" si="236"/>
        <v>1.00032006</v>
      </c>
      <c r="H1085" s="5">
        <f ca="1">TRUNC(PRODUCT(G$10:G1084),15)</f>
        <v>1.4267831819739101</v>
      </c>
      <c r="I1085" s="5">
        <f t="shared" ca="1" si="243"/>
        <v>1.4054944838680801</v>
      </c>
      <c r="J1085" s="5">
        <f t="shared" ca="1" si="237"/>
        <v>1.0151467700000001</v>
      </c>
      <c r="K1085" s="5">
        <f t="shared" ca="1" si="238"/>
        <v>1721.62190749</v>
      </c>
      <c r="L1085" s="21">
        <f>IF(VLOOKUP(A1085,$U$12:$AD$125,8)=VLOOKUP(A1084,$U$12:$AD$125,8),0,VLOOKUP(A1085,U$12:$AD$125,8))</f>
        <v>0</v>
      </c>
      <c r="M1085" s="8">
        <f>IF(L1085&gt;0,VLOOKUP(L1085,T$12:$AC$125,7),0)</f>
        <v>0</v>
      </c>
      <c r="N1085" s="3">
        <f t="shared" si="244"/>
        <v>0</v>
      </c>
      <c r="O1085" s="3">
        <f t="shared" ca="1" si="239"/>
        <v>1721.62190749</v>
      </c>
      <c r="P1085" s="22" t="str">
        <f t="shared" si="245"/>
        <v>A+JProp=</v>
      </c>
      <c r="Q1085" s="2">
        <f t="shared" si="246"/>
        <v>43719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  <c r="ES1085" s="18"/>
      <c r="ET1085" s="18"/>
      <c r="EU1085" s="18"/>
      <c r="EV1085" s="18"/>
      <c r="EW1085" s="18"/>
      <c r="EX1085" s="18"/>
      <c r="EY1085" s="18"/>
      <c r="EZ1085" s="18"/>
      <c r="FA1085" s="18"/>
      <c r="FB1085" s="18"/>
      <c r="FC1085" s="18"/>
      <c r="FD1085" s="18"/>
      <c r="FE1085" s="18"/>
      <c r="FF1085" s="18"/>
      <c r="FG1085" s="18"/>
      <c r="FH1085" s="18"/>
      <c r="FI1085" s="18"/>
      <c r="FJ1085" s="18"/>
      <c r="FK1085" s="18"/>
      <c r="FL1085" s="18"/>
      <c r="FM1085" s="18"/>
      <c r="FN1085" s="18"/>
      <c r="FO1085" s="18"/>
      <c r="FP1085" s="18"/>
      <c r="FQ1085" s="18"/>
      <c r="FR1085" s="18"/>
      <c r="FS1085" s="18"/>
      <c r="FT1085" s="18"/>
      <c r="FU1085" s="18"/>
      <c r="FV1085" s="18"/>
    </row>
    <row r="1086" spans="1:178" ht="12.75" x14ac:dyDescent="0.15">
      <c r="A1086" s="90">
        <f t="shared" si="240"/>
        <v>43424</v>
      </c>
      <c r="B1086" s="95">
        <f t="shared" ca="1" si="247"/>
        <v>115421.19479774999</v>
      </c>
      <c r="C1086" s="3">
        <f t="shared" ca="1" si="241"/>
        <v>113662.642761</v>
      </c>
      <c r="D1086" s="4">
        <f ca="1">IF(A1086&lt;$B$1,VLOOKUP(A1086,[1]DI!$A$4:$B$15000,2),0)</f>
        <v>6.4000000000000001E-2</v>
      </c>
      <c r="E1086" s="5">
        <f t="shared" ca="1" si="248"/>
        <v>2.4620000000000002E-4</v>
      </c>
      <c r="F1086" s="20">
        <f t="shared" si="242"/>
        <v>1.3</v>
      </c>
      <c r="G1086" s="6">
        <f t="shared" ca="1" si="236"/>
        <v>1.00032006</v>
      </c>
      <c r="H1086" s="5">
        <f ca="1">TRUNC(PRODUCT(G$10:G1085),15)</f>
        <v>1.42723983819913</v>
      </c>
      <c r="I1086" s="5">
        <f t="shared" ca="1" si="243"/>
        <v>1.4054944838680801</v>
      </c>
      <c r="J1086" s="5">
        <f t="shared" ca="1" si="237"/>
        <v>1.0154716800000001</v>
      </c>
      <c r="K1086" s="5">
        <f t="shared" ca="1" si="238"/>
        <v>1758.5520367500001</v>
      </c>
      <c r="L1086" s="21">
        <f>IF(VLOOKUP(A1086,$U$12:$AD$125,8)=VLOOKUP(A1085,$U$12:$AD$125,8),0,VLOOKUP(A1086,U$12:$AD$125,8))</f>
        <v>0</v>
      </c>
      <c r="M1086" s="8">
        <f>IF(L1086&gt;0,VLOOKUP(L1086,T$12:$AC$125,7),0)</f>
        <v>0</v>
      </c>
      <c r="N1086" s="3">
        <f t="shared" si="244"/>
        <v>0</v>
      </c>
      <c r="O1086" s="3">
        <f t="shared" ca="1" si="239"/>
        <v>1758.5520367500001</v>
      </c>
      <c r="P1086" s="22" t="str">
        <f t="shared" si="245"/>
        <v>A+JProp=</v>
      </c>
      <c r="Q1086" s="2">
        <f t="shared" si="246"/>
        <v>43719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  <c r="ES1086" s="18"/>
      <c r="ET1086" s="18"/>
      <c r="EU1086" s="18"/>
      <c r="EV1086" s="18"/>
      <c r="EW1086" s="18"/>
      <c r="EX1086" s="18"/>
      <c r="EY1086" s="18"/>
      <c r="EZ1086" s="18"/>
      <c r="FA1086" s="18"/>
      <c r="FB1086" s="18"/>
      <c r="FC1086" s="18"/>
      <c r="FD1086" s="18"/>
      <c r="FE1086" s="18"/>
      <c r="FF1086" s="18"/>
      <c r="FG1086" s="18"/>
      <c r="FH1086" s="18"/>
      <c r="FI1086" s="18"/>
      <c r="FJ1086" s="18"/>
      <c r="FK1086" s="18"/>
      <c r="FL1086" s="18"/>
      <c r="FM1086" s="18"/>
      <c r="FN1086" s="18"/>
      <c r="FO1086" s="18"/>
      <c r="FP1086" s="18"/>
      <c r="FQ1086" s="18"/>
      <c r="FR1086" s="18"/>
      <c r="FS1086" s="18"/>
      <c r="FT1086" s="18"/>
      <c r="FU1086" s="18"/>
      <c r="FV1086" s="18"/>
    </row>
    <row r="1087" spans="1:178" ht="12.75" x14ac:dyDescent="0.15">
      <c r="A1087" s="90">
        <f t="shared" si="240"/>
        <v>43425</v>
      </c>
      <c r="B1087" s="95">
        <f t="shared" ca="1" si="247"/>
        <v>115458.13629327</v>
      </c>
      <c r="C1087" s="3">
        <f t="shared" ca="1" si="241"/>
        <v>113662.642761</v>
      </c>
      <c r="D1087" s="4">
        <f ca="1">IF(A1087&lt;$B$1,VLOOKUP(A1087,[1]DI!$A$4:$B$15000,2),0)</f>
        <v>6.4000000000000001E-2</v>
      </c>
      <c r="E1087" s="5">
        <f t="shared" ca="1" si="248"/>
        <v>2.4620000000000002E-4</v>
      </c>
      <c r="F1087" s="20">
        <f t="shared" si="242"/>
        <v>1.3</v>
      </c>
      <c r="G1087" s="6">
        <f t="shared" ca="1" si="236"/>
        <v>1.00032006</v>
      </c>
      <c r="H1087" s="5">
        <f ca="1">TRUNC(PRODUCT(G$10:G1086),15)</f>
        <v>1.42769664058174</v>
      </c>
      <c r="I1087" s="5">
        <f t="shared" ca="1" si="243"/>
        <v>1.4054944838680801</v>
      </c>
      <c r="J1087" s="5">
        <f t="shared" ca="1" si="237"/>
        <v>1.0157966899999999</v>
      </c>
      <c r="K1087" s="5">
        <f t="shared" ca="1" si="238"/>
        <v>1795.4935322700001</v>
      </c>
      <c r="L1087" s="21">
        <f>IF(VLOOKUP(A1087,$U$12:$AD$125,8)=VLOOKUP(A1086,$U$12:$AD$125,8),0,VLOOKUP(A1087,U$12:$AD$125,8))</f>
        <v>0</v>
      </c>
      <c r="M1087" s="8">
        <f>IF(L1087&gt;0,VLOOKUP(L1087,T$12:$AC$125,7),0)</f>
        <v>0</v>
      </c>
      <c r="N1087" s="3">
        <f t="shared" si="244"/>
        <v>0</v>
      </c>
      <c r="O1087" s="3">
        <f t="shared" ca="1" si="239"/>
        <v>1795.4935322700001</v>
      </c>
      <c r="P1087" s="22" t="str">
        <f t="shared" si="245"/>
        <v>A+JProp=</v>
      </c>
      <c r="Q1087" s="2">
        <f t="shared" si="246"/>
        <v>43719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  <c r="ES1087" s="18"/>
      <c r="ET1087" s="18"/>
      <c r="EU1087" s="18"/>
      <c r="EV1087" s="18"/>
      <c r="EW1087" s="18"/>
      <c r="EX1087" s="18"/>
      <c r="EY1087" s="18"/>
      <c r="EZ1087" s="18"/>
      <c r="FA1087" s="18"/>
      <c r="FB1087" s="18"/>
      <c r="FC1087" s="18"/>
      <c r="FD1087" s="18"/>
      <c r="FE1087" s="18"/>
      <c r="FF1087" s="18"/>
      <c r="FG1087" s="18"/>
      <c r="FH1087" s="18"/>
      <c r="FI1087" s="18"/>
      <c r="FJ1087" s="18"/>
      <c r="FK1087" s="18"/>
      <c r="FL1087" s="18"/>
      <c r="FM1087" s="18"/>
      <c r="FN1087" s="18"/>
      <c r="FO1087" s="18"/>
      <c r="FP1087" s="18"/>
      <c r="FQ1087" s="18"/>
      <c r="FR1087" s="18"/>
      <c r="FS1087" s="18"/>
      <c r="FT1087" s="18"/>
      <c r="FU1087" s="18"/>
      <c r="FV1087" s="18"/>
    </row>
    <row r="1088" spans="1:178" ht="12.75" x14ac:dyDescent="0.15">
      <c r="A1088" s="90">
        <f t="shared" si="240"/>
        <v>43426</v>
      </c>
      <c r="B1088" s="95">
        <f t="shared" ca="1" si="247"/>
        <v>115495.08915505999</v>
      </c>
      <c r="C1088" s="3">
        <f t="shared" ca="1" si="241"/>
        <v>113662.642761</v>
      </c>
      <c r="D1088" s="4">
        <f ca="1">IF(A1088&lt;$B$1,VLOOKUP(A1088,[1]DI!$A$4:$B$15000,2),0)</f>
        <v>6.4000000000000001E-2</v>
      </c>
      <c r="E1088" s="5">
        <f t="shared" ca="1" si="248"/>
        <v>2.4620000000000002E-4</v>
      </c>
      <c r="F1088" s="20">
        <f t="shared" si="242"/>
        <v>1.3</v>
      </c>
      <c r="G1088" s="6">
        <f t="shared" ca="1" si="236"/>
        <v>1.00032006</v>
      </c>
      <c r="H1088" s="5">
        <f ca="1">TRUNC(PRODUCT(G$10:G1087),15)</f>
        <v>1.42815358916853</v>
      </c>
      <c r="I1088" s="5">
        <f t="shared" ca="1" si="243"/>
        <v>1.4054944838680801</v>
      </c>
      <c r="J1088" s="5">
        <f t="shared" ca="1" si="237"/>
        <v>1.0161218000000001</v>
      </c>
      <c r="K1088" s="5">
        <f t="shared" ca="1" si="238"/>
        <v>1832.4463940600001</v>
      </c>
      <c r="L1088" s="21">
        <f>IF(VLOOKUP(A1088,$U$12:$AD$125,8)=VLOOKUP(A1087,$U$12:$AD$125,8),0,VLOOKUP(A1088,U$12:$AD$125,8))</f>
        <v>0</v>
      </c>
      <c r="M1088" s="8">
        <f>IF(L1088&gt;0,VLOOKUP(L1088,T$12:$AC$125,7),0)</f>
        <v>0</v>
      </c>
      <c r="N1088" s="3">
        <f t="shared" si="244"/>
        <v>0</v>
      </c>
      <c r="O1088" s="3">
        <f t="shared" ca="1" si="239"/>
        <v>1832.4463940600001</v>
      </c>
      <c r="P1088" s="22" t="str">
        <f t="shared" si="245"/>
        <v>A+JProp=</v>
      </c>
      <c r="Q1088" s="2">
        <f t="shared" si="246"/>
        <v>43719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  <c r="ES1088" s="18"/>
      <c r="ET1088" s="18"/>
      <c r="EU1088" s="18"/>
      <c r="EV1088" s="18"/>
      <c r="EW1088" s="18"/>
      <c r="EX1088" s="18"/>
      <c r="EY1088" s="18"/>
      <c r="EZ1088" s="18"/>
      <c r="FA1088" s="18"/>
      <c r="FB1088" s="18"/>
      <c r="FC1088" s="18"/>
      <c r="FD1088" s="18"/>
      <c r="FE1088" s="18"/>
      <c r="FF1088" s="18"/>
      <c r="FG1088" s="18"/>
      <c r="FH1088" s="18"/>
      <c r="FI1088" s="18"/>
      <c r="FJ1088" s="18"/>
      <c r="FK1088" s="18"/>
      <c r="FL1088" s="18"/>
      <c r="FM1088" s="18"/>
      <c r="FN1088" s="18"/>
      <c r="FO1088" s="18"/>
      <c r="FP1088" s="18"/>
      <c r="FQ1088" s="18"/>
      <c r="FR1088" s="18"/>
      <c r="FS1088" s="18"/>
      <c r="FT1088" s="18"/>
      <c r="FU1088" s="18"/>
      <c r="FV1088" s="18"/>
    </row>
    <row r="1089" spans="1:178" ht="12.75" x14ac:dyDescent="0.15">
      <c r="A1089" s="90">
        <f t="shared" si="240"/>
        <v>43427</v>
      </c>
      <c r="B1089" s="95">
        <f t="shared" ca="1" si="247"/>
        <v>115532.05451973999</v>
      </c>
      <c r="C1089" s="3">
        <f t="shared" ca="1" si="241"/>
        <v>113662.642761</v>
      </c>
      <c r="D1089" s="4">
        <f ca="1">IF(A1089&lt;$B$1,VLOOKUP(A1089,[1]DI!$A$4:$B$15000,2),0)</f>
        <v>6.4000000000000001E-2</v>
      </c>
      <c r="E1089" s="5">
        <f t="shared" ca="1" si="248"/>
        <v>2.4620000000000002E-4</v>
      </c>
      <c r="F1089" s="20">
        <f t="shared" si="242"/>
        <v>1.3</v>
      </c>
      <c r="G1089" s="6">
        <f t="shared" ca="1" si="236"/>
        <v>1.00032006</v>
      </c>
      <c r="H1089" s="5">
        <f ca="1">TRUNC(PRODUCT(G$10:G1088),15)</f>
        <v>1.42861068400628</v>
      </c>
      <c r="I1089" s="5">
        <f t="shared" ca="1" si="243"/>
        <v>1.4054944838680801</v>
      </c>
      <c r="J1089" s="5">
        <f t="shared" ca="1" si="237"/>
        <v>1.01644702</v>
      </c>
      <c r="K1089" s="5">
        <f t="shared" ca="1" si="238"/>
        <v>1869.4117587400001</v>
      </c>
      <c r="L1089" s="21">
        <f>IF(VLOOKUP(A1089,$U$12:$AD$125,8)=VLOOKUP(A1088,$U$12:$AD$125,8),0,VLOOKUP(A1089,U$12:$AD$125,8))</f>
        <v>0</v>
      </c>
      <c r="M1089" s="8">
        <f>IF(L1089&gt;0,VLOOKUP(L1089,T$12:$AC$125,7),0)</f>
        <v>0</v>
      </c>
      <c r="N1089" s="3">
        <f t="shared" si="244"/>
        <v>0</v>
      </c>
      <c r="O1089" s="3">
        <f t="shared" ca="1" si="239"/>
        <v>1869.4117587400001</v>
      </c>
      <c r="P1089" s="22" t="str">
        <f t="shared" si="245"/>
        <v>A+JProp=</v>
      </c>
      <c r="Q1089" s="2">
        <f t="shared" si="246"/>
        <v>43719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  <c r="ES1089" s="18"/>
      <c r="ET1089" s="18"/>
      <c r="EU1089" s="18"/>
      <c r="EV1089" s="18"/>
      <c r="EW1089" s="18"/>
      <c r="EX1089" s="18"/>
      <c r="EY1089" s="18"/>
      <c r="EZ1089" s="18"/>
      <c r="FA1089" s="18"/>
      <c r="FB1089" s="18"/>
      <c r="FC1089" s="18"/>
      <c r="FD1089" s="18"/>
      <c r="FE1089" s="18"/>
      <c r="FF1089" s="18"/>
      <c r="FG1089" s="18"/>
      <c r="FH1089" s="18"/>
      <c r="FI1089" s="18"/>
      <c r="FJ1089" s="18"/>
      <c r="FK1089" s="18"/>
      <c r="FL1089" s="18"/>
      <c r="FM1089" s="18"/>
      <c r="FN1089" s="18"/>
      <c r="FO1089" s="18"/>
      <c r="FP1089" s="18"/>
      <c r="FQ1089" s="18"/>
      <c r="FR1089" s="18"/>
      <c r="FS1089" s="18"/>
      <c r="FT1089" s="18"/>
      <c r="FU1089" s="18"/>
      <c r="FV1089" s="18"/>
    </row>
    <row r="1090" spans="1:178" ht="12.75" x14ac:dyDescent="0.15">
      <c r="A1090" s="90">
        <f t="shared" si="240"/>
        <v>43428</v>
      </c>
      <c r="B1090" s="95">
        <f t="shared" ca="1" si="247"/>
        <v>115569.03238731</v>
      </c>
      <c r="C1090" s="3">
        <f t="shared" ca="1" si="241"/>
        <v>113662.642761</v>
      </c>
      <c r="D1090" s="4">
        <f ca="1">IF(A1090&lt;$B$1,VLOOKUP(A1090,[1]DI!$A$4:$B$15000,2),0)</f>
        <v>0</v>
      </c>
      <c r="E1090" s="5">
        <f t="shared" ca="1" si="248"/>
        <v>0</v>
      </c>
      <c r="F1090" s="20">
        <f t="shared" si="242"/>
        <v>1.3</v>
      </c>
      <c r="G1090" s="6">
        <f t="shared" ca="1" si="236"/>
        <v>1</v>
      </c>
      <c r="H1090" s="5">
        <f ca="1">TRUNC(PRODUCT(G$10:G1089),15)</f>
        <v>1.4290679251417999</v>
      </c>
      <c r="I1090" s="5">
        <f t="shared" ca="1" si="243"/>
        <v>1.4054944838680801</v>
      </c>
      <c r="J1090" s="5">
        <f t="shared" ca="1" si="237"/>
        <v>1.0167723500000001</v>
      </c>
      <c r="K1090" s="5">
        <f t="shared" ca="1" si="238"/>
        <v>1906.38962631</v>
      </c>
      <c r="L1090" s="21">
        <f>IF(VLOOKUP(A1090,$U$12:$AD$125,8)=VLOOKUP(A1089,$U$12:$AD$125,8),0,VLOOKUP(A1090,U$12:$AD$125,8))</f>
        <v>0</v>
      </c>
      <c r="M1090" s="8">
        <f>IF(L1090&gt;0,VLOOKUP(L1090,T$12:$AC$125,7),0)</f>
        <v>0</v>
      </c>
      <c r="N1090" s="3">
        <f t="shared" si="244"/>
        <v>0</v>
      </c>
      <c r="O1090" s="3">
        <f t="shared" ca="1" si="239"/>
        <v>1906.38962631</v>
      </c>
      <c r="P1090" s="22" t="str">
        <f t="shared" si="245"/>
        <v>A+JProp=</v>
      </c>
      <c r="Q1090" s="2">
        <f t="shared" si="246"/>
        <v>43719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  <c r="ES1090" s="18"/>
      <c r="ET1090" s="18"/>
      <c r="EU1090" s="18"/>
      <c r="EV1090" s="18"/>
      <c r="EW1090" s="18"/>
      <c r="EX1090" s="18"/>
      <c r="EY1090" s="18"/>
      <c r="EZ1090" s="18"/>
      <c r="FA1090" s="18"/>
      <c r="FB1090" s="18"/>
      <c r="FC1090" s="18"/>
      <c r="FD1090" s="18"/>
      <c r="FE1090" s="18"/>
      <c r="FF1090" s="18"/>
      <c r="FG1090" s="18"/>
      <c r="FH1090" s="18"/>
      <c r="FI1090" s="18"/>
      <c r="FJ1090" s="18"/>
      <c r="FK1090" s="18"/>
      <c r="FL1090" s="18"/>
      <c r="FM1090" s="18"/>
      <c r="FN1090" s="18"/>
      <c r="FO1090" s="18"/>
      <c r="FP1090" s="18"/>
      <c r="FQ1090" s="18"/>
      <c r="FR1090" s="18"/>
      <c r="FS1090" s="18"/>
      <c r="FT1090" s="18"/>
      <c r="FU1090" s="18"/>
      <c r="FV1090" s="18"/>
    </row>
    <row r="1091" spans="1:178" ht="12.75" x14ac:dyDescent="0.15">
      <c r="A1091" s="90">
        <f t="shared" si="240"/>
        <v>43429</v>
      </c>
      <c r="B1091" s="95">
        <f t="shared" ca="1" si="247"/>
        <v>115569.03238731</v>
      </c>
      <c r="C1091" s="3">
        <f t="shared" ca="1" si="241"/>
        <v>113662.642761</v>
      </c>
      <c r="D1091" s="4">
        <f ca="1">IF(A1091&lt;$B$1,VLOOKUP(A1091,[1]DI!$A$4:$B$15000,2),0)</f>
        <v>0</v>
      </c>
      <c r="E1091" s="5">
        <f t="shared" ca="1" si="248"/>
        <v>0</v>
      </c>
      <c r="F1091" s="20">
        <f t="shared" si="242"/>
        <v>1.3</v>
      </c>
      <c r="G1091" s="6">
        <f t="shared" ca="1" si="236"/>
        <v>1</v>
      </c>
      <c r="H1091" s="5">
        <f ca="1">TRUNC(PRODUCT(G$10:G1090),15)</f>
        <v>1.4290679251417999</v>
      </c>
      <c r="I1091" s="5">
        <f t="shared" ca="1" si="243"/>
        <v>1.4054944838680801</v>
      </c>
      <c r="J1091" s="5">
        <f t="shared" ca="1" si="237"/>
        <v>1.0167723500000001</v>
      </c>
      <c r="K1091" s="5">
        <f t="shared" ca="1" si="238"/>
        <v>1906.38962631</v>
      </c>
      <c r="L1091" s="21">
        <f>IF(VLOOKUP(A1091,$U$12:$AD$125,8)=VLOOKUP(A1090,$U$12:$AD$125,8),0,VLOOKUP(A1091,U$12:$AD$125,8))</f>
        <v>0</v>
      </c>
      <c r="M1091" s="8">
        <f>IF(L1091&gt;0,VLOOKUP(L1091,T$12:$AC$125,7),0)</f>
        <v>0</v>
      </c>
      <c r="N1091" s="3">
        <f t="shared" si="244"/>
        <v>0</v>
      </c>
      <c r="O1091" s="3">
        <f t="shared" ca="1" si="239"/>
        <v>1906.38962631</v>
      </c>
      <c r="P1091" s="22" t="str">
        <f t="shared" si="245"/>
        <v>A+JProp=</v>
      </c>
      <c r="Q1091" s="2">
        <f t="shared" si="246"/>
        <v>43719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  <c r="ES1091" s="18"/>
      <c r="ET1091" s="18"/>
      <c r="EU1091" s="18"/>
      <c r="EV1091" s="18"/>
      <c r="EW1091" s="18"/>
      <c r="EX1091" s="18"/>
      <c r="EY1091" s="18"/>
      <c r="EZ1091" s="18"/>
      <c r="FA1091" s="18"/>
      <c r="FB1091" s="18"/>
      <c r="FC1091" s="18"/>
      <c r="FD1091" s="18"/>
      <c r="FE1091" s="18"/>
      <c r="FF1091" s="18"/>
      <c r="FG1091" s="18"/>
      <c r="FH1091" s="18"/>
      <c r="FI1091" s="18"/>
      <c r="FJ1091" s="18"/>
      <c r="FK1091" s="18"/>
      <c r="FL1091" s="18"/>
      <c r="FM1091" s="18"/>
      <c r="FN1091" s="18"/>
      <c r="FO1091" s="18"/>
      <c r="FP1091" s="18"/>
      <c r="FQ1091" s="18"/>
      <c r="FR1091" s="18"/>
      <c r="FS1091" s="18"/>
      <c r="FT1091" s="18"/>
      <c r="FU1091" s="18"/>
      <c r="FV1091" s="18"/>
    </row>
    <row r="1092" spans="1:178" ht="12.75" x14ac:dyDescent="0.15">
      <c r="A1092" s="90">
        <f t="shared" si="240"/>
        <v>43430</v>
      </c>
      <c r="B1092" s="95">
        <f t="shared" ca="1" si="247"/>
        <v>115569.03238731</v>
      </c>
      <c r="C1092" s="3">
        <f t="shared" ca="1" si="241"/>
        <v>113662.642761</v>
      </c>
      <c r="D1092" s="4">
        <f ca="1">IF(A1092&lt;$B$1,VLOOKUP(A1092,[1]DI!$A$4:$B$15000,2),0)</f>
        <v>6.4000000000000001E-2</v>
      </c>
      <c r="E1092" s="5">
        <f t="shared" ca="1" si="248"/>
        <v>2.4620000000000002E-4</v>
      </c>
      <c r="F1092" s="20">
        <f t="shared" si="242"/>
        <v>1.3</v>
      </c>
      <c r="G1092" s="6">
        <f t="shared" ca="1" si="236"/>
        <v>1.00032006</v>
      </c>
      <c r="H1092" s="5">
        <f ca="1">TRUNC(PRODUCT(G$10:G1091),15)</f>
        <v>1.4290679251417999</v>
      </c>
      <c r="I1092" s="5">
        <f t="shared" ca="1" si="243"/>
        <v>1.4054944838680801</v>
      </c>
      <c r="J1092" s="5">
        <f t="shared" ca="1" si="237"/>
        <v>1.0167723500000001</v>
      </c>
      <c r="K1092" s="5">
        <f t="shared" ca="1" si="238"/>
        <v>1906.38962631</v>
      </c>
      <c r="L1092" s="21">
        <f>IF(VLOOKUP(A1092,$U$12:$AD$125,8)=VLOOKUP(A1091,$U$12:$AD$125,8),0,VLOOKUP(A1092,U$12:$AD$125,8))</f>
        <v>0</v>
      </c>
      <c r="M1092" s="8">
        <f>IF(L1092&gt;0,VLOOKUP(L1092,T$12:$AC$125,7),0)</f>
        <v>0</v>
      </c>
      <c r="N1092" s="3">
        <f t="shared" si="244"/>
        <v>0</v>
      </c>
      <c r="O1092" s="3">
        <f t="shared" ca="1" si="239"/>
        <v>1906.38962631</v>
      </c>
      <c r="P1092" s="22" t="str">
        <f t="shared" si="245"/>
        <v>A+JProp=</v>
      </c>
      <c r="Q1092" s="2">
        <f t="shared" si="246"/>
        <v>43719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  <c r="ES1092" s="18"/>
      <c r="ET1092" s="18"/>
      <c r="EU1092" s="18"/>
      <c r="EV1092" s="18"/>
      <c r="EW1092" s="18"/>
      <c r="EX1092" s="18"/>
      <c r="EY1092" s="18"/>
      <c r="EZ1092" s="18"/>
      <c r="FA1092" s="18"/>
      <c r="FB1092" s="18"/>
      <c r="FC1092" s="18"/>
      <c r="FD1092" s="18"/>
      <c r="FE1092" s="18"/>
      <c r="FF1092" s="18"/>
      <c r="FG1092" s="18"/>
      <c r="FH1092" s="18"/>
      <c r="FI1092" s="18"/>
      <c r="FJ1092" s="18"/>
      <c r="FK1092" s="18"/>
      <c r="FL1092" s="18"/>
      <c r="FM1092" s="18"/>
      <c r="FN1092" s="18"/>
      <c r="FO1092" s="18"/>
      <c r="FP1092" s="18"/>
      <c r="FQ1092" s="18"/>
      <c r="FR1092" s="18"/>
      <c r="FS1092" s="18"/>
      <c r="FT1092" s="18"/>
      <c r="FU1092" s="18"/>
      <c r="FV1092" s="18"/>
    </row>
    <row r="1093" spans="1:178" ht="12.75" x14ac:dyDescent="0.15">
      <c r="A1093" s="90">
        <f t="shared" si="240"/>
        <v>43431</v>
      </c>
      <c r="B1093" s="95">
        <f t="shared" ca="1" si="247"/>
        <v>115606.02162114</v>
      </c>
      <c r="C1093" s="3">
        <f t="shared" ca="1" si="241"/>
        <v>113662.642761</v>
      </c>
      <c r="D1093" s="4">
        <f ca="1">IF(A1093&lt;$B$1,VLOOKUP(A1093,[1]DI!$A$4:$B$15000,2),0)</f>
        <v>6.4000000000000001E-2</v>
      </c>
      <c r="E1093" s="5">
        <f t="shared" ca="1" si="248"/>
        <v>2.4620000000000002E-4</v>
      </c>
      <c r="F1093" s="20">
        <f t="shared" si="242"/>
        <v>1.3</v>
      </c>
      <c r="G1093" s="6">
        <f t="shared" ca="1" si="236"/>
        <v>1.00032006</v>
      </c>
      <c r="H1093" s="5">
        <f ca="1">TRUNC(PRODUCT(G$10:G1092),15)</f>
        <v>1.4295253126219201</v>
      </c>
      <c r="I1093" s="5">
        <f t="shared" ca="1" si="243"/>
        <v>1.4054944838680801</v>
      </c>
      <c r="J1093" s="5">
        <f t="shared" ca="1" si="237"/>
        <v>1.0170977800000001</v>
      </c>
      <c r="K1093" s="5">
        <f t="shared" ca="1" si="238"/>
        <v>1943.3788601399999</v>
      </c>
      <c r="L1093" s="21">
        <f>IF(VLOOKUP(A1093,$U$12:$AD$125,8)=VLOOKUP(A1092,$U$12:$AD$125,8),0,VLOOKUP(A1093,U$12:$AD$125,8))</f>
        <v>0</v>
      </c>
      <c r="M1093" s="8">
        <f>IF(L1093&gt;0,VLOOKUP(L1093,T$12:$AC$125,7),0)</f>
        <v>0</v>
      </c>
      <c r="N1093" s="3">
        <f t="shared" si="244"/>
        <v>0</v>
      </c>
      <c r="O1093" s="3">
        <f t="shared" ca="1" si="239"/>
        <v>1943.3788601399999</v>
      </c>
      <c r="P1093" s="22" t="str">
        <f t="shared" si="245"/>
        <v>A+JProp=</v>
      </c>
      <c r="Q1093" s="2">
        <f t="shared" si="246"/>
        <v>43719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  <c r="ES1093" s="18"/>
      <c r="ET1093" s="18"/>
      <c r="EU1093" s="18"/>
      <c r="EV1093" s="18"/>
      <c r="EW1093" s="18"/>
      <c r="EX1093" s="18"/>
      <c r="EY1093" s="18"/>
      <c r="EZ1093" s="18"/>
      <c r="FA1093" s="18"/>
      <c r="FB1093" s="18"/>
      <c r="FC1093" s="18"/>
      <c r="FD1093" s="18"/>
      <c r="FE1093" s="18"/>
      <c r="FF1093" s="18"/>
      <c r="FG1093" s="18"/>
      <c r="FH1093" s="18"/>
      <c r="FI1093" s="18"/>
      <c r="FJ1093" s="18"/>
      <c r="FK1093" s="18"/>
      <c r="FL1093" s="18"/>
      <c r="FM1093" s="18"/>
      <c r="FN1093" s="18"/>
      <c r="FO1093" s="18"/>
      <c r="FP1093" s="18"/>
      <c r="FQ1093" s="18"/>
      <c r="FR1093" s="18"/>
      <c r="FS1093" s="18"/>
      <c r="FT1093" s="18"/>
      <c r="FU1093" s="18"/>
      <c r="FV1093" s="18"/>
    </row>
    <row r="1094" spans="1:178" ht="12.75" x14ac:dyDescent="0.15">
      <c r="A1094" s="90">
        <f t="shared" si="240"/>
        <v>43432</v>
      </c>
      <c r="B1094" s="95">
        <f t="shared" ca="1" si="247"/>
        <v>115643.02222124</v>
      </c>
      <c r="C1094" s="3">
        <f t="shared" ca="1" si="241"/>
        <v>113662.642761</v>
      </c>
      <c r="D1094" s="4">
        <f ca="1">IF(A1094&lt;$B$1,VLOOKUP(A1094,[1]DI!$A$4:$B$15000,2),0)</f>
        <v>6.4000000000000001E-2</v>
      </c>
      <c r="E1094" s="5">
        <f t="shared" ca="1" si="248"/>
        <v>2.4620000000000002E-4</v>
      </c>
      <c r="F1094" s="20">
        <f t="shared" si="242"/>
        <v>1.3</v>
      </c>
      <c r="G1094" s="6">
        <f t="shared" ca="1" si="236"/>
        <v>1.00032006</v>
      </c>
      <c r="H1094" s="5">
        <f ca="1">TRUNC(PRODUCT(G$10:G1093),15)</f>
        <v>1.4299828464934801</v>
      </c>
      <c r="I1094" s="5">
        <f t="shared" ca="1" si="243"/>
        <v>1.4054944838680801</v>
      </c>
      <c r="J1094" s="5">
        <f t="shared" ca="1" si="237"/>
        <v>1.0174233100000001</v>
      </c>
      <c r="K1094" s="5">
        <f t="shared" ca="1" si="238"/>
        <v>1980.3794602400001</v>
      </c>
      <c r="L1094" s="21">
        <f>IF(VLOOKUP(A1094,$U$12:$AD$125,8)=VLOOKUP(A1093,$U$12:$AD$125,8),0,VLOOKUP(A1094,U$12:$AD$125,8))</f>
        <v>0</v>
      </c>
      <c r="M1094" s="8">
        <f>IF(L1094&gt;0,VLOOKUP(L1094,T$12:$AC$125,7),0)</f>
        <v>0</v>
      </c>
      <c r="N1094" s="3">
        <f t="shared" si="244"/>
        <v>0</v>
      </c>
      <c r="O1094" s="3">
        <f t="shared" ca="1" si="239"/>
        <v>1980.3794602400001</v>
      </c>
      <c r="P1094" s="22" t="str">
        <f t="shared" si="245"/>
        <v>A+JProp=</v>
      </c>
      <c r="Q1094" s="2">
        <f t="shared" si="246"/>
        <v>43719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  <c r="ES1094" s="18"/>
      <c r="ET1094" s="18"/>
      <c r="EU1094" s="18"/>
      <c r="EV1094" s="18"/>
      <c r="EW1094" s="18"/>
      <c r="EX1094" s="18"/>
      <c r="EY1094" s="18"/>
      <c r="EZ1094" s="18"/>
      <c r="FA1094" s="18"/>
      <c r="FB1094" s="18"/>
      <c r="FC1094" s="18"/>
      <c r="FD1094" s="18"/>
      <c r="FE1094" s="18"/>
      <c r="FF1094" s="18"/>
      <c r="FG1094" s="18"/>
      <c r="FH1094" s="18"/>
      <c r="FI1094" s="18"/>
      <c r="FJ1094" s="18"/>
      <c r="FK1094" s="18"/>
      <c r="FL1094" s="18"/>
      <c r="FM1094" s="18"/>
      <c r="FN1094" s="18"/>
      <c r="FO1094" s="18"/>
      <c r="FP1094" s="18"/>
      <c r="FQ1094" s="18"/>
      <c r="FR1094" s="18"/>
      <c r="FS1094" s="18"/>
      <c r="FT1094" s="18"/>
      <c r="FU1094" s="18"/>
      <c r="FV1094" s="18"/>
    </row>
    <row r="1095" spans="1:178" ht="12.75" x14ac:dyDescent="0.15">
      <c r="A1095" s="90">
        <f t="shared" si="240"/>
        <v>43433</v>
      </c>
      <c r="B1095" s="95">
        <f t="shared" ca="1" si="247"/>
        <v>115680.0341876</v>
      </c>
      <c r="C1095" s="3">
        <f t="shared" ca="1" si="241"/>
        <v>113662.642761</v>
      </c>
      <c r="D1095" s="4">
        <f ca="1">IF(A1095&lt;$B$1,VLOOKUP(A1095,[1]DI!$A$4:$B$15000,2),0)</f>
        <v>6.4000000000000001E-2</v>
      </c>
      <c r="E1095" s="5">
        <f t="shared" ca="1" si="248"/>
        <v>2.4620000000000002E-4</v>
      </c>
      <c r="F1095" s="20">
        <f t="shared" si="242"/>
        <v>1.3</v>
      </c>
      <c r="G1095" s="6">
        <f t="shared" ca="1" si="236"/>
        <v>1.00032006</v>
      </c>
      <c r="H1095" s="5">
        <f ca="1">TRUNC(PRODUCT(G$10:G1094),15)</f>
        <v>1.43044052680333</v>
      </c>
      <c r="I1095" s="5">
        <f t="shared" ca="1" si="243"/>
        <v>1.4054944838680801</v>
      </c>
      <c r="J1095" s="5">
        <f t="shared" ca="1" si="237"/>
        <v>1.0177489399999999</v>
      </c>
      <c r="K1095" s="5">
        <f t="shared" ca="1" si="238"/>
        <v>2017.3914265999999</v>
      </c>
      <c r="L1095" s="21">
        <f>IF(VLOOKUP(A1095,$U$12:$AD$125,8)=VLOOKUP(A1094,$U$12:$AD$125,8),0,VLOOKUP(A1095,U$12:$AD$125,8))</f>
        <v>0</v>
      </c>
      <c r="M1095" s="8">
        <f>IF(L1095&gt;0,VLOOKUP(L1095,T$12:$AC$125,7),0)</f>
        <v>0</v>
      </c>
      <c r="N1095" s="3">
        <f t="shared" si="244"/>
        <v>0</v>
      </c>
      <c r="O1095" s="3">
        <f t="shared" ca="1" si="239"/>
        <v>2017.3914265999999</v>
      </c>
      <c r="P1095" s="22" t="str">
        <f t="shared" si="245"/>
        <v>A+JProp=</v>
      </c>
      <c r="Q1095" s="2">
        <f t="shared" si="246"/>
        <v>43719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  <c r="ES1095" s="18"/>
      <c r="ET1095" s="18"/>
      <c r="EU1095" s="18"/>
      <c r="EV1095" s="18"/>
      <c r="EW1095" s="18"/>
      <c r="EX1095" s="18"/>
      <c r="EY1095" s="18"/>
      <c r="EZ1095" s="18"/>
      <c r="FA1095" s="18"/>
      <c r="FB1095" s="18"/>
      <c r="FC1095" s="18"/>
      <c r="FD1095" s="18"/>
      <c r="FE1095" s="18"/>
      <c r="FF1095" s="18"/>
      <c r="FG1095" s="18"/>
      <c r="FH1095" s="18"/>
      <c r="FI1095" s="18"/>
      <c r="FJ1095" s="18"/>
      <c r="FK1095" s="18"/>
      <c r="FL1095" s="18"/>
      <c r="FM1095" s="18"/>
      <c r="FN1095" s="18"/>
      <c r="FO1095" s="18"/>
      <c r="FP1095" s="18"/>
      <c r="FQ1095" s="18"/>
      <c r="FR1095" s="18"/>
      <c r="FS1095" s="18"/>
      <c r="FT1095" s="18"/>
      <c r="FU1095" s="18"/>
      <c r="FV1095" s="18"/>
    </row>
    <row r="1096" spans="1:178" ht="12.75" x14ac:dyDescent="0.15">
      <c r="A1096" s="90">
        <f t="shared" si="240"/>
        <v>43434</v>
      </c>
      <c r="B1096" s="95">
        <f t="shared" ca="1" si="247"/>
        <v>115717.05865685</v>
      </c>
      <c r="C1096" s="3">
        <f t="shared" ca="1" si="241"/>
        <v>113662.642761</v>
      </c>
      <c r="D1096" s="4">
        <f ca="1">IF(A1096&lt;$B$1,VLOOKUP(A1096,[1]DI!$A$4:$B$15000,2),0)</f>
        <v>6.4000000000000001E-2</v>
      </c>
      <c r="E1096" s="5">
        <f t="shared" ca="1" si="248"/>
        <v>2.4620000000000002E-4</v>
      </c>
      <c r="F1096" s="20">
        <f t="shared" si="242"/>
        <v>1.3</v>
      </c>
      <c r="G1096" s="6">
        <f t="shared" ca="1" si="236"/>
        <v>1.00032006</v>
      </c>
      <c r="H1096" s="5">
        <f ca="1">TRUNC(PRODUCT(G$10:G1095),15)</f>
        <v>1.43089835359833</v>
      </c>
      <c r="I1096" s="5">
        <f t="shared" ca="1" si="243"/>
        <v>1.4054944838680801</v>
      </c>
      <c r="J1096" s="5">
        <f t="shared" ca="1" si="237"/>
        <v>1.01807468</v>
      </c>
      <c r="K1096" s="5">
        <f t="shared" ca="1" si="238"/>
        <v>2054.4158958500002</v>
      </c>
      <c r="L1096" s="21">
        <f>IF(VLOOKUP(A1096,$U$12:$AD$125,8)=VLOOKUP(A1095,$U$12:$AD$125,8),0,VLOOKUP(A1096,U$12:$AD$125,8))</f>
        <v>0</v>
      </c>
      <c r="M1096" s="8">
        <f>IF(L1096&gt;0,VLOOKUP(L1096,T$12:$AC$125,7),0)</f>
        <v>0</v>
      </c>
      <c r="N1096" s="3">
        <f t="shared" si="244"/>
        <v>0</v>
      </c>
      <c r="O1096" s="3">
        <f t="shared" ca="1" si="239"/>
        <v>2054.4158958500002</v>
      </c>
      <c r="P1096" s="22" t="str">
        <f t="shared" si="245"/>
        <v>A+JProp=</v>
      </c>
      <c r="Q1096" s="2">
        <f t="shared" si="246"/>
        <v>43719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  <c r="ES1096" s="18"/>
      <c r="ET1096" s="18"/>
      <c r="EU1096" s="18"/>
      <c r="EV1096" s="18"/>
      <c r="EW1096" s="18"/>
      <c r="EX1096" s="18"/>
      <c r="EY1096" s="18"/>
      <c r="EZ1096" s="18"/>
      <c r="FA1096" s="18"/>
      <c r="FB1096" s="18"/>
      <c r="FC1096" s="18"/>
      <c r="FD1096" s="18"/>
      <c r="FE1096" s="18"/>
      <c r="FF1096" s="18"/>
      <c r="FG1096" s="18"/>
      <c r="FH1096" s="18"/>
      <c r="FI1096" s="18"/>
      <c r="FJ1096" s="18"/>
      <c r="FK1096" s="18"/>
      <c r="FL1096" s="18"/>
      <c r="FM1096" s="18"/>
      <c r="FN1096" s="18"/>
      <c r="FO1096" s="18"/>
      <c r="FP1096" s="18"/>
      <c r="FQ1096" s="18"/>
      <c r="FR1096" s="18"/>
      <c r="FS1096" s="18"/>
      <c r="FT1096" s="18"/>
      <c r="FU1096" s="18"/>
      <c r="FV1096" s="18"/>
    </row>
    <row r="1097" spans="1:178" ht="12.75" x14ac:dyDescent="0.15">
      <c r="A1097" s="90">
        <f t="shared" si="240"/>
        <v>43435</v>
      </c>
      <c r="B1097" s="95">
        <f t="shared" ca="1" si="247"/>
        <v>115754.09562899999</v>
      </c>
      <c r="C1097" s="3">
        <f t="shared" ca="1" si="241"/>
        <v>113662.642761</v>
      </c>
      <c r="D1097" s="4">
        <f ca="1">IF(A1097&lt;$B$1,VLOOKUP(A1097,[1]DI!$A$4:$B$15000,2),0)</f>
        <v>0</v>
      </c>
      <c r="E1097" s="5">
        <f t="shared" ca="1" si="248"/>
        <v>0</v>
      </c>
      <c r="F1097" s="20">
        <f t="shared" si="242"/>
        <v>1.3</v>
      </c>
      <c r="G1097" s="6">
        <f t="shared" ca="1" si="236"/>
        <v>1</v>
      </c>
      <c r="H1097" s="5">
        <f ca="1">TRUNC(PRODUCT(G$10:G1096),15)</f>
        <v>1.4313563269253899</v>
      </c>
      <c r="I1097" s="5">
        <f t="shared" ca="1" si="243"/>
        <v>1.4054944838680801</v>
      </c>
      <c r="J1097" s="5">
        <f t="shared" ca="1" si="237"/>
        <v>1.0184005300000001</v>
      </c>
      <c r="K1097" s="5">
        <f t="shared" ca="1" si="238"/>
        <v>2091.4528679999999</v>
      </c>
      <c r="L1097" s="21">
        <f>IF(VLOOKUP(A1097,$U$12:$AD$125,8)=VLOOKUP(A1096,$U$12:$AD$125,8),0,VLOOKUP(A1097,U$12:$AD$125,8))</f>
        <v>0</v>
      </c>
      <c r="M1097" s="8">
        <f>IF(L1097&gt;0,VLOOKUP(L1097,T$12:$AC$125,7),0)</f>
        <v>0</v>
      </c>
      <c r="N1097" s="3">
        <f t="shared" si="244"/>
        <v>0</v>
      </c>
      <c r="O1097" s="3">
        <f t="shared" ca="1" si="239"/>
        <v>2091.4528679999999</v>
      </c>
      <c r="P1097" s="22" t="str">
        <f t="shared" si="245"/>
        <v>A+JProp=</v>
      </c>
      <c r="Q1097" s="2">
        <f t="shared" si="246"/>
        <v>43719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  <c r="ES1097" s="18"/>
      <c r="ET1097" s="18"/>
      <c r="EU1097" s="18"/>
      <c r="EV1097" s="18"/>
      <c r="EW1097" s="18"/>
      <c r="EX1097" s="18"/>
      <c r="EY1097" s="18"/>
      <c r="EZ1097" s="18"/>
      <c r="FA1097" s="18"/>
      <c r="FB1097" s="18"/>
      <c r="FC1097" s="18"/>
      <c r="FD1097" s="18"/>
      <c r="FE1097" s="18"/>
      <c r="FF1097" s="18"/>
      <c r="FG1097" s="18"/>
      <c r="FH1097" s="18"/>
      <c r="FI1097" s="18"/>
      <c r="FJ1097" s="18"/>
      <c r="FK1097" s="18"/>
      <c r="FL1097" s="18"/>
      <c r="FM1097" s="18"/>
      <c r="FN1097" s="18"/>
      <c r="FO1097" s="18"/>
      <c r="FP1097" s="18"/>
      <c r="FQ1097" s="18"/>
      <c r="FR1097" s="18"/>
      <c r="FS1097" s="18"/>
      <c r="FT1097" s="18"/>
      <c r="FU1097" s="18"/>
      <c r="FV1097" s="18"/>
    </row>
    <row r="1098" spans="1:178" ht="12.75" x14ac:dyDescent="0.15">
      <c r="A1098" s="90">
        <f t="shared" si="240"/>
        <v>43436</v>
      </c>
      <c r="B1098" s="95">
        <f t="shared" ca="1" si="247"/>
        <v>115754.09562899999</v>
      </c>
      <c r="C1098" s="3">
        <f t="shared" ca="1" si="241"/>
        <v>113662.642761</v>
      </c>
      <c r="D1098" s="4">
        <f ca="1">IF(A1098&lt;$B$1,VLOOKUP(A1098,[1]DI!$A$4:$B$15000,2),0)</f>
        <v>0</v>
      </c>
      <c r="E1098" s="5">
        <f t="shared" ca="1" si="248"/>
        <v>0</v>
      </c>
      <c r="F1098" s="20">
        <f t="shared" si="242"/>
        <v>1.3</v>
      </c>
      <c r="G1098" s="6">
        <f t="shared" ref="G1098:G1106" ca="1" si="249">TRUNC((1+(E1098*F1098)),15)</f>
        <v>1</v>
      </c>
      <c r="H1098" s="5">
        <f ca="1">TRUNC(PRODUCT(G$10:G1097),15)</f>
        <v>1.4313563269253899</v>
      </c>
      <c r="I1098" s="5">
        <f t="shared" ca="1" si="243"/>
        <v>1.4054944838680801</v>
      </c>
      <c r="J1098" s="5">
        <f t="shared" ref="J1098:J1106" ca="1" si="250">ROUND(TRUNC(H1098/I1098,15),8)</f>
        <v>1.0184005300000001</v>
      </c>
      <c r="K1098" s="5">
        <f t="shared" ref="K1098:K1106" ca="1" si="251">TRUNC((C1098*(J1098-1)),8)</f>
        <v>2091.4528679999999</v>
      </c>
      <c r="L1098" s="21">
        <f>IF(VLOOKUP(A1098,$U$12:$AD$125,8)=VLOOKUP(A1097,$U$12:$AD$125,8),0,VLOOKUP(A1098,U$12:$AD$125,8))</f>
        <v>0</v>
      </c>
      <c r="M1098" s="8">
        <f>IF(L1098&gt;0,VLOOKUP(L1098,T$12:$AC$125,7),0)</f>
        <v>0</v>
      </c>
      <c r="N1098" s="3">
        <f t="shared" si="244"/>
        <v>0</v>
      </c>
      <c r="O1098" s="3">
        <f t="shared" ref="O1098:O1106" ca="1" si="252">(K1098+N1098)</f>
        <v>2091.4528679999999</v>
      </c>
      <c r="P1098" s="22" t="str">
        <f t="shared" si="245"/>
        <v>A+JProp=</v>
      </c>
      <c r="Q1098" s="2">
        <f t="shared" si="246"/>
        <v>43719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  <c r="ES1098" s="18"/>
      <c r="ET1098" s="18"/>
      <c r="EU1098" s="18"/>
      <c r="EV1098" s="18"/>
      <c r="EW1098" s="18"/>
      <c r="EX1098" s="18"/>
      <c r="EY1098" s="18"/>
      <c r="EZ1098" s="18"/>
      <c r="FA1098" s="18"/>
      <c r="FB1098" s="18"/>
      <c r="FC1098" s="18"/>
      <c r="FD1098" s="18"/>
      <c r="FE1098" s="18"/>
      <c r="FF1098" s="18"/>
      <c r="FG1098" s="18"/>
      <c r="FH1098" s="18"/>
      <c r="FI1098" s="18"/>
      <c r="FJ1098" s="18"/>
      <c r="FK1098" s="18"/>
      <c r="FL1098" s="18"/>
      <c r="FM1098" s="18"/>
      <c r="FN1098" s="18"/>
      <c r="FO1098" s="18"/>
      <c r="FP1098" s="18"/>
      <c r="FQ1098" s="18"/>
      <c r="FR1098" s="18"/>
      <c r="FS1098" s="18"/>
      <c r="FT1098" s="18"/>
      <c r="FU1098" s="18"/>
      <c r="FV1098" s="18"/>
    </row>
    <row r="1099" spans="1:178" ht="12.75" x14ac:dyDescent="0.15">
      <c r="A1099" s="90">
        <f t="shared" ref="A1099:A1162" si="253">(A1098+1)</f>
        <v>43437</v>
      </c>
      <c r="B1099" s="95">
        <f t="shared" ca="1" si="247"/>
        <v>115754.09562899999</v>
      </c>
      <c r="C1099" s="3">
        <f t="shared" ref="C1099:C1106" ca="1" si="254">TRUNC(C1098-N1098,6)</f>
        <v>113662.642761</v>
      </c>
      <c r="D1099" s="4">
        <f ca="1">IF(A1099&lt;$B$1,VLOOKUP(A1099,[1]DI!$A$4:$B$15000,2),0)</f>
        <v>6.4000000000000001E-2</v>
      </c>
      <c r="E1099" s="5">
        <f t="shared" ca="1" si="248"/>
        <v>2.4620000000000002E-4</v>
      </c>
      <c r="F1099" s="20">
        <f t="shared" ref="F1099:F1162" si="255">F1098</f>
        <v>1.3</v>
      </c>
      <c r="G1099" s="6">
        <f t="shared" ca="1" si="249"/>
        <v>1.00032006</v>
      </c>
      <c r="H1099" s="5">
        <f ca="1">TRUNC(PRODUCT(G$10:G1098),15)</f>
        <v>1.4313563269253899</v>
      </c>
      <c r="I1099" s="5">
        <f t="shared" ref="I1099:I1106" ca="1" si="256">IF(OR(L1098&gt;0,L1098="E"),H1098,I1098)</f>
        <v>1.4054944838680801</v>
      </c>
      <c r="J1099" s="5">
        <f t="shared" ca="1" si="250"/>
        <v>1.0184005300000001</v>
      </c>
      <c r="K1099" s="5">
        <f t="shared" ca="1" si="251"/>
        <v>2091.4528679999999</v>
      </c>
      <c r="L1099" s="21">
        <f>IF(VLOOKUP(A1099,$U$12:$AD$125,8)=VLOOKUP(A1098,$U$12:$AD$125,8),0,VLOOKUP(A1099,U$12:$AD$125,8))</f>
        <v>0</v>
      </c>
      <c r="M1099" s="8">
        <f>IF(L1099&gt;0,VLOOKUP(L1099,T$12:$AC$125,7),0)</f>
        <v>0</v>
      </c>
      <c r="N1099" s="3">
        <f t="shared" ref="N1099:N1106" si="257">IF(M1099&gt;0,(C$10*M1099),0)</f>
        <v>0</v>
      </c>
      <c r="O1099" s="3">
        <f t="shared" ca="1" si="252"/>
        <v>2091.4528679999999</v>
      </c>
      <c r="P1099" s="22" t="str">
        <f t="shared" ref="P1099:P1106" si="258">IF(L1098&gt;0,VLOOKUP(A1098,$U$12:$AD$125,9),P1098)</f>
        <v>A+JProp=</v>
      </c>
      <c r="Q1099" s="2">
        <f t="shared" ref="Q1099:Q1106" si="259">IF(L1098&gt;0,VLOOKUP(A1098,$U$12:$AD$125,10),Q1098)</f>
        <v>43719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  <c r="ES1099" s="18"/>
      <c r="ET1099" s="18"/>
      <c r="EU1099" s="18"/>
      <c r="EV1099" s="18"/>
      <c r="EW1099" s="18"/>
      <c r="EX1099" s="18"/>
      <c r="EY1099" s="18"/>
      <c r="EZ1099" s="18"/>
      <c r="FA1099" s="18"/>
      <c r="FB1099" s="18"/>
      <c r="FC1099" s="18"/>
      <c r="FD1099" s="18"/>
      <c r="FE1099" s="18"/>
      <c r="FF1099" s="18"/>
      <c r="FG1099" s="18"/>
      <c r="FH1099" s="18"/>
      <c r="FI1099" s="18"/>
      <c r="FJ1099" s="18"/>
      <c r="FK1099" s="18"/>
      <c r="FL1099" s="18"/>
      <c r="FM1099" s="18"/>
      <c r="FN1099" s="18"/>
      <c r="FO1099" s="18"/>
      <c r="FP1099" s="18"/>
      <c r="FQ1099" s="18"/>
      <c r="FR1099" s="18"/>
      <c r="FS1099" s="18"/>
      <c r="FT1099" s="18"/>
      <c r="FU1099" s="18"/>
      <c r="FV1099" s="18"/>
    </row>
    <row r="1100" spans="1:178" ht="12.75" x14ac:dyDescent="0.15">
      <c r="A1100" s="90">
        <f t="shared" si="253"/>
        <v>43438</v>
      </c>
      <c r="B1100" s="95">
        <f t="shared" ref="B1100:B1106" ca="1" si="260">IF(A1100&lt;=TODAY(),C1100+K1100,IF(AND(A1100&gt;TODAY(),A1100&lt;=$B$1),IF(VLOOKUP(TODAY(),$A$10:$D$10000,4,FALSE)=0,"n.d",C1100+K1100),"n.d"))</f>
        <v>115791.14396741</v>
      </c>
      <c r="C1100" s="3">
        <f t="shared" ca="1" si="254"/>
        <v>113662.642761</v>
      </c>
      <c r="D1100" s="4">
        <f ca="1">IF(A1100&lt;$B$1,VLOOKUP(A1100,[1]DI!$A$4:$B$15000,2),0)</f>
        <v>6.4000000000000001E-2</v>
      </c>
      <c r="E1100" s="5">
        <f t="shared" ca="1" si="248"/>
        <v>2.4620000000000002E-4</v>
      </c>
      <c r="F1100" s="20">
        <f t="shared" si="255"/>
        <v>1.3</v>
      </c>
      <c r="G1100" s="6">
        <f t="shared" ca="1" si="249"/>
        <v>1.00032006</v>
      </c>
      <c r="H1100" s="5">
        <f ca="1">TRUNC(PRODUCT(G$10:G1099),15)</f>
        <v>1.43181444683138</v>
      </c>
      <c r="I1100" s="5">
        <f t="shared" ca="1" si="256"/>
        <v>1.4054944838680801</v>
      </c>
      <c r="J1100" s="5">
        <f t="shared" ca="1" si="250"/>
        <v>1.01872648</v>
      </c>
      <c r="K1100" s="5">
        <f t="shared" ca="1" si="251"/>
        <v>2128.5012064100001</v>
      </c>
      <c r="L1100" s="21">
        <f>IF(VLOOKUP(A1100,$U$12:$AD$125,8)=VLOOKUP(A1099,$U$12:$AD$125,8),0,VLOOKUP(A1100,U$12:$AD$125,8))</f>
        <v>0</v>
      </c>
      <c r="M1100" s="8">
        <f>IF(L1100&gt;0,VLOOKUP(L1100,T$12:$AC$125,7),0)</f>
        <v>0</v>
      </c>
      <c r="N1100" s="3">
        <f t="shared" si="257"/>
        <v>0</v>
      </c>
      <c r="O1100" s="3">
        <f t="shared" ca="1" si="252"/>
        <v>2128.5012064100001</v>
      </c>
      <c r="P1100" s="22" t="str">
        <f t="shared" si="258"/>
        <v>A+JProp=</v>
      </c>
      <c r="Q1100" s="2">
        <f t="shared" si="259"/>
        <v>43719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  <c r="ES1100" s="18"/>
      <c r="ET1100" s="18"/>
      <c r="EU1100" s="18"/>
      <c r="EV1100" s="18"/>
      <c r="EW1100" s="18"/>
      <c r="EX1100" s="18"/>
      <c r="EY1100" s="18"/>
      <c r="EZ1100" s="18"/>
      <c r="FA1100" s="18"/>
      <c r="FB1100" s="18"/>
      <c r="FC1100" s="18"/>
      <c r="FD1100" s="18"/>
      <c r="FE1100" s="18"/>
      <c r="FF1100" s="18"/>
      <c r="FG1100" s="18"/>
      <c r="FH1100" s="18"/>
      <c r="FI1100" s="18"/>
      <c r="FJ1100" s="18"/>
      <c r="FK1100" s="18"/>
      <c r="FL1100" s="18"/>
      <c r="FM1100" s="18"/>
      <c r="FN1100" s="18"/>
      <c r="FO1100" s="18"/>
      <c r="FP1100" s="18"/>
      <c r="FQ1100" s="18"/>
      <c r="FR1100" s="18"/>
      <c r="FS1100" s="18"/>
      <c r="FT1100" s="18"/>
      <c r="FU1100" s="18"/>
      <c r="FV1100" s="18"/>
    </row>
    <row r="1101" spans="1:178" ht="12.75" x14ac:dyDescent="0.15">
      <c r="A1101" s="90">
        <f t="shared" si="253"/>
        <v>43439</v>
      </c>
      <c r="B1101" s="95">
        <f t="shared" ca="1" si="260"/>
        <v>115828.20367208</v>
      </c>
      <c r="C1101" s="3">
        <f t="shared" ca="1" si="254"/>
        <v>113662.642761</v>
      </c>
      <c r="D1101" s="4">
        <f ca="1">IF(A1101&lt;$B$1,VLOOKUP(A1101,[1]DI!$A$4:$B$15000,2),0)</f>
        <v>6.4000000000000001E-2</v>
      </c>
      <c r="E1101" s="5">
        <f t="shared" ca="1" si="248"/>
        <v>2.4620000000000002E-4</v>
      </c>
      <c r="F1101" s="20">
        <f t="shared" si="255"/>
        <v>1.3</v>
      </c>
      <c r="G1101" s="6">
        <f t="shared" ca="1" si="249"/>
        <v>1.00032006</v>
      </c>
      <c r="H1101" s="5">
        <f ca="1">TRUNC(PRODUCT(G$10:G1100),15)</f>
        <v>1.43227271336324</v>
      </c>
      <c r="I1101" s="5">
        <f t="shared" ca="1" si="256"/>
        <v>1.4054944838680801</v>
      </c>
      <c r="J1101" s="5">
        <f t="shared" ca="1" si="250"/>
        <v>1.01905253</v>
      </c>
      <c r="K1101" s="5">
        <f t="shared" ca="1" si="251"/>
        <v>2165.5609110800001</v>
      </c>
      <c r="L1101" s="21">
        <f>IF(VLOOKUP(A1101,$U$12:$AD$125,8)=VLOOKUP(A1100,$U$12:$AD$125,8),0,VLOOKUP(A1101,U$12:$AD$125,8))</f>
        <v>0</v>
      </c>
      <c r="M1101" s="8">
        <f>IF(L1101&gt;0,VLOOKUP(L1101,T$12:$AC$125,7),0)</f>
        <v>0</v>
      </c>
      <c r="N1101" s="3">
        <f t="shared" si="257"/>
        <v>0</v>
      </c>
      <c r="O1101" s="3">
        <f t="shared" ca="1" si="252"/>
        <v>2165.5609110800001</v>
      </c>
      <c r="P1101" s="22" t="str">
        <f t="shared" si="258"/>
        <v>A+JProp=</v>
      </c>
      <c r="Q1101" s="2">
        <f t="shared" si="259"/>
        <v>43719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  <c r="ES1101" s="18"/>
      <c r="ET1101" s="18"/>
      <c r="EU1101" s="18"/>
      <c r="EV1101" s="18"/>
      <c r="EW1101" s="18"/>
      <c r="EX1101" s="18"/>
      <c r="EY1101" s="18"/>
      <c r="EZ1101" s="18"/>
      <c r="FA1101" s="18"/>
      <c r="FB1101" s="18"/>
      <c r="FC1101" s="18"/>
      <c r="FD1101" s="18"/>
      <c r="FE1101" s="18"/>
      <c r="FF1101" s="18"/>
      <c r="FG1101" s="18"/>
      <c r="FH1101" s="18"/>
      <c r="FI1101" s="18"/>
      <c r="FJ1101" s="18"/>
      <c r="FK1101" s="18"/>
      <c r="FL1101" s="18"/>
      <c r="FM1101" s="18"/>
      <c r="FN1101" s="18"/>
      <c r="FO1101" s="18"/>
      <c r="FP1101" s="18"/>
      <c r="FQ1101" s="18"/>
      <c r="FR1101" s="18"/>
      <c r="FS1101" s="18"/>
      <c r="FT1101" s="18"/>
      <c r="FU1101" s="18"/>
      <c r="FV1101" s="18"/>
    </row>
    <row r="1102" spans="1:178" ht="12.75" x14ac:dyDescent="0.15">
      <c r="A1102" s="90">
        <f t="shared" si="253"/>
        <v>43440</v>
      </c>
      <c r="B1102" s="95">
        <f t="shared" ca="1" si="260"/>
        <v>115865.27587964</v>
      </c>
      <c r="C1102" s="3">
        <f t="shared" ca="1" si="254"/>
        <v>113662.642761</v>
      </c>
      <c r="D1102" s="4">
        <f ca="1">IF(A1102&lt;$B$1,VLOOKUP(A1102,[1]DI!$A$4:$B$15000,2),0)</f>
        <v>6.4000000000000001E-2</v>
      </c>
      <c r="E1102" s="5">
        <f t="shared" ca="1" si="248"/>
        <v>2.4620000000000002E-4</v>
      </c>
      <c r="F1102" s="20">
        <f t="shared" si="255"/>
        <v>1.3</v>
      </c>
      <c r="G1102" s="6">
        <f t="shared" ca="1" si="249"/>
        <v>1.00032006</v>
      </c>
      <c r="H1102" s="5">
        <f ca="1">TRUNC(PRODUCT(G$10:G1101),15)</f>
        <v>1.4327311265678699</v>
      </c>
      <c r="I1102" s="5">
        <f t="shared" ca="1" si="256"/>
        <v>1.4054944838680801</v>
      </c>
      <c r="J1102" s="5">
        <f t="shared" ca="1" si="250"/>
        <v>1.0193786899999999</v>
      </c>
      <c r="K1102" s="5">
        <f t="shared" ca="1" si="251"/>
        <v>2202.6331186399998</v>
      </c>
      <c r="L1102" s="21">
        <f>IF(VLOOKUP(A1102,$U$12:$AD$125,8)=VLOOKUP(A1101,$U$12:$AD$125,8),0,VLOOKUP(A1102,U$12:$AD$125,8))</f>
        <v>0</v>
      </c>
      <c r="M1102" s="8">
        <f>IF(L1102&gt;0,VLOOKUP(L1102,T$12:$AC$125,7),0)</f>
        <v>0</v>
      </c>
      <c r="N1102" s="3">
        <f t="shared" si="257"/>
        <v>0</v>
      </c>
      <c r="O1102" s="3">
        <f t="shared" ca="1" si="252"/>
        <v>2202.6331186399998</v>
      </c>
      <c r="P1102" s="22" t="str">
        <f t="shared" si="258"/>
        <v>A+JProp=</v>
      </c>
      <c r="Q1102" s="2">
        <f t="shared" si="259"/>
        <v>43719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  <c r="ES1102" s="18"/>
      <c r="ET1102" s="18"/>
      <c r="EU1102" s="18"/>
      <c r="EV1102" s="18"/>
      <c r="EW1102" s="18"/>
      <c r="EX1102" s="18"/>
      <c r="EY1102" s="18"/>
      <c r="EZ1102" s="18"/>
      <c r="FA1102" s="18"/>
      <c r="FB1102" s="18"/>
      <c r="FC1102" s="18"/>
      <c r="FD1102" s="18"/>
      <c r="FE1102" s="18"/>
      <c r="FF1102" s="18"/>
      <c r="FG1102" s="18"/>
      <c r="FH1102" s="18"/>
      <c r="FI1102" s="18"/>
      <c r="FJ1102" s="18"/>
      <c r="FK1102" s="18"/>
      <c r="FL1102" s="18"/>
      <c r="FM1102" s="18"/>
      <c r="FN1102" s="18"/>
      <c r="FO1102" s="18"/>
      <c r="FP1102" s="18"/>
      <c r="FQ1102" s="18"/>
      <c r="FR1102" s="18"/>
      <c r="FS1102" s="18"/>
      <c r="FT1102" s="18"/>
      <c r="FU1102" s="18"/>
      <c r="FV1102" s="18"/>
    </row>
    <row r="1103" spans="1:178" ht="12.75" x14ac:dyDescent="0.15">
      <c r="A1103" s="90">
        <f t="shared" si="253"/>
        <v>43441</v>
      </c>
      <c r="B1103" s="95">
        <f t="shared" ca="1" si="260"/>
        <v>115902.35945347</v>
      </c>
      <c r="C1103" s="3">
        <f t="shared" ca="1" si="254"/>
        <v>113662.642761</v>
      </c>
      <c r="D1103" s="4">
        <f ca="1">IF(A1103&lt;$B$1,VLOOKUP(A1103,[1]DI!$A$4:$B$15000,2),0)</f>
        <v>6.4000000000000001E-2</v>
      </c>
      <c r="E1103" s="5">
        <f t="shared" ca="1" si="248"/>
        <v>2.4620000000000002E-4</v>
      </c>
      <c r="F1103" s="20">
        <f t="shared" si="255"/>
        <v>1.3</v>
      </c>
      <c r="G1103" s="6">
        <f t="shared" ca="1" si="249"/>
        <v>1.00032006</v>
      </c>
      <c r="H1103" s="5">
        <f ca="1">TRUNC(PRODUCT(G$10:G1102),15)</f>
        <v>1.43318968649224</v>
      </c>
      <c r="I1103" s="5">
        <f t="shared" ca="1" si="256"/>
        <v>1.4054944838680801</v>
      </c>
      <c r="J1103" s="5">
        <f t="shared" ca="1" si="250"/>
        <v>1.0197049499999999</v>
      </c>
      <c r="K1103" s="5">
        <f t="shared" ca="1" si="251"/>
        <v>2239.71669247</v>
      </c>
      <c r="L1103" s="21">
        <f>IF(VLOOKUP(A1103,$U$12:$AD$125,8)=VLOOKUP(A1102,$U$12:$AD$125,8),0,VLOOKUP(A1103,U$12:$AD$125,8))</f>
        <v>0</v>
      </c>
      <c r="M1103" s="8">
        <f>IF(L1103&gt;0,VLOOKUP(L1103,T$12:$AC$125,7),0)</f>
        <v>0</v>
      </c>
      <c r="N1103" s="3">
        <f t="shared" si="257"/>
        <v>0</v>
      </c>
      <c r="O1103" s="3">
        <f t="shared" ca="1" si="252"/>
        <v>2239.71669247</v>
      </c>
      <c r="P1103" s="22" t="str">
        <f t="shared" si="258"/>
        <v>A+JProp=</v>
      </c>
      <c r="Q1103" s="2">
        <f t="shared" si="259"/>
        <v>43719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  <c r="ES1103" s="18"/>
      <c r="ET1103" s="18"/>
      <c r="EU1103" s="18"/>
      <c r="EV1103" s="18"/>
      <c r="EW1103" s="18"/>
      <c r="EX1103" s="18"/>
      <c r="EY1103" s="18"/>
      <c r="EZ1103" s="18"/>
      <c r="FA1103" s="18"/>
      <c r="FB1103" s="18"/>
      <c r="FC1103" s="18"/>
      <c r="FD1103" s="18"/>
      <c r="FE1103" s="18"/>
      <c r="FF1103" s="18"/>
      <c r="FG1103" s="18"/>
      <c r="FH1103" s="18"/>
      <c r="FI1103" s="18"/>
      <c r="FJ1103" s="18"/>
      <c r="FK1103" s="18"/>
      <c r="FL1103" s="18"/>
      <c r="FM1103" s="18"/>
      <c r="FN1103" s="18"/>
      <c r="FO1103" s="18"/>
      <c r="FP1103" s="18"/>
      <c r="FQ1103" s="18"/>
      <c r="FR1103" s="18"/>
      <c r="FS1103" s="18"/>
      <c r="FT1103" s="18"/>
      <c r="FU1103" s="18"/>
      <c r="FV1103" s="18"/>
    </row>
    <row r="1104" spans="1:178" ht="12.75" x14ac:dyDescent="0.15">
      <c r="A1104" s="90">
        <f t="shared" si="253"/>
        <v>43442</v>
      </c>
      <c r="B1104" s="95">
        <f t="shared" ca="1" si="260"/>
        <v>115939.45553019</v>
      </c>
      <c r="C1104" s="3">
        <f t="shared" ca="1" si="254"/>
        <v>113662.642761</v>
      </c>
      <c r="D1104" s="4">
        <f ca="1">IF(A1104&lt;$B$1,VLOOKUP(A1104,[1]DI!$A$4:$B$15000,2),0)</f>
        <v>0</v>
      </c>
      <c r="E1104" s="5">
        <f t="shared" ca="1" si="248"/>
        <v>0</v>
      </c>
      <c r="F1104" s="20">
        <f t="shared" si="255"/>
        <v>1.3</v>
      </c>
      <c r="G1104" s="6">
        <f t="shared" ca="1" si="249"/>
        <v>1</v>
      </c>
      <c r="H1104" s="5">
        <f ca="1">TRUNC(PRODUCT(G$10:G1103),15)</f>
        <v>1.4336483931833</v>
      </c>
      <c r="I1104" s="5">
        <f t="shared" ca="1" si="256"/>
        <v>1.4054944838680801</v>
      </c>
      <c r="J1104" s="5">
        <f t="shared" ca="1" si="250"/>
        <v>1.02003132</v>
      </c>
      <c r="K1104" s="5">
        <f t="shared" ca="1" si="251"/>
        <v>2276.8127691899999</v>
      </c>
      <c r="L1104" s="21">
        <f>IF(VLOOKUP(A1104,$U$12:$AD$125,8)=VLOOKUP(A1103,$U$12:$AD$125,8),0,VLOOKUP(A1104,U$12:$AD$125,8))</f>
        <v>0</v>
      </c>
      <c r="M1104" s="8">
        <f>IF(L1104&gt;0,VLOOKUP(L1104,T$12:$AC$125,7),0)</f>
        <v>0</v>
      </c>
      <c r="N1104" s="3">
        <f t="shared" si="257"/>
        <v>0</v>
      </c>
      <c r="O1104" s="3">
        <f t="shared" ca="1" si="252"/>
        <v>2276.8127691899999</v>
      </c>
      <c r="P1104" s="22" t="str">
        <f t="shared" si="258"/>
        <v>A+JProp=</v>
      </c>
      <c r="Q1104" s="2">
        <f t="shared" si="259"/>
        <v>43719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  <c r="ES1104" s="18"/>
      <c r="ET1104" s="18"/>
      <c r="EU1104" s="18"/>
      <c r="EV1104" s="18"/>
      <c r="EW1104" s="18"/>
      <c r="EX1104" s="18"/>
      <c r="EY1104" s="18"/>
      <c r="EZ1104" s="18"/>
      <c r="FA1104" s="18"/>
      <c r="FB1104" s="18"/>
      <c r="FC1104" s="18"/>
      <c r="FD1104" s="18"/>
      <c r="FE1104" s="18"/>
      <c r="FF1104" s="18"/>
      <c r="FG1104" s="18"/>
      <c r="FH1104" s="18"/>
      <c r="FI1104" s="18"/>
      <c r="FJ1104" s="18"/>
      <c r="FK1104" s="18"/>
      <c r="FL1104" s="18"/>
      <c r="FM1104" s="18"/>
      <c r="FN1104" s="18"/>
      <c r="FO1104" s="18"/>
      <c r="FP1104" s="18"/>
      <c r="FQ1104" s="18"/>
      <c r="FR1104" s="18"/>
      <c r="FS1104" s="18"/>
      <c r="FT1104" s="18"/>
      <c r="FU1104" s="18"/>
      <c r="FV1104" s="18"/>
    </row>
    <row r="1105" spans="1:181" ht="12.75" x14ac:dyDescent="0.15">
      <c r="A1105" s="90">
        <f t="shared" si="253"/>
        <v>43443</v>
      </c>
      <c r="B1105" s="95">
        <f t="shared" ca="1" si="260"/>
        <v>115939.45553019</v>
      </c>
      <c r="C1105" s="3">
        <f t="shared" ca="1" si="254"/>
        <v>113662.642761</v>
      </c>
      <c r="D1105" s="4">
        <f ca="1">IF(A1105&lt;$B$1,VLOOKUP(A1105,[1]DI!$A$4:$B$15000,2),0)</f>
        <v>0</v>
      </c>
      <c r="E1105" s="5">
        <f t="shared" ca="1" si="248"/>
        <v>0</v>
      </c>
      <c r="F1105" s="20">
        <f t="shared" si="255"/>
        <v>1.3</v>
      </c>
      <c r="G1105" s="6">
        <f t="shared" ca="1" si="249"/>
        <v>1</v>
      </c>
      <c r="H1105" s="5">
        <f ca="1">TRUNC(PRODUCT(G$10:G1104),15)</f>
        <v>1.4336483931833</v>
      </c>
      <c r="I1105" s="5">
        <f t="shared" ca="1" si="256"/>
        <v>1.4054944838680801</v>
      </c>
      <c r="J1105" s="5">
        <f t="shared" ca="1" si="250"/>
        <v>1.02003132</v>
      </c>
      <c r="K1105" s="5">
        <f t="shared" ca="1" si="251"/>
        <v>2276.8127691899999</v>
      </c>
      <c r="L1105" s="21">
        <f>IF(VLOOKUP(A1105,$U$12:$AD$125,8)=VLOOKUP(A1104,$U$12:$AD$125,8),0,VLOOKUP(A1105,U$12:$AD$125,8))</f>
        <v>0</v>
      </c>
      <c r="M1105" s="8">
        <f>IF(L1105&gt;0,VLOOKUP(L1105,T$12:$AC$125,7),0)</f>
        <v>0</v>
      </c>
      <c r="N1105" s="3">
        <f t="shared" si="257"/>
        <v>0</v>
      </c>
      <c r="O1105" s="3">
        <f t="shared" ca="1" si="252"/>
        <v>2276.8127691899999</v>
      </c>
      <c r="P1105" s="22" t="str">
        <f t="shared" si="258"/>
        <v>A+JProp=</v>
      </c>
      <c r="Q1105" s="2">
        <f t="shared" si="259"/>
        <v>43719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  <c r="ES1105" s="18"/>
      <c r="ET1105" s="18"/>
      <c r="EU1105" s="18"/>
      <c r="EV1105" s="18"/>
      <c r="EW1105" s="18"/>
      <c r="EX1105" s="18"/>
      <c r="EY1105" s="18"/>
      <c r="EZ1105" s="18"/>
      <c r="FA1105" s="18"/>
      <c r="FB1105" s="18"/>
      <c r="FC1105" s="18"/>
      <c r="FD1105" s="18"/>
      <c r="FE1105" s="18"/>
      <c r="FF1105" s="18"/>
      <c r="FG1105" s="18"/>
      <c r="FH1105" s="18"/>
      <c r="FI1105" s="18"/>
      <c r="FJ1105" s="18"/>
      <c r="FK1105" s="18"/>
      <c r="FL1105" s="18"/>
      <c r="FM1105" s="18"/>
      <c r="FN1105" s="18"/>
      <c r="FO1105" s="18"/>
      <c r="FP1105" s="18"/>
      <c r="FQ1105" s="18"/>
      <c r="FR1105" s="18"/>
      <c r="FS1105" s="18"/>
      <c r="FT1105" s="18"/>
      <c r="FU1105" s="18"/>
      <c r="FV1105" s="18"/>
    </row>
    <row r="1106" spans="1:181" ht="12.75" x14ac:dyDescent="0.15">
      <c r="A1106" s="90">
        <f t="shared" si="253"/>
        <v>43444</v>
      </c>
      <c r="B1106" s="95">
        <f t="shared" ca="1" si="260"/>
        <v>115939.45553019</v>
      </c>
      <c r="C1106" s="3">
        <f t="shared" ca="1" si="254"/>
        <v>113662.642761</v>
      </c>
      <c r="D1106" s="4">
        <f ca="1">IF(A1106&lt;$B$1,VLOOKUP(A1106,[1]DI!$A$4:$B$15000,2),0)</f>
        <v>6.4000000000000001E-2</v>
      </c>
      <c r="E1106" s="5">
        <f t="shared" ref="E1106" ca="1" si="261">ROUND((((1+D1106)^(1/252)-1)),8)</f>
        <v>2.4620000000000002E-4</v>
      </c>
      <c r="F1106" s="20">
        <f t="shared" si="255"/>
        <v>1.3</v>
      </c>
      <c r="G1106" s="6">
        <f t="shared" ca="1" si="249"/>
        <v>1.00032006</v>
      </c>
      <c r="H1106" s="5">
        <f ca="1">TRUNC(PRODUCT(G$10:G1105),15)</f>
        <v>1.4336483931833</v>
      </c>
      <c r="I1106" s="5">
        <f t="shared" ca="1" si="256"/>
        <v>1.4054944838680801</v>
      </c>
      <c r="J1106" s="5">
        <f t="shared" ca="1" si="250"/>
        <v>1.02003132</v>
      </c>
      <c r="K1106" s="5">
        <f t="shared" ca="1" si="251"/>
        <v>2276.8127691899999</v>
      </c>
      <c r="L1106" s="21">
        <f>IF(VLOOKUP(A1106,$U$12:$AD$125,8)=VLOOKUP(A1105,$U$12:$AD$125,8),0,VLOOKUP(A1106,U$12:$AD$125,8))</f>
        <v>0</v>
      </c>
      <c r="M1106" s="8">
        <f>IF(L1106&gt;0,VLOOKUP(L1106,T$12:$AC$125,7),0)</f>
        <v>0</v>
      </c>
      <c r="N1106" s="3">
        <f t="shared" si="257"/>
        <v>0</v>
      </c>
      <c r="O1106" s="3">
        <f t="shared" ca="1" si="252"/>
        <v>2276.8127691899999</v>
      </c>
      <c r="P1106" s="22" t="str">
        <f t="shared" si="258"/>
        <v>A+JProp=</v>
      </c>
      <c r="Q1106" s="2">
        <f t="shared" si="259"/>
        <v>43719</v>
      </c>
      <c r="R1106" s="10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3"/>
      <c r="AG1106" s="33"/>
      <c r="AH1106" s="33"/>
      <c r="AI1106" s="33"/>
      <c r="AJ1106" s="33"/>
      <c r="AK1106" s="33"/>
      <c r="AL1106" s="33"/>
      <c r="AM1106" s="33"/>
      <c r="AN1106" s="33"/>
      <c r="AO1106" s="33"/>
      <c r="AP1106" s="33"/>
      <c r="AQ1106" s="33"/>
      <c r="AR1106" s="33"/>
      <c r="AS1106" s="33"/>
      <c r="AT1106" s="33"/>
      <c r="AU1106" s="33"/>
      <c r="AV1106" s="33"/>
      <c r="AW1106" s="33"/>
      <c r="AX1106" s="33"/>
      <c r="AY1106" s="33"/>
      <c r="AZ1106" s="33"/>
      <c r="BA1106" s="33"/>
      <c r="BB1106" s="33"/>
      <c r="BC1106" s="33"/>
      <c r="BD1106" s="33"/>
      <c r="BE1106" s="33"/>
      <c r="BF1106" s="33"/>
      <c r="BG1106" s="33"/>
      <c r="BH1106" s="33"/>
      <c r="BI1106" s="33"/>
      <c r="BJ1106" s="33"/>
      <c r="BK1106" s="33"/>
      <c r="BL1106" s="33"/>
      <c r="BM1106" s="33"/>
      <c r="BN1106" s="33"/>
      <c r="BO1106" s="33"/>
      <c r="BP1106" s="33"/>
      <c r="BQ1106" s="33"/>
      <c r="BR1106" s="33"/>
      <c r="BS1106" s="33"/>
      <c r="BT1106" s="33"/>
      <c r="BU1106" s="33"/>
      <c r="BV1106" s="33"/>
      <c r="BW1106" s="33"/>
      <c r="BX1106" s="33"/>
      <c r="BY1106" s="33"/>
      <c r="BZ1106" s="33"/>
      <c r="CA1106" s="33"/>
      <c r="CB1106" s="33"/>
      <c r="CC1106" s="33"/>
      <c r="CD1106" s="33"/>
      <c r="CE1106" s="33"/>
      <c r="CF1106" s="33"/>
      <c r="CG1106" s="33"/>
      <c r="CH1106" s="33"/>
      <c r="CI1106" s="33"/>
      <c r="CJ1106" s="33"/>
      <c r="CK1106" s="33"/>
      <c r="CL1106" s="33"/>
      <c r="CM1106" s="33"/>
      <c r="CN1106" s="33"/>
      <c r="CO1106" s="33"/>
      <c r="CP1106" s="33"/>
      <c r="CQ1106" s="33"/>
      <c r="CR1106" s="33"/>
      <c r="CS1106" s="33"/>
      <c r="CT1106" s="33"/>
      <c r="CU1106" s="33"/>
      <c r="CV1106" s="33"/>
      <c r="CW1106" s="33"/>
      <c r="CX1106" s="33"/>
      <c r="CY1106" s="33"/>
      <c r="CZ1106" s="33"/>
      <c r="DA1106" s="33"/>
      <c r="DB1106" s="33"/>
      <c r="DC1106" s="33"/>
      <c r="DD1106" s="33"/>
      <c r="DE1106" s="33"/>
      <c r="DF1106" s="33"/>
      <c r="DG1106" s="33"/>
      <c r="DH1106" s="33"/>
      <c r="DI1106" s="33"/>
      <c r="DJ1106" s="33"/>
      <c r="DK1106" s="33"/>
      <c r="DL1106" s="33"/>
      <c r="DM1106" s="33"/>
      <c r="DN1106" s="33"/>
      <c r="DO1106" s="33"/>
      <c r="DP1106" s="33"/>
      <c r="DQ1106" s="33"/>
      <c r="DR1106" s="33"/>
      <c r="DS1106" s="33"/>
      <c r="DT1106" s="33"/>
      <c r="DU1106" s="33"/>
      <c r="DV1106" s="33"/>
      <c r="DW1106" s="33"/>
      <c r="DX1106" s="33"/>
      <c r="DY1106" s="33"/>
      <c r="DZ1106" s="33"/>
      <c r="EA1106" s="33"/>
      <c r="EB1106" s="33"/>
      <c r="EC1106" s="33"/>
      <c r="ED1106" s="33"/>
      <c r="EE1106" s="33"/>
      <c r="EF1106" s="33"/>
      <c r="EG1106" s="33"/>
      <c r="EH1106" s="33"/>
      <c r="EI1106" s="33"/>
      <c r="EJ1106" s="33"/>
      <c r="EK1106" s="33"/>
      <c r="EL1106" s="33"/>
      <c r="EM1106" s="33"/>
      <c r="EN1106" s="33"/>
      <c r="EO1106" s="33"/>
      <c r="EP1106" s="33"/>
      <c r="EQ1106" s="33"/>
      <c r="ER1106" s="33"/>
      <c r="ES1106" s="33"/>
      <c r="ET1106" s="33"/>
      <c r="EU1106" s="33"/>
      <c r="EV1106" s="33"/>
      <c r="EW1106" s="33"/>
      <c r="EX1106" s="33"/>
      <c r="EY1106" s="33"/>
      <c r="EZ1106" s="33"/>
      <c r="FA1106" s="33"/>
      <c r="FB1106" s="33"/>
      <c r="FC1106" s="33"/>
      <c r="FD1106" s="33"/>
      <c r="FE1106" s="33"/>
      <c r="FF1106" s="33"/>
      <c r="FG1106" s="33"/>
      <c r="FH1106" s="33"/>
      <c r="FI1106" s="33"/>
      <c r="FJ1106" s="33"/>
      <c r="FK1106" s="33"/>
      <c r="FL1106" s="33"/>
      <c r="FM1106" s="33"/>
      <c r="FN1106" s="33"/>
      <c r="FO1106" s="33"/>
      <c r="FP1106" s="33"/>
      <c r="FQ1106" s="33"/>
      <c r="FR1106" s="33"/>
      <c r="FS1106" s="33"/>
      <c r="FT1106" s="33"/>
      <c r="FU1106" s="33"/>
      <c r="FV1106" s="33"/>
      <c r="FW1106" s="33"/>
      <c r="FX1106" s="33"/>
      <c r="FY1106" s="33"/>
    </row>
    <row r="1107" spans="1:181" ht="12.75" x14ac:dyDescent="0.15">
      <c r="A1107" s="90">
        <f t="shared" si="253"/>
        <v>43445</v>
      </c>
      <c r="B1107" s="95">
        <f t="shared" ref="B1107:B1170" ca="1" si="262">IF(A1107&lt;=TODAY(),C1107+K1107,IF(AND(A1107&gt;TODAY(),A1107&lt;=$B$1),IF(VLOOKUP(TODAY(),$A$10:$D$10000,4,FALSE)=0,"n.d",C1107+K1107),"n.d"))</f>
        <v>115976.56297316999</v>
      </c>
      <c r="C1107" s="3">
        <f t="shared" ref="C1107:C1170" ca="1" si="263">TRUNC(C1106-N1106,6)</f>
        <v>113662.642761</v>
      </c>
      <c r="D1107" s="4">
        <f ca="1">IF(A1107&lt;$B$1,VLOOKUP(A1107,[1]DI!$A$4:$B$15000,2),0)</f>
        <v>6.4000000000000001E-2</v>
      </c>
      <c r="E1107" s="5">
        <f t="shared" ref="E1107:E1170" ca="1" si="264">ROUND((((1+D1107)^(1/252)-1)),8)</f>
        <v>2.4620000000000002E-4</v>
      </c>
      <c r="F1107" s="20">
        <f t="shared" si="255"/>
        <v>1.3</v>
      </c>
      <c r="G1107" s="6">
        <f t="shared" ref="G1107:G1170" ca="1" si="265">TRUNC((1+(E1107*F1107)),15)</f>
        <v>1.00032006</v>
      </c>
      <c r="H1107" s="5">
        <f ca="1">TRUNC(PRODUCT(G$10:G1106),15)</f>
        <v>1.43410724668802</v>
      </c>
      <c r="I1107" s="5">
        <f t="shared" ref="I1107:I1170" ca="1" si="266">IF(OR(L1106&gt;0,L1106="E"),H1106,I1106)</f>
        <v>1.4054944838680801</v>
      </c>
      <c r="J1107" s="5">
        <f t="shared" ref="J1107:J1170" ca="1" si="267">ROUND(TRUNC(H1107/I1107,15),8)</f>
        <v>1.02035779</v>
      </c>
      <c r="K1107" s="5">
        <f t="shared" ref="K1107:K1170" ca="1" si="268">TRUNC((C1107*(J1107-1)),8)</f>
        <v>2313.92021217</v>
      </c>
      <c r="L1107" s="21">
        <f>IF(VLOOKUP(A1107,$U$12:$AD$125,8)=VLOOKUP(A1106,$U$12:$AD$125,8),0,VLOOKUP(A1107,U$12:$AD$125,8))</f>
        <v>0</v>
      </c>
      <c r="M1107" s="8">
        <f>IF(L1107&gt;0,VLOOKUP(L1107,T$12:$AC$125,7),0)</f>
        <v>0</v>
      </c>
      <c r="N1107" s="3">
        <f t="shared" ref="N1107:N1170" si="269">IF(M1107&gt;0,(C$10*M1107),0)</f>
        <v>0</v>
      </c>
      <c r="O1107" s="3">
        <f t="shared" ref="O1107:O1170" ca="1" si="270">(K1107+N1107)</f>
        <v>2313.92021217</v>
      </c>
      <c r="P1107" s="22" t="str">
        <f t="shared" ref="P1107:P1170" si="271">IF(L1106&gt;0,VLOOKUP(A1106,$U$12:$AD$125,9),P1106)</f>
        <v>A+JProp=</v>
      </c>
      <c r="Q1107" s="2">
        <f t="shared" ref="Q1107:Q1170" si="272">IF(L1106&gt;0,VLOOKUP(A1106,$U$12:$AD$125,10),Q1106)</f>
        <v>43719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  <c r="ES1107" s="18"/>
      <c r="ET1107" s="18"/>
      <c r="EU1107" s="18"/>
      <c r="EV1107" s="18"/>
      <c r="EW1107" s="18"/>
      <c r="EX1107" s="18"/>
      <c r="EY1107" s="18"/>
      <c r="EZ1107" s="18"/>
      <c r="FA1107" s="18"/>
      <c r="FB1107" s="18"/>
      <c r="FC1107" s="18"/>
      <c r="FD1107" s="18"/>
      <c r="FE1107" s="18"/>
      <c r="FF1107" s="18"/>
      <c r="FG1107" s="18"/>
      <c r="FH1107" s="18"/>
      <c r="FI1107" s="18"/>
      <c r="FJ1107" s="18"/>
      <c r="FK1107" s="18"/>
      <c r="FL1107" s="18"/>
      <c r="FM1107" s="18"/>
      <c r="FN1107" s="18"/>
      <c r="FO1107" s="18"/>
      <c r="FP1107" s="18"/>
      <c r="FQ1107" s="18"/>
      <c r="FR1107" s="18"/>
      <c r="FS1107" s="18"/>
      <c r="FT1107" s="18"/>
      <c r="FU1107" s="18"/>
      <c r="FV1107" s="18"/>
    </row>
    <row r="1108" spans="1:181" ht="12.75" x14ac:dyDescent="0.15">
      <c r="A1108" s="90">
        <f t="shared" si="253"/>
        <v>43446</v>
      </c>
      <c r="B1108" s="95">
        <f t="shared" ca="1" si="262"/>
        <v>116013.68291904</v>
      </c>
      <c r="C1108" s="3">
        <f t="shared" ca="1" si="263"/>
        <v>113662.642761</v>
      </c>
      <c r="D1108" s="4">
        <f ca="1">IF(A1108&lt;$B$1,VLOOKUP(A1108,[1]DI!$A$4:$B$15000,2),0)</f>
        <v>6.4000000000000001E-2</v>
      </c>
      <c r="E1108" s="5">
        <f t="shared" ca="1" si="264"/>
        <v>2.4620000000000002E-4</v>
      </c>
      <c r="F1108" s="20">
        <f t="shared" si="255"/>
        <v>1.3</v>
      </c>
      <c r="G1108" s="6">
        <f t="shared" ca="1" si="265"/>
        <v>1.00032006</v>
      </c>
      <c r="H1108" s="5">
        <f ca="1">TRUNC(PRODUCT(G$10:G1107),15)</f>
        <v>1.4345662470534</v>
      </c>
      <c r="I1108" s="5">
        <f t="shared" ca="1" si="266"/>
        <v>1.4054944838680801</v>
      </c>
      <c r="J1108" s="5">
        <f t="shared" ca="1" si="267"/>
        <v>1.0206843699999999</v>
      </c>
      <c r="K1108" s="5">
        <f t="shared" ca="1" si="268"/>
        <v>2351.0401580399998</v>
      </c>
      <c r="L1108" s="21">
        <f>IF(VLOOKUP(A1108,$U$12:$AD$125,8)=VLOOKUP(A1107,$U$12:$AD$125,8),0,VLOOKUP(A1108,U$12:$AD$125,8))</f>
        <v>0</v>
      </c>
      <c r="M1108" s="8">
        <f>IF(L1108&gt;0,VLOOKUP(L1108,T$12:$AC$125,7),0)</f>
        <v>0</v>
      </c>
      <c r="N1108" s="3">
        <f t="shared" si="269"/>
        <v>0</v>
      </c>
      <c r="O1108" s="3">
        <f t="shared" ca="1" si="270"/>
        <v>2351.0401580399998</v>
      </c>
      <c r="P1108" s="22" t="str">
        <f t="shared" si="271"/>
        <v>A+JProp=</v>
      </c>
      <c r="Q1108" s="2">
        <f t="shared" si="272"/>
        <v>43719</v>
      </c>
      <c r="R1108" s="10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/>
      <c r="AV1108" s="33"/>
      <c r="AW1108" s="33"/>
      <c r="AX1108" s="33"/>
      <c r="AY1108" s="33"/>
      <c r="AZ1108" s="33"/>
      <c r="BA1108" s="33"/>
      <c r="BB1108" s="33"/>
      <c r="BC1108" s="33"/>
      <c r="BD1108" s="33"/>
      <c r="BE1108" s="33"/>
      <c r="BF1108" s="33"/>
      <c r="BG1108" s="33"/>
      <c r="BH1108" s="33"/>
      <c r="BI1108" s="33"/>
      <c r="BJ1108" s="33"/>
      <c r="BK1108" s="33"/>
      <c r="BL1108" s="33"/>
      <c r="BM1108" s="33"/>
      <c r="BN1108" s="33"/>
      <c r="BO1108" s="33"/>
      <c r="BP1108" s="33"/>
      <c r="BQ1108" s="33"/>
      <c r="BR1108" s="33"/>
      <c r="BS1108" s="33"/>
      <c r="BT1108" s="33"/>
      <c r="BU1108" s="33"/>
      <c r="BV1108" s="33"/>
      <c r="BW1108" s="33"/>
      <c r="BX1108" s="33"/>
      <c r="BY1108" s="33"/>
      <c r="BZ1108" s="33"/>
      <c r="CA1108" s="33"/>
      <c r="CB1108" s="33"/>
      <c r="CC1108" s="33"/>
      <c r="CD1108" s="33"/>
      <c r="CE1108" s="33"/>
      <c r="CF1108" s="33"/>
      <c r="CG1108" s="33"/>
      <c r="CH1108" s="33"/>
      <c r="CI1108" s="33"/>
      <c r="CJ1108" s="33"/>
      <c r="CK1108" s="33"/>
      <c r="CL1108" s="33"/>
      <c r="CM1108" s="33"/>
      <c r="CN1108" s="33"/>
      <c r="CO1108" s="33"/>
      <c r="CP1108" s="33"/>
      <c r="CQ1108" s="33"/>
      <c r="CR1108" s="33"/>
      <c r="CS1108" s="33"/>
      <c r="CT1108" s="33"/>
      <c r="CU1108" s="33"/>
      <c r="CV1108" s="33"/>
      <c r="CW1108" s="33"/>
      <c r="CX1108" s="33"/>
      <c r="CY1108" s="33"/>
      <c r="CZ1108" s="33"/>
      <c r="DA1108" s="33"/>
      <c r="DB1108" s="33"/>
      <c r="DC1108" s="33"/>
      <c r="DD1108" s="33"/>
      <c r="DE1108" s="33"/>
      <c r="DF1108" s="33"/>
      <c r="DG1108" s="33"/>
      <c r="DH1108" s="33"/>
      <c r="DI1108" s="33"/>
      <c r="DJ1108" s="33"/>
      <c r="DK1108" s="33"/>
      <c r="DL1108" s="33"/>
      <c r="DM1108" s="33"/>
      <c r="DN1108" s="33"/>
      <c r="DO1108" s="33"/>
      <c r="DP1108" s="33"/>
      <c r="DQ1108" s="33"/>
      <c r="DR1108" s="33"/>
      <c r="DS1108" s="33"/>
      <c r="DT1108" s="33"/>
      <c r="DU1108" s="33"/>
      <c r="DV1108" s="33"/>
      <c r="DW1108" s="33"/>
      <c r="DX1108" s="33"/>
      <c r="DY1108" s="33"/>
      <c r="DZ1108" s="33"/>
      <c r="EA1108" s="33"/>
      <c r="EB1108" s="33"/>
      <c r="EC1108" s="33"/>
      <c r="ED1108" s="33"/>
      <c r="EE1108" s="33"/>
      <c r="EF1108" s="33"/>
      <c r="EG1108" s="33"/>
      <c r="EH1108" s="33"/>
      <c r="EI1108" s="33"/>
      <c r="EJ1108" s="33"/>
      <c r="EK1108" s="33"/>
      <c r="EL1108" s="33"/>
      <c r="EM1108" s="33"/>
      <c r="EN1108" s="33"/>
      <c r="EO1108" s="33"/>
      <c r="EP1108" s="33"/>
      <c r="EQ1108" s="33"/>
      <c r="ER1108" s="33"/>
      <c r="ES1108" s="33"/>
      <c r="ET1108" s="33"/>
      <c r="EU1108" s="33"/>
      <c r="EV1108" s="33"/>
      <c r="EW1108" s="33"/>
      <c r="EX1108" s="33"/>
      <c r="EY1108" s="33"/>
      <c r="EZ1108" s="33"/>
      <c r="FA1108" s="33"/>
      <c r="FB1108" s="33"/>
      <c r="FC1108" s="33"/>
      <c r="FD1108" s="33"/>
      <c r="FE1108" s="33"/>
      <c r="FF1108" s="33"/>
      <c r="FG1108" s="33"/>
      <c r="FH1108" s="33"/>
      <c r="FI1108" s="33"/>
      <c r="FJ1108" s="33"/>
      <c r="FK1108" s="33"/>
      <c r="FL1108" s="33"/>
      <c r="FM1108" s="33"/>
      <c r="FN1108" s="33"/>
      <c r="FO1108" s="33"/>
      <c r="FP1108" s="33"/>
      <c r="FQ1108" s="33"/>
      <c r="FR1108" s="33"/>
      <c r="FS1108" s="33"/>
      <c r="FT1108" s="33"/>
      <c r="FU1108" s="33"/>
      <c r="FV1108" s="33"/>
      <c r="FW1108" s="33"/>
      <c r="FX1108" s="33"/>
      <c r="FY1108" s="33"/>
    </row>
    <row r="1109" spans="1:181" ht="12.75" x14ac:dyDescent="0.15">
      <c r="A1109" s="90">
        <f t="shared" si="253"/>
        <v>43447</v>
      </c>
      <c r="B1109" s="95">
        <f t="shared" ca="1" si="262"/>
        <v>116050.81423117999</v>
      </c>
      <c r="C1109" s="3">
        <f t="shared" ca="1" si="263"/>
        <v>113662.642761</v>
      </c>
      <c r="D1109" s="4">
        <f ca="1">IF(A1109&lt;$B$1,VLOOKUP(A1109,[1]DI!$A$4:$B$15000,2),0)</f>
        <v>6.4000000000000001E-2</v>
      </c>
      <c r="E1109" s="5">
        <f t="shared" ca="1" si="264"/>
        <v>2.4620000000000002E-4</v>
      </c>
      <c r="F1109" s="20">
        <f t="shared" si="255"/>
        <v>1.3</v>
      </c>
      <c r="G1109" s="6">
        <f t="shared" ca="1" si="265"/>
        <v>1.00032006</v>
      </c>
      <c r="H1109" s="5">
        <f ca="1">TRUNC(PRODUCT(G$10:G1108),15)</f>
        <v>1.4350253943264299</v>
      </c>
      <c r="I1109" s="5">
        <f t="shared" ca="1" si="266"/>
        <v>1.4054944838680801</v>
      </c>
      <c r="J1109" s="5">
        <f t="shared" ca="1" si="267"/>
        <v>1.02101105</v>
      </c>
      <c r="K1109" s="5">
        <f t="shared" ca="1" si="268"/>
        <v>2388.1714701800001</v>
      </c>
      <c r="L1109" s="21">
        <f>IF(VLOOKUP(A1109,$U$12:$AD$125,8)=VLOOKUP(A1108,$U$12:$AD$125,8),0,VLOOKUP(A1109,U$12:$AD$125,8))</f>
        <v>0</v>
      </c>
      <c r="M1109" s="8">
        <f>IF(L1109&gt;0,VLOOKUP(L1109,T$12:$AC$125,7),0)</f>
        <v>0</v>
      </c>
      <c r="N1109" s="3">
        <f t="shared" si="269"/>
        <v>0</v>
      </c>
      <c r="O1109" s="3">
        <f t="shared" ca="1" si="270"/>
        <v>2388.1714701800001</v>
      </c>
      <c r="P1109" s="22" t="str">
        <f t="shared" si="271"/>
        <v>A+JProp=</v>
      </c>
      <c r="Q1109" s="2">
        <f t="shared" si="272"/>
        <v>43719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  <c r="ES1109" s="18"/>
      <c r="ET1109" s="18"/>
      <c r="EU1109" s="18"/>
      <c r="EV1109" s="18"/>
      <c r="EW1109" s="18"/>
      <c r="EX1109" s="18"/>
      <c r="EY1109" s="18"/>
      <c r="EZ1109" s="18"/>
      <c r="FA1109" s="18"/>
      <c r="FB1109" s="18"/>
      <c r="FC1109" s="18"/>
      <c r="FD1109" s="18"/>
      <c r="FE1109" s="18"/>
      <c r="FF1109" s="18"/>
      <c r="FG1109" s="18"/>
      <c r="FH1109" s="18"/>
      <c r="FI1109" s="18"/>
      <c r="FJ1109" s="18"/>
      <c r="FK1109" s="18"/>
      <c r="FL1109" s="18"/>
      <c r="FM1109" s="18"/>
      <c r="FN1109" s="18"/>
      <c r="FO1109" s="18"/>
      <c r="FP1109" s="18"/>
      <c r="FQ1109" s="18"/>
      <c r="FR1109" s="18"/>
      <c r="FS1109" s="18"/>
      <c r="FT1109" s="18"/>
      <c r="FU1109" s="18"/>
      <c r="FV1109" s="18"/>
    </row>
    <row r="1110" spans="1:181" ht="12.75" x14ac:dyDescent="0.15">
      <c r="A1110" s="90">
        <f t="shared" si="253"/>
        <v>43448</v>
      </c>
      <c r="B1110" s="95">
        <f t="shared" ca="1" si="262"/>
        <v>116087.95690958</v>
      </c>
      <c r="C1110" s="3">
        <f t="shared" ca="1" si="263"/>
        <v>113662.642761</v>
      </c>
      <c r="D1110" s="4">
        <f ca="1">IF(A1110&lt;$B$1,VLOOKUP(A1110,[1]DI!$A$4:$B$15000,2),0)</f>
        <v>6.4000000000000001E-2</v>
      </c>
      <c r="E1110" s="5">
        <f t="shared" ca="1" si="264"/>
        <v>2.4620000000000002E-4</v>
      </c>
      <c r="F1110" s="20">
        <f t="shared" si="255"/>
        <v>1.3</v>
      </c>
      <c r="G1110" s="6">
        <f t="shared" ca="1" si="265"/>
        <v>1.00032006</v>
      </c>
      <c r="H1110" s="5">
        <f ca="1">TRUNC(PRODUCT(G$10:G1109),15)</f>
        <v>1.4354846885541399</v>
      </c>
      <c r="I1110" s="5">
        <f t="shared" ca="1" si="266"/>
        <v>1.4054944838680801</v>
      </c>
      <c r="J1110" s="5">
        <f t="shared" ca="1" si="267"/>
        <v>1.02133783</v>
      </c>
      <c r="K1110" s="5">
        <f t="shared" ca="1" si="268"/>
        <v>2425.3141485800002</v>
      </c>
      <c r="L1110" s="21">
        <f>IF(VLOOKUP(A1110,$U$12:$AD$125,8)=VLOOKUP(A1109,$U$12:$AD$125,8),0,VLOOKUP(A1110,U$12:$AD$125,8))</f>
        <v>0</v>
      </c>
      <c r="M1110" s="8">
        <f>IF(L1110&gt;0,VLOOKUP(L1110,T$12:$AC$125,7),0)</f>
        <v>0</v>
      </c>
      <c r="N1110" s="3">
        <f t="shared" si="269"/>
        <v>0</v>
      </c>
      <c r="O1110" s="3">
        <f t="shared" ca="1" si="270"/>
        <v>2425.3141485800002</v>
      </c>
      <c r="P1110" s="22" t="str">
        <f t="shared" si="271"/>
        <v>A+JProp=</v>
      </c>
      <c r="Q1110" s="2">
        <f t="shared" si="272"/>
        <v>43719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  <c r="ES1110" s="18"/>
      <c r="ET1110" s="18"/>
      <c r="EU1110" s="18"/>
      <c r="EV1110" s="18"/>
      <c r="EW1110" s="18"/>
      <c r="EX1110" s="18"/>
      <c r="EY1110" s="18"/>
      <c r="EZ1110" s="18"/>
      <c r="FA1110" s="18"/>
      <c r="FB1110" s="18"/>
      <c r="FC1110" s="18"/>
      <c r="FD1110" s="18"/>
      <c r="FE1110" s="18"/>
      <c r="FF1110" s="18"/>
      <c r="FG1110" s="18"/>
      <c r="FH1110" s="18"/>
      <c r="FI1110" s="18"/>
      <c r="FJ1110" s="18"/>
      <c r="FK1110" s="18"/>
      <c r="FL1110" s="18"/>
      <c r="FM1110" s="18"/>
      <c r="FN1110" s="18"/>
      <c r="FO1110" s="18"/>
      <c r="FP1110" s="18"/>
      <c r="FQ1110" s="18"/>
      <c r="FR1110" s="18"/>
      <c r="FS1110" s="18"/>
      <c r="FT1110" s="18"/>
      <c r="FU1110" s="18"/>
      <c r="FV1110" s="18"/>
    </row>
    <row r="1111" spans="1:181" ht="12.75" x14ac:dyDescent="0.15">
      <c r="A1111" s="90">
        <f t="shared" si="253"/>
        <v>43449</v>
      </c>
      <c r="B1111" s="95">
        <f t="shared" ca="1" si="262"/>
        <v>116125.11209087</v>
      </c>
      <c r="C1111" s="3">
        <f t="shared" ca="1" si="263"/>
        <v>113662.642761</v>
      </c>
      <c r="D1111" s="4">
        <f ca="1">IF(A1111&lt;$B$1,VLOOKUP(A1111,[1]DI!$A$4:$B$15000,2),0)</f>
        <v>0</v>
      </c>
      <c r="E1111" s="5">
        <f t="shared" ca="1" si="264"/>
        <v>0</v>
      </c>
      <c r="F1111" s="20">
        <f t="shared" si="255"/>
        <v>1.3</v>
      </c>
      <c r="G1111" s="6">
        <f t="shared" ca="1" si="265"/>
        <v>1</v>
      </c>
      <c r="H1111" s="5">
        <f ca="1">TRUNC(PRODUCT(G$10:G1110),15)</f>
        <v>1.43594412978356</v>
      </c>
      <c r="I1111" s="5">
        <f t="shared" ca="1" si="266"/>
        <v>1.4054944838680801</v>
      </c>
      <c r="J1111" s="5">
        <f t="shared" ca="1" si="267"/>
        <v>1.02166472</v>
      </c>
      <c r="K1111" s="5">
        <f t="shared" ca="1" si="268"/>
        <v>2462.4693298699999</v>
      </c>
      <c r="L1111" s="21">
        <f>IF(VLOOKUP(A1111,$U$12:$AD$125,8)=VLOOKUP(A1110,$U$12:$AD$125,8),0,VLOOKUP(A1111,U$12:$AD$125,8))</f>
        <v>0</v>
      </c>
      <c r="M1111" s="8">
        <f>IF(L1111&gt;0,VLOOKUP(L1111,T$12:$AC$125,7),0)</f>
        <v>0</v>
      </c>
      <c r="N1111" s="3">
        <f t="shared" si="269"/>
        <v>0</v>
      </c>
      <c r="O1111" s="3">
        <f t="shared" ca="1" si="270"/>
        <v>2462.4693298699999</v>
      </c>
      <c r="P1111" s="22" t="str">
        <f t="shared" si="271"/>
        <v>A+JProp=</v>
      </c>
      <c r="Q1111" s="2">
        <f t="shared" si="272"/>
        <v>43719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  <c r="ES1111" s="18"/>
      <c r="ET1111" s="18"/>
      <c r="EU1111" s="18"/>
      <c r="EV1111" s="18"/>
      <c r="EW1111" s="18"/>
      <c r="EX1111" s="18"/>
      <c r="EY1111" s="18"/>
      <c r="EZ1111" s="18"/>
      <c r="FA1111" s="18"/>
      <c r="FB1111" s="18"/>
      <c r="FC1111" s="18"/>
      <c r="FD1111" s="18"/>
      <c r="FE1111" s="18"/>
      <c r="FF1111" s="18"/>
      <c r="FG1111" s="18"/>
      <c r="FH1111" s="18"/>
      <c r="FI1111" s="18"/>
      <c r="FJ1111" s="18"/>
      <c r="FK1111" s="18"/>
      <c r="FL1111" s="18"/>
      <c r="FM1111" s="18"/>
      <c r="FN1111" s="18"/>
      <c r="FO1111" s="18"/>
      <c r="FP1111" s="18"/>
      <c r="FQ1111" s="18"/>
      <c r="FR1111" s="18"/>
      <c r="FS1111" s="18"/>
      <c r="FT1111" s="18"/>
      <c r="FU1111" s="18"/>
      <c r="FV1111" s="18"/>
    </row>
    <row r="1112" spans="1:181" ht="12.75" x14ac:dyDescent="0.15">
      <c r="A1112" s="90">
        <f t="shared" si="253"/>
        <v>43450</v>
      </c>
      <c r="B1112" s="95">
        <f t="shared" ca="1" si="262"/>
        <v>116125.11209087</v>
      </c>
      <c r="C1112" s="3">
        <f t="shared" ca="1" si="263"/>
        <v>113662.642761</v>
      </c>
      <c r="D1112" s="4">
        <f ca="1">IF(A1112&lt;$B$1,VLOOKUP(A1112,[1]DI!$A$4:$B$15000,2),0)</f>
        <v>0</v>
      </c>
      <c r="E1112" s="5">
        <f t="shared" ca="1" si="264"/>
        <v>0</v>
      </c>
      <c r="F1112" s="20">
        <f t="shared" si="255"/>
        <v>1.3</v>
      </c>
      <c r="G1112" s="6">
        <f t="shared" ca="1" si="265"/>
        <v>1</v>
      </c>
      <c r="H1112" s="5">
        <f ca="1">TRUNC(PRODUCT(G$10:G1111),15)</f>
        <v>1.43594412978356</v>
      </c>
      <c r="I1112" s="5">
        <f t="shared" ca="1" si="266"/>
        <v>1.4054944838680801</v>
      </c>
      <c r="J1112" s="5">
        <f t="shared" ca="1" si="267"/>
        <v>1.02166472</v>
      </c>
      <c r="K1112" s="5">
        <f t="shared" ca="1" si="268"/>
        <v>2462.4693298699999</v>
      </c>
      <c r="L1112" s="21">
        <f>IF(VLOOKUP(A1112,$U$12:$AD$125,8)=VLOOKUP(A1111,$U$12:$AD$125,8),0,VLOOKUP(A1112,U$12:$AD$125,8))</f>
        <v>0</v>
      </c>
      <c r="M1112" s="8">
        <f>IF(L1112&gt;0,VLOOKUP(L1112,T$12:$AC$125,7),0)</f>
        <v>0</v>
      </c>
      <c r="N1112" s="3">
        <f t="shared" si="269"/>
        <v>0</v>
      </c>
      <c r="O1112" s="3">
        <f t="shared" ca="1" si="270"/>
        <v>2462.4693298699999</v>
      </c>
      <c r="P1112" s="22" t="str">
        <f t="shared" si="271"/>
        <v>A+JProp=</v>
      </c>
      <c r="Q1112" s="2">
        <f t="shared" si="272"/>
        <v>43719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  <c r="ES1112" s="18"/>
      <c r="ET1112" s="18"/>
      <c r="EU1112" s="18"/>
      <c r="EV1112" s="18"/>
      <c r="EW1112" s="18"/>
      <c r="EX1112" s="18"/>
      <c r="EY1112" s="18"/>
      <c r="EZ1112" s="18"/>
      <c r="FA1112" s="18"/>
      <c r="FB1112" s="18"/>
      <c r="FC1112" s="18"/>
      <c r="FD1112" s="18"/>
      <c r="FE1112" s="18"/>
      <c r="FF1112" s="18"/>
      <c r="FG1112" s="18"/>
      <c r="FH1112" s="18"/>
      <c r="FI1112" s="18"/>
      <c r="FJ1112" s="18"/>
      <c r="FK1112" s="18"/>
      <c r="FL1112" s="18"/>
      <c r="FM1112" s="18"/>
      <c r="FN1112" s="18"/>
      <c r="FO1112" s="18"/>
      <c r="FP1112" s="18"/>
      <c r="FQ1112" s="18"/>
      <c r="FR1112" s="18"/>
      <c r="FS1112" s="18"/>
      <c r="FT1112" s="18"/>
      <c r="FU1112" s="18"/>
      <c r="FV1112" s="18"/>
    </row>
    <row r="1113" spans="1:181" ht="12.75" x14ac:dyDescent="0.15">
      <c r="A1113" s="90">
        <f t="shared" si="253"/>
        <v>43451</v>
      </c>
      <c r="B1113" s="95">
        <f t="shared" ca="1" si="262"/>
        <v>116125.11209087</v>
      </c>
      <c r="C1113" s="3">
        <f t="shared" ca="1" si="263"/>
        <v>113662.642761</v>
      </c>
      <c r="D1113" s="4">
        <f ca="1">IF(A1113&lt;$B$1,VLOOKUP(A1113,[1]DI!$A$4:$B$15000,2),0)</f>
        <v>6.4000000000000001E-2</v>
      </c>
      <c r="E1113" s="5">
        <f t="shared" ca="1" si="264"/>
        <v>2.4620000000000002E-4</v>
      </c>
      <c r="F1113" s="20">
        <f t="shared" si="255"/>
        <v>1.3</v>
      </c>
      <c r="G1113" s="6">
        <f t="shared" ca="1" si="265"/>
        <v>1.00032006</v>
      </c>
      <c r="H1113" s="5">
        <f ca="1">TRUNC(PRODUCT(G$10:G1112),15)</f>
        <v>1.43594412978356</v>
      </c>
      <c r="I1113" s="5">
        <f t="shared" ca="1" si="266"/>
        <v>1.4054944838680801</v>
      </c>
      <c r="J1113" s="5">
        <f t="shared" ca="1" si="267"/>
        <v>1.02166472</v>
      </c>
      <c r="K1113" s="5">
        <f t="shared" ca="1" si="268"/>
        <v>2462.4693298699999</v>
      </c>
      <c r="L1113" s="21">
        <f>IF(VLOOKUP(A1113,$U$12:$AD$125,8)=VLOOKUP(A1112,$U$12:$AD$125,8),0,VLOOKUP(A1113,U$12:$AD$125,8))</f>
        <v>0</v>
      </c>
      <c r="M1113" s="8">
        <f>IF(L1113&gt;0,VLOOKUP(L1113,T$12:$AC$125,7),0)</f>
        <v>0</v>
      </c>
      <c r="N1113" s="3">
        <f t="shared" si="269"/>
        <v>0</v>
      </c>
      <c r="O1113" s="3">
        <f t="shared" ca="1" si="270"/>
        <v>2462.4693298699999</v>
      </c>
      <c r="P1113" s="22" t="str">
        <f t="shared" si="271"/>
        <v>A+JProp=</v>
      </c>
      <c r="Q1113" s="2">
        <f t="shared" si="272"/>
        <v>43719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  <c r="ES1113" s="18"/>
      <c r="ET1113" s="18"/>
      <c r="EU1113" s="18"/>
      <c r="EV1113" s="18"/>
      <c r="EW1113" s="18"/>
      <c r="EX1113" s="18"/>
      <c r="EY1113" s="18"/>
      <c r="EZ1113" s="18"/>
      <c r="FA1113" s="18"/>
      <c r="FB1113" s="18"/>
      <c r="FC1113" s="18"/>
      <c r="FD1113" s="18"/>
      <c r="FE1113" s="18"/>
      <c r="FF1113" s="18"/>
      <c r="FG1113" s="18"/>
      <c r="FH1113" s="18"/>
      <c r="FI1113" s="18"/>
      <c r="FJ1113" s="18"/>
      <c r="FK1113" s="18"/>
      <c r="FL1113" s="18"/>
      <c r="FM1113" s="18"/>
      <c r="FN1113" s="18"/>
      <c r="FO1113" s="18"/>
      <c r="FP1113" s="18"/>
      <c r="FQ1113" s="18"/>
      <c r="FR1113" s="18"/>
      <c r="FS1113" s="18"/>
      <c r="FT1113" s="18"/>
      <c r="FU1113" s="18"/>
      <c r="FV1113" s="18"/>
    </row>
    <row r="1114" spans="1:181" ht="12.75" x14ac:dyDescent="0.15">
      <c r="A1114" s="90">
        <f t="shared" si="253"/>
        <v>43452</v>
      </c>
      <c r="B1114" s="95">
        <f t="shared" ca="1" si="262"/>
        <v>116162.27977504999</v>
      </c>
      <c r="C1114" s="3">
        <f t="shared" ca="1" si="263"/>
        <v>113662.642761</v>
      </c>
      <c r="D1114" s="4">
        <f ca="1">IF(A1114&lt;$B$1,VLOOKUP(A1114,[1]DI!$A$4:$B$15000,2),0)</f>
        <v>6.4000000000000001E-2</v>
      </c>
      <c r="E1114" s="5">
        <f t="shared" ca="1" si="264"/>
        <v>2.4620000000000002E-4</v>
      </c>
      <c r="F1114" s="20">
        <f t="shared" si="255"/>
        <v>1.3</v>
      </c>
      <c r="G1114" s="6">
        <f t="shared" ca="1" si="265"/>
        <v>1.00032006</v>
      </c>
      <c r="H1114" s="5">
        <f ca="1">TRUNC(PRODUCT(G$10:G1113),15)</f>
        <v>1.4364037180617399</v>
      </c>
      <c r="I1114" s="5">
        <f t="shared" ca="1" si="266"/>
        <v>1.4054944838680801</v>
      </c>
      <c r="J1114" s="5">
        <f t="shared" ca="1" si="267"/>
        <v>1.0219917199999999</v>
      </c>
      <c r="K1114" s="5">
        <f t="shared" ca="1" si="268"/>
        <v>2499.6370140499998</v>
      </c>
      <c r="L1114" s="21">
        <f>IF(VLOOKUP(A1114,$U$12:$AD$125,8)=VLOOKUP(A1113,$U$12:$AD$125,8),0,VLOOKUP(A1114,U$12:$AD$125,8))</f>
        <v>0</v>
      </c>
      <c r="M1114" s="8">
        <f>IF(L1114&gt;0,VLOOKUP(L1114,T$12:$AC$125,7),0)</f>
        <v>0</v>
      </c>
      <c r="N1114" s="3">
        <f t="shared" si="269"/>
        <v>0</v>
      </c>
      <c r="O1114" s="3">
        <f t="shared" ca="1" si="270"/>
        <v>2499.6370140499998</v>
      </c>
      <c r="P1114" s="22" t="str">
        <f t="shared" si="271"/>
        <v>A+JProp=</v>
      </c>
      <c r="Q1114" s="2">
        <f t="shared" si="272"/>
        <v>43719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  <c r="ES1114" s="18"/>
      <c r="ET1114" s="18"/>
      <c r="EU1114" s="18"/>
      <c r="EV1114" s="18"/>
      <c r="EW1114" s="18"/>
      <c r="EX1114" s="18"/>
      <c r="EY1114" s="18"/>
      <c r="EZ1114" s="18"/>
      <c r="FA1114" s="18"/>
      <c r="FB1114" s="18"/>
      <c r="FC1114" s="18"/>
      <c r="FD1114" s="18"/>
      <c r="FE1114" s="18"/>
      <c r="FF1114" s="18"/>
      <c r="FG1114" s="18"/>
      <c r="FH1114" s="18"/>
      <c r="FI1114" s="18"/>
      <c r="FJ1114" s="18"/>
      <c r="FK1114" s="18"/>
      <c r="FL1114" s="18"/>
      <c r="FM1114" s="18"/>
      <c r="FN1114" s="18"/>
      <c r="FO1114" s="18"/>
      <c r="FP1114" s="18"/>
      <c r="FQ1114" s="18"/>
      <c r="FR1114" s="18"/>
      <c r="FS1114" s="18"/>
      <c r="FT1114" s="18"/>
      <c r="FU1114" s="18"/>
      <c r="FV1114" s="18"/>
    </row>
    <row r="1115" spans="1:181" ht="12.75" x14ac:dyDescent="0.15">
      <c r="A1115" s="90">
        <f t="shared" si="253"/>
        <v>43453</v>
      </c>
      <c r="B1115" s="95">
        <f t="shared" ca="1" si="262"/>
        <v>116199.45768887999</v>
      </c>
      <c r="C1115" s="3">
        <f t="shared" ca="1" si="263"/>
        <v>113662.642761</v>
      </c>
      <c r="D1115" s="4">
        <f ca="1">IF(A1115&lt;$B$1,VLOOKUP(A1115,[1]DI!$A$4:$B$15000,2),0)</f>
        <v>6.4000000000000001E-2</v>
      </c>
      <c r="E1115" s="5">
        <f t="shared" ca="1" si="264"/>
        <v>2.4620000000000002E-4</v>
      </c>
      <c r="F1115" s="20">
        <f t="shared" si="255"/>
        <v>1.3</v>
      </c>
      <c r="G1115" s="6">
        <f t="shared" ca="1" si="265"/>
        <v>1.00032006</v>
      </c>
      <c r="H1115" s="5">
        <f ca="1">TRUNC(PRODUCT(G$10:G1114),15)</f>
        <v>1.4368634534357401</v>
      </c>
      <c r="I1115" s="5">
        <f t="shared" ca="1" si="266"/>
        <v>1.4054944838680801</v>
      </c>
      <c r="J1115" s="5">
        <f t="shared" ca="1" si="267"/>
        <v>1.02231881</v>
      </c>
      <c r="K1115" s="5">
        <f t="shared" ca="1" si="268"/>
        <v>2536.8149278800001</v>
      </c>
      <c r="L1115" s="21">
        <f>IF(VLOOKUP(A1115,$U$12:$AD$125,8)=VLOOKUP(A1114,$U$12:$AD$125,8),0,VLOOKUP(A1115,U$12:$AD$125,8))</f>
        <v>0</v>
      </c>
      <c r="M1115" s="8">
        <f>IF(L1115&gt;0,VLOOKUP(L1115,T$12:$AC$125,7),0)</f>
        <v>0</v>
      </c>
      <c r="N1115" s="3">
        <f t="shared" si="269"/>
        <v>0</v>
      </c>
      <c r="O1115" s="3">
        <f t="shared" ca="1" si="270"/>
        <v>2536.8149278800001</v>
      </c>
      <c r="P1115" s="22" t="str">
        <f t="shared" si="271"/>
        <v>A+JProp=</v>
      </c>
      <c r="Q1115" s="2">
        <f t="shared" si="272"/>
        <v>43719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  <c r="ES1115" s="18"/>
      <c r="ET1115" s="18"/>
      <c r="EU1115" s="18"/>
      <c r="EV1115" s="18"/>
      <c r="EW1115" s="18"/>
      <c r="EX1115" s="18"/>
      <c r="EY1115" s="18"/>
      <c r="EZ1115" s="18"/>
      <c r="FA1115" s="18"/>
      <c r="FB1115" s="18"/>
      <c r="FC1115" s="18"/>
      <c r="FD1115" s="18"/>
      <c r="FE1115" s="18"/>
      <c r="FF1115" s="18"/>
      <c r="FG1115" s="18"/>
      <c r="FH1115" s="18"/>
      <c r="FI1115" s="18"/>
      <c r="FJ1115" s="18"/>
      <c r="FK1115" s="18"/>
      <c r="FL1115" s="18"/>
      <c r="FM1115" s="18"/>
      <c r="FN1115" s="18"/>
      <c r="FO1115" s="18"/>
      <c r="FP1115" s="18"/>
      <c r="FQ1115" s="18"/>
      <c r="FR1115" s="18"/>
      <c r="FS1115" s="18"/>
      <c r="FT1115" s="18"/>
      <c r="FU1115" s="18"/>
      <c r="FV1115" s="18"/>
    </row>
    <row r="1116" spans="1:181" ht="12.75" x14ac:dyDescent="0.15">
      <c r="A1116" s="90">
        <f t="shared" si="253"/>
        <v>43454</v>
      </c>
      <c r="B1116" s="95">
        <f t="shared" ca="1" si="262"/>
        <v>116236.64924221</v>
      </c>
      <c r="C1116" s="3">
        <f t="shared" ca="1" si="263"/>
        <v>113662.642761</v>
      </c>
      <c r="D1116" s="4">
        <f ca="1">IF(A1116&lt;$B$1,VLOOKUP(A1116,[1]DI!$A$4:$B$15000,2),0)</f>
        <v>6.4000000000000001E-2</v>
      </c>
      <c r="E1116" s="5">
        <f t="shared" ca="1" si="264"/>
        <v>2.4620000000000002E-4</v>
      </c>
      <c r="F1116" s="20">
        <f t="shared" si="255"/>
        <v>1.3</v>
      </c>
      <c r="G1116" s="6">
        <f t="shared" ca="1" si="265"/>
        <v>1.00032006</v>
      </c>
      <c r="H1116" s="5">
        <f ca="1">TRUNC(PRODUCT(G$10:G1115),15)</f>
        <v>1.43732333595265</v>
      </c>
      <c r="I1116" s="5">
        <f t="shared" ca="1" si="266"/>
        <v>1.4054944838680801</v>
      </c>
      <c r="J1116" s="5">
        <f t="shared" ca="1" si="267"/>
        <v>1.02264602</v>
      </c>
      <c r="K1116" s="5">
        <f t="shared" ca="1" si="268"/>
        <v>2574.0064812099999</v>
      </c>
      <c r="L1116" s="21">
        <f>IF(VLOOKUP(A1116,$U$12:$AD$125,8)=VLOOKUP(A1115,$U$12:$AD$125,8),0,VLOOKUP(A1116,U$12:$AD$125,8))</f>
        <v>0</v>
      </c>
      <c r="M1116" s="8">
        <f>IF(L1116&gt;0,VLOOKUP(L1116,T$12:$AC$125,7),0)</f>
        <v>0</v>
      </c>
      <c r="N1116" s="3">
        <f t="shared" si="269"/>
        <v>0</v>
      </c>
      <c r="O1116" s="3">
        <f t="shared" ca="1" si="270"/>
        <v>2574.0064812099999</v>
      </c>
      <c r="P1116" s="22" t="str">
        <f t="shared" si="271"/>
        <v>A+JProp=</v>
      </c>
      <c r="Q1116" s="2">
        <f t="shared" si="272"/>
        <v>43719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  <c r="ES1116" s="18"/>
      <c r="ET1116" s="18"/>
      <c r="EU1116" s="18"/>
      <c r="EV1116" s="18"/>
      <c r="EW1116" s="18"/>
      <c r="EX1116" s="18"/>
      <c r="EY1116" s="18"/>
      <c r="EZ1116" s="18"/>
      <c r="FA1116" s="18"/>
      <c r="FB1116" s="18"/>
      <c r="FC1116" s="18"/>
      <c r="FD1116" s="18"/>
      <c r="FE1116" s="18"/>
      <c r="FF1116" s="18"/>
      <c r="FG1116" s="18"/>
      <c r="FH1116" s="18"/>
      <c r="FI1116" s="18"/>
      <c r="FJ1116" s="18"/>
      <c r="FK1116" s="18"/>
      <c r="FL1116" s="18"/>
      <c r="FM1116" s="18"/>
      <c r="FN1116" s="18"/>
      <c r="FO1116" s="18"/>
      <c r="FP1116" s="18"/>
      <c r="FQ1116" s="18"/>
      <c r="FR1116" s="18"/>
      <c r="FS1116" s="18"/>
      <c r="FT1116" s="18"/>
      <c r="FU1116" s="18"/>
      <c r="FV1116" s="18"/>
    </row>
    <row r="1117" spans="1:181" ht="12.75" x14ac:dyDescent="0.15">
      <c r="A1117" s="90">
        <f t="shared" si="253"/>
        <v>43455</v>
      </c>
      <c r="B1117" s="95">
        <f t="shared" ca="1" si="262"/>
        <v>116273.85216181999</v>
      </c>
      <c r="C1117" s="3">
        <f t="shared" ca="1" si="263"/>
        <v>113662.642761</v>
      </c>
      <c r="D1117" s="4">
        <f ca="1">IF(A1117&lt;$B$1,VLOOKUP(A1117,[1]DI!$A$4:$B$15000,2),0)</f>
        <v>6.4000000000000001E-2</v>
      </c>
      <c r="E1117" s="5">
        <f t="shared" ca="1" si="264"/>
        <v>2.4620000000000002E-4</v>
      </c>
      <c r="F1117" s="20">
        <f t="shared" si="255"/>
        <v>1.3</v>
      </c>
      <c r="G1117" s="6">
        <f t="shared" ca="1" si="265"/>
        <v>1.00032006</v>
      </c>
      <c r="H1117" s="5">
        <f ca="1">TRUNC(PRODUCT(G$10:G1116),15)</f>
        <v>1.43778336565955</v>
      </c>
      <c r="I1117" s="5">
        <f t="shared" ca="1" si="266"/>
        <v>1.4054944838680801</v>
      </c>
      <c r="J1117" s="5">
        <f t="shared" ca="1" si="267"/>
        <v>1.0229733299999999</v>
      </c>
      <c r="K1117" s="5">
        <f t="shared" ca="1" si="268"/>
        <v>2611.2094008200002</v>
      </c>
      <c r="L1117" s="21">
        <f>IF(VLOOKUP(A1117,$U$12:$AD$125,8)=VLOOKUP(A1116,$U$12:$AD$125,8),0,VLOOKUP(A1117,U$12:$AD$125,8))</f>
        <v>0</v>
      </c>
      <c r="M1117" s="8">
        <f>IF(L1117&gt;0,VLOOKUP(L1117,T$12:$AC$125,7),0)</f>
        <v>0</v>
      </c>
      <c r="N1117" s="3">
        <f t="shared" si="269"/>
        <v>0</v>
      </c>
      <c r="O1117" s="3">
        <f t="shared" ca="1" si="270"/>
        <v>2611.2094008200002</v>
      </c>
      <c r="P1117" s="22" t="str">
        <f t="shared" si="271"/>
        <v>A+JProp=</v>
      </c>
      <c r="Q1117" s="2">
        <f t="shared" si="272"/>
        <v>43719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  <c r="ES1117" s="18"/>
      <c r="ET1117" s="18"/>
      <c r="EU1117" s="18"/>
      <c r="EV1117" s="18"/>
      <c r="EW1117" s="18"/>
      <c r="EX1117" s="18"/>
      <c r="EY1117" s="18"/>
      <c r="EZ1117" s="18"/>
      <c r="FA1117" s="18"/>
      <c r="FB1117" s="18"/>
      <c r="FC1117" s="18"/>
      <c r="FD1117" s="18"/>
      <c r="FE1117" s="18"/>
      <c r="FF1117" s="18"/>
      <c r="FG1117" s="18"/>
      <c r="FH1117" s="18"/>
      <c r="FI1117" s="18"/>
      <c r="FJ1117" s="18"/>
      <c r="FK1117" s="18"/>
      <c r="FL1117" s="18"/>
      <c r="FM1117" s="18"/>
      <c r="FN1117" s="18"/>
      <c r="FO1117" s="18"/>
      <c r="FP1117" s="18"/>
      <c r="FQ1117" s="18"/>
      <c r="FR1117" s="18"/>
      <c r="FS1117" s="18"/>
      <c r="FT1117" s="18"/>
      <c r="FU1117" s="18"/>
      <c r="FV1117" s="18"/>
    </row>
    <row r="1118" spans="1:181" ht="12.75" x14ac:dyDescent="0.15">
      <c r="A1118" s="90">
        <f t="shared" si="253"/>
        <v>43456</v>
      </c>
      <c r="B1118" s="95">
        <f t="shared" ca="1" si="262"/>
        <v>116311.06644768</v>
      </c>
      <c r="C1118" s="3">
        <f t="shared" ca="1" si="263"/>
        <v>113662.642761</v>
      </c>
      <c r="D1118" s="4">
        <f ca="1">IF(A1118&lt;$B$1,VLOOKUP(A1118,[1]DI!$A$4:$B$15000,2),0)</f>
        <v>0</v>
      </c>
      <c r="E1118" s="5">
        <f t="shared" ca="1" si="264"/>
        <v>0</v>
      </c>
      <c r="F1118" s="20">
        <f t="shared" si="255"/>
        <v>1.3</v>
      </c>
      <c r="G1118" s="6">
        <f t="shared" ca="1" si="265"/>
        <v>1</v>
      </c>
      <c r="H1118" s="5">
        <f ca="1">TRUNC(PRODUCT(G$10:G1117),15)</f>
        <v>1.43824354260356</v>
      </c>
      <c r="I1118" s="5">
        <f t="shared" ca="1" si="266"/>
        <v>1.4054944838680801</v>
      </c>
      <c r="J1118" s="5">
        <f t="shared" ca="1" si="267"/>
        <v>1.02330074</v>
      </c>
      <c r="K1118" s="5">
        <f t="shared" ca="1" si="268"/>
        <v>2648.4236866800002</v>
      </c>
      <c r="L1118" s="21">
        <f>IF(VLOOKUP(A1118,$U$12:$AD$125,8)=VLOOKUP(A1117,$U$12:$AD$125,8),0,VLOOKUP(A1118,U$12:$AD$125,8))</f>
        <v>0</v>
      </c>
      <c r="M1118" s="8">
        <f>IF(L1118&gt;0,VLOOKUP(L1118,T$12:$AC$125,7),0)</f>
        <v>0</v>
      </c>
      <c r="N1118" s="3">
        <f t="shared" si="269"/>
        <v>0</v>
      </c>
      <c r="O1118" s="3">
        <f t="shared" ca="1" si="270"/>
        <v>2648.4236866800002</v>
      </c>
      <c r="P1118" s="22" t="str">
        <f t="shared" si="271"/>
        <v>A+JProp=</v>
      </c>
      <c r="Q1118" s="2">
        <f t="shared" si="272"/>
        <v>43719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  <c r="ES1118" s="18"/>
      <c r="ET1118" s="18"/>
      <c r="EU1118" s="18"/>
      <c r="EV1118" s="18"/>
      <c r="EW1118" s="18"/>
      <c r="EX1118" s="18"/>
      <c r="EY1118" s="18"/>
      <c r="EZ1118" s="18"/>
      <c r="FA1118" s="18"/>
      <c r="FB1118" s="18"/>
      <c r="FC1118" s="18"/>
      <c r="FD1118" s="18"/>
      <c r="FE1118" s="18"/>
      <c r="FF1118" s="18"/>
      <c r="FG1118" s="18"/>
      <c r="FH1118" s="18"/>
      <c r="FI1118" s="18"/>
      <c r="FJ1118" s="18"/>
      <c r="FK1118" s="18"/>
      <c r="FL1118" s="18"/>
      <c r="FM1118" s="18"/>
      <c r="FN1118" s="18"/>
      <c r="FO1118" s="18"/>
      <c r="FP1118" s="18"/>
      <c r="FQ1118" s="18"/>
      <c r="FR1118" s="18"/>
      <c r="FS1118" s="18"/>
      <c r="FT1118" s="18"/>
      <c r="FU1118" s="18"/>
      <c r="FV1118" s="18"/>
    </row>
    <row r="1119" spans="1:181" ht="12.75" x14ac:dyDescent="0.15">
      <c r="A1119" s="90">
        <f t="shared" si="253"/>
        <v>43457</v>
      </c>
      <c r="B1119" s="95">
        <f t="shared" ca="1" si="262"/>
        <v>116311.06644768</v>
      </c>
      <c r="C1119" s="3">
        <f t="shared" ca="1" si="263"/>
        <v>113662.642761</v>
      </c>
      <c r="D1119" s="4">
        <f ca="1">IF(A1119&lt;$B$1,VLOOKUP(A1119,[1]DI!$A$4:$B$15000,2),0)</f>
        <v>0</v>
      </c>
      <c r="E1119" s="5">
        <f t="shared" ca="1" si="264"/>
        <v>0</v>
      </c>
      <c r="F1119" s="20">
        <f t="shared" si="255"/>
        <v>1.3</v>
      </c>
      <c r="G1119" s="6">
        <f t="shared" ca="1" si="265"/>
        <v>1</v>
      </c>
      <c r="H1119" s="5">
        <f ca="1">TRUNC(PRODUCT(G$10:G1118),15)</f>
        <v>1.43824354260356</v>
      </c>
      <c r="I1119" s="5">
        <f t="shared" ca="1" si="266"/>
        <v>1.4054944838680801</v>
      </c>
      <c r="J1119" s="5">
        <f t="shared" ca="1" si="267"/>
        <v>1.02330074</v>
      </c>
      <c r="K1119" s="5">
        <f t="shared" ca="1" si="268"/>
        <v>2648.4236866800002</v>
      </c>
      <c r="L1119" s="21">
        <f>IF(VLOOKUP(A1119,$U$12:$AD$125,8)=VLOOKUP(A1118,$U$12:$AD$125,8),0,VLOOKUP(A1119,U$12:$AD$125,8))</f>
        <v>0</v>
      </c>
      <c r="M1119" s="8">
        <f>IF(L1119&gt;0,VLOOKUP(L1119,T$12:$AC$125,7),0)</f>
        <v>0</v>
      </c>
      <c r="N1119" s="3">
        <f t="shared" si="269"/>
        <v>0</v>
      </c>
      <c r="O1119" s="3">
        <f t="shared" ca="1" si="270"/>
        <v>2648.4236866800002</v>
      </c>
      <c r="P1119" s="22" t="str">
        <f t="shared" si="271"/>
        <v>A+JProp=</v>
      </c>
      <c r="Q1119" s="2">
        <f t="shared" si="272"/>
        <v>43719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  <c r="ES1119" s="18"/>
      <c r="ET1119" s="18"/>
      <c r="EU1119" s="18"/>
      <c r="EV1119" s="18"/>
      <c r="EW1119" s="18"/>
      <c r="EX1119" s="18"/>
      <c r="EY1119" s="18"/>
      <c r="EZ1119" s="18"/>
      <c r="FA1119" s="18"/>
      <c r="FB1119" s="18"/>
      <c r="FC1119" s="18"/>
      <c r="FD1119" s="18"/>
      <c r="FE1119" s="18"/>
      <c r="FF1119" s="18"/>
      <c r="FG1119" s="18"/>
      <c r="FH1119" s="18"/>
      <c r="FI1119" s="18"/>
      <c r="FJ1119" s="18"/>
      <c r="FK1119" s="18"/>
      <c r="FL1119" s="18"/>
      <c r="FM1119" s="18"/>
      <c r="FN1119" s="18"/>
      <c r="FO1119" s="18"/>
      <c r="FP1119" s="18"/>
      <c r="FQ1119" s="18"/>
      <c r="FR1119" s="18"/>
      <c r="FS1119" s="18"/>
      <c r="FT1119" s="18"/>
      <c r="FU1119" s="18"/>
      <c r="FV1119" s="18"/>
    </row>
    <row r="1120" spans="1:181" ht="12.75" x14ac:dyDescent="0.15">
      <c r="A1120" s="90">
        <f t="shared" si="253"/>
        <v>43458</v>
      </c>
      <c r="B1120" s="95">
        <f t="shared" ca="1" si="262"/>
        <v>116311.06644768</v>
      </c>
      <c r="C1120" s="3">
        <f t="shared" ca="1" si="263"/>
        <v>113662.642761</v>
      </c>
      <c r="D1120" s="4">
        <f ca="1">IF(A1120&lt;$B$1,VLOOKUP(A1120,[1]DI!$A$4:$B$15000,2),0)</f>
        <v>6.4000000000000001E-2</v>
      </c>
      <c r="E1120" s="5">
        <f t="shared" ca="1" si="264"/>
        <v>2.4620000000000002E-4</v>
      </c>
      <c r="F1120" s="20">
        <f t="shared" si="255"/>
        <v>1.3</v>
      </c>
      <c r="G1120" s="6">
        <f t="shared" ca="1" si="265"/>
        <v>1.00032006</v>
      </c>
      <c r="H1120" s="5">
        <f ca="1">TRUNC(PRODUCT(G$10:G1119),15)</f>
        <v>1.43824354260356</v>
      </c>
      <c r="I1120" s="5">
        <f t="shared" ca="1" si="266"/>
        <v>1.4054944838680801</v>
      </c>
      <c r="J1120" s="5">
        <f t="shared" ca="1" si="267"/>
        <v>1.02330074</v>
      </c>
      <c r="K1120" s="5">
        <f t="shared" ca="1" si="268"/>
        <v>2648.4236866800002</v>
      </c>
      <c r="L1120" s="21">
        <f>IF(VLOOKUP(A1120,$U$12:$AD$125,8)=VLOOKUP(A1119,$U$12:$AD$125,8),0,VLOOKUP(A1120,U$12:$AD$125,8))</f>
        <v>0</v>
      </c>
      <c r="M1120" s="8">
        <f>IF(L1120&gt;0,VLOOKUP(L1120,T$12:$AC$125,7),0)</f>
        <v>0</v>
      </c>
      <c r="N1120" s="3">
        <f t="shared" si="269"/>
        <v>0</v>
      </c>
      <c r="O1120" s="3">
        <f t="shared" ca="1" si="270"/>
        <v>2648.4236866800002</v>
      </c>
      <c r="P1120" s="22" t="str">
        <f t="shared" si="271"/>
        <v>A+JProp=</v>
      </c>
      <c r="Q1120" s="2">
        <f t="shared" si="272"/>
        <v>43719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  <c r="ES1120" s="18"/>
      <c r="ET1120" s="18"/>
      <c r="EU1120" s="18"/>
      <c r="EV1120" s="18"/>
      <c r="EW1120" s="18"/>
      <c r="EX1120" s="18"/>
      <c r="EY1120" s="18"/>
      <c r="EZ1120" s="18"/>
      <c r="FA1120" s="18"/>
      <c r="FB1120" s="18"/>
      <c r="FC1120" s="18"/>
      <c r="FD1120" s="18"/>
      <c r="FE1120" s="18"/>
      <c r="FF1120" s="18"/>
      <c r="FG1120" s="18"/>
      <c r="FH1120" s="18"/>
      <c r="FI1120" s="18"/>
      <c r="FJ1120" s="18"/>
      <c r="FK1120" s="18"/>
      <c r="FL1120" s="18"/>
      <c r="FM1120" s="18"/>
      <c r="FN1120" s="18"/>
      <c r="FO1120" s="18"/>
      <c r="FP1120" s="18"/>
      <c r="FQ1120" s="18"/>
      <c r="FR1120" s="18"/>
      <c r="FS1120" s="18"/>
      <c r="FT1120" s="18"/>
      <c r="FU1120" s="18"/>
      <c r="FV1120" s="18"/>
    </row>
    <row r="1121" spans="1:178" ht="12.75" x14ac:dyDescent="0.15">
      <c r="A1121" s="90">
        <f t="shared" si="253"/>
        <v>43459</v>
      </c>
      <c r="B1121" s="95">
        <f t="shared" ca="1" si="262"/>
        <v>116348.29323643999</v>
      </c>
      <c r="C1121" s="3">
        <f t="shared" ca="1" si="263"/>
        <v>113662.642761</v>
      </c>
      <c r="D1121" s="4">
        <f ca="1">IF(A1121&lt;$B$1,VLOOKUP(A1121,[1]DI!$A$4:$B$15000,2),0)</f>
        <v>0</v>
      </c>
      <c r="E1121" s="5">
        <f t="shared" ca="1" si="264"/>
        <v>0</v>
      </c>
      <c r="F1121" s="20">
        <f t="shared" si="255"/>
        <v>1.3</v>
      </c>
      <c r="G1121" s="6">
        <f t="shared" ca="1" si="265"/>
        <v>1</v>
      </c>
      <c r="H1121" s="5">
        <f ca="1">TRUNC(PRODUCT(G$10:G1120),15)</f>
        <v>1.43870386683181</v>
      </c>
      <c r="I1121" s="5">
        <f t="shared" ca="1" si="266"/>
        <v>1.4054944838680801</v>
      </c>
      <c r="J1121" s="5">
        <f t="shared" ca="1" si="267"/>
        <v>1.02362826</v>
      </c>
      <c r="K1121" s="5">
        <f t="shared" ca="1" si="268"/>
        <v>2685.6504754399998</v>
      </c>
      <c r="L1121" s="21">
        <f>IF(VLOOKUP(A1121,$U$12:$AD$125,8)=VLOOKUP(A1120,$U$12:$AD$125,8),0,VLOOKUP(A1121,U$12:$AD$125,8))</f>
        <v>0</v>
      </c>
      <c r="M1121" s="8">
        <f>IF(L1121&gt;0,VLOOKUP(L1121,T$12:$AC$125,7),0)</f>
        <v>0</v>
      </c>
      <c r="N1121" s="3">
        <f t="shared" si="269"/>
        <v>0</v>
      </c>
      <c r="O1121" s="3">
        <f t="shared" ca="1" si="270"/>
        <v>2685.6504754399998</v>
      </c>
      <c r="P1121" s="22" t="str">
        <f t="shared" si="271"/>
        <v>A+JProp=</v>
      </c>
      <c r="Q1121" s="2">
        <f t="shared" si="272"/>
        <v>43719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  <c r="ES1121" s="18"/>
      <c r="ET1121" s="18"/>
      <c r="EU1121" s="18"/>
      <c r="EV1121" s="18"/>
      <c r="EW1121" s="18"/>
      <c r="EX1121" s="18"/>
      <c r="EY1121" s="18"/>
      <c r="EZ1121" s="18"/>
      <c r="FA1121" s="18"/>
      <c r="FB1121" s="18"/>
      <c r="FC1121" s="18"/>
      <c r="FD1121" s="18"/>
      <c r="FE1121" s="18"/>
      <c r="FF1121" s="18"/>
      <c r="FG1121" s="18"/>
      <c r="FH1121" s="18"/>
      <c r="FI1121" s="18"/>
      <c r="FJ1121" s="18"/>
      <c r="FK1121" s="18"/>
      <c r="FL1121" s="18"/>
      <c r="FM1121" s="18"/>
      <c r="FN1121" s="18"/>
      <c r="FO1121" s="18"/>
      <c r="FP1121" s="18"/>
      <c r="FQ1121" s="18"/>
      <c r="FR1121" s="18"/>
      <c r="FS1121" s="18"/>
      <c r="FT1121" s="18"/>
      <c r="FU1121" s="18"/>
      <c r="FV1121" s="18"/>
    </row>
    <row r="1122" spans="1:178" ht="12.75" x14ac:dyDescent="0.15">
      <c r="A1122" s="90">
        <f t="shared" si="253"/>
        <v>43460</v>
      </c>
      <c r="B1122" s="95">
        <f t="shared" ca="1" si="262"/>
        <v>116348.29323643999</v>
      </c>
      <c r="C1122" s="3">
        <f t="shared" ca="1" si="263"/>
        <v>113662.642761</v>
      </c>
      <c r="D1122" s="4">
        <f ca="1">IF(A1122&lt;$B$1,VLOOKUP(A1122,[1]DI!$A$4:$B$15000,2),0)</f>
        <v>6.4000000000000001E-2</v>
      </c>
      <c r="E1122" s="5">
        <f t="shared" ca="1" si="264"/>
        <v>2.4620000000000002E-4</v>
      </c>
      <c r="F1122" s="20">
        <f t="shared" si="255"/>
        <v>1.3</v>
      </c>
      <c r="G1122" s="6">
        <f t="shared" ca="1" si="265"/>
        <v>1.00032006</v>
      </c>
      <c r="H1122" s="5">
        <f ca="1">TRUNC(PRODUCT(G$10:G1121),15)</f>
        <v>1.43870386683181</v>
      </c>
      <c r="I1122" s="5">
        <f t="shared" ca="1" si="266"/>
        <v>1.4054944838680801</v>
      </c>
      <c r="J1122" s="5">
        <f t="shared" ca="1" si="267"/>
        <v>1.02362826</v>
      </c>
      <c r="K1122" s="5">
        <f t="shared" ca="1" si="268"/>
        <v>2685.6504754399998</v>
      </c>
      <c r="L1122" s="21">
        <f>IF(VLOOKUP(A1122,$U$12:$AD$125,8)=VLOOKUP(A1121,$U$12:$AD$125,8),0,VLOOKUP(A1122,U$12:$AD$125,8))</f>
        <v>0</v>
      </c>
      <c r="M1122" s="8">
        <f>IF(L1122&gt;0,VLOOKUP(L1122,T$12:$AC$125,7),0)</f>
        <v>0</v>
      </c>
      <c r="N1122" s="3">
        <f t="shared" si="269"/>
        <v>0</v>
      </c>
      <c r="O1122" s="3">
        <f t="shared" ca="1" si="270"/>
        <v>2685.6504754399998</v>
      </c>
      <c r="P1122" s="22" t="str">
        <f t="shared" si="271"/>
        <v>A+JProp=</v>
      </c>
      <c r="Q1122" s="2">
        <f t="shared" si="272"/>
        <v>43719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  <c r="ES1122" s="18"/>
      <c r="ET1122" s="18"/>
      <c r="EU1122" s="18"/>
      <c r="EV1122" s="18"/>
      <c r="EW1122" s="18"/>
      <c r="EX1122" s="18"/>
      <c r="EY1122" s="18"/>
      <c r="EZ1122" s="18"/>
      <c r="FA1122" s="18"/>
      <c r="FB1122" s="18"/>
      <c r="FC1122" s="18"/>
      <c r="FD1122" s="18"/>
      <c r="FE1122" s="18"/>
      <c r="FF1122" s="18"/>
      <c r="FG1122" s="18"/>
      <c r="FH1122" s="18"/>
      <c r="FI1122" s="18"/>
      <c r="FJ1122" s="18"/>
      <c r="FK1122" s="18"/>
      <c r="FL1122" s="18"/>
      <c r="FM1122" s="18"/>
      <c r="FN1122" s="18"/>
      <c r="FO1122" s="18"/>
      <c r="FP1122" s="18"/>
      <c r="FQ1122" s="18"/>
      <c r="FR1122" s="18"/>
      <c r="FS1122" s="18"/>
      <c r="FT1122" s="18"/>
      <c r="FU1122" s="18"/>
      <c r="FV1122" s="18"/>
    </row>
    <row r="1123" spans="1:178" ht="12.75" x14ac:dyDescent="0.15">
      <c r="A1123" s="90">
        <f t="shared" si="253"/>
        <v>43461</v>
      </c>
      <c r="B1123" s="95">
        <f t="shared" ca="1" si="262"/>
        <v>116385.53139146</v>
      </c>
      <c r="C1123" s="3">
        <f t="shared" ca="1" si="263"/>
        <v>113662.642761</v>
      </c>
      <c r="D1123" s="4">
        <f ca="1">IF(A1123&lt;$B$1,VLOOKUP(A1123,[1]DI!$A$4:$B$15000,2),0)</f>
        <v>6.4000000000000001E-2</v>
      </c>
      <c r="E1123" s="5">
        <f t="shared" ca="1" si="264"/>
        <v>2.4620000000000002E-4</v>
      </c>
      <c r="F1123" s="20">
        <f t="shared" si="255"/>
        <v>1.3</v>
      </c>
      <c r="G1123" s="6">
        <f t="shared" ca="1" si="265"/>
        <v>1.00032006</v>
      </c>
      <c r="H1123" s="5">
        <f ca="1">TRUNC(PRODUCT(G$10:G1122),15)</f>
        <v>1.4391643383914301</v>
      </c>
      <c r="I1123" s="5">
        <f t="shared" ca="1" si="266"/>
        <v>1.4054944838680801</v>
      </c>
      <c r="J1123" s="5">
        <f t="shared" ca="1" si="267"/>
        <v>1.0239558799999999</v>
      </c>
      <c r="K1123" s="5">
        <f t="shared" ca="1" si="268"/>
        <v>2722.8886304600001</v>
      </c>
      <c r="L1123" s="21">
        <f>IF(VLOOKUP(A1123,$U$12:$AD$125,8)=VLOOKUP(A1122,$U$12:$AD$125,8),0,VLOOKUP(A1123,U$12:$AD$125,8))</f>
        <v>0</v>
      </c>
      <c r="M1123" s="8">
        <f>IF(L1123&gt;0,VLOOKUP(L1123,T$12:$AC$125,7),0)</f>
        <v>0</v>
      </c>
      <c r="N1123" s="3">
        <f t="shared" si="269"/>
        <v>0</v>
      </c>
      <c r="O1123" s="3">
        <f t="shared" ca="1" si="270"/>
        <v>2722.8886304600001</v>
      </c>
      <c r="P1123" s="22" t="str">
        <f t="shared" si="271"/>
        <v>A+JProp=</v>
      </c>
      <c r="Q1123" s="2">
        <f t="shared" si="272"/>
        <v>43719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  <c r="ES1123" s="18"/>
      <c r="ET1123" s="18"/>
      <c r="EU1123" s="18"/>
      <c r="EV1123" s="18"/>
      <c r="EW1123" s="18"/>
      <c r="EX1123" s="18"/>
      <c r="EY1123" s="18"/>
      <c r="EZ1123" s="18"/>
      <c r="FA1123" s="18"/>
      <c r="FB1123" s="18"/>
      <c r="FC1123" s="18"/>
      <c r="FD1123" s="18"/>
      <c r="FE1123" s="18"/>
      <c r="FF1123" s="18"/>
      <c r="FG1123" s="18"/>
      <c r="FH1123" s="18"/>
      <c r="FI1123" s="18"/>
      <c r="FJ1123" s="18"/>
      <c r="FK1123" s="18"/>
      <c r="FL1123" s="18"/>
      <c r="FM1123" s="18"/>
      <c r="FN1123" s="18"/>
      <c r="FO1123" s="18"/>
      <c r="FP1123" s="18"/>
      <c r="FQ1123" s="18"/>
      <c r="FR1123" s="18"/>
      <c r="FS1123" s="18"/>
      <c r="FT1123" s="18"/>
      <c r="FU1123" s="18"/>
      <c r="FV1123" s="18"/>
    </row>
    <row r="1124" spans="1:178" ht="12.75" x14ac:dyDescent="0.15">
      <c r="A1124" s="90">
        <f t="shared" si="253"/>
        <v>43462</v>
      </c>
      <c r="B1124" s="95">
        <f t="shared" ca="1" si="262"/>
        <v>116422.78204937</v>
      </c>
      <c r="C1124" s="3">
        <f t="shared" ca="1" si="263"/>
        <v>113662.642761</v>
      </c>
      <c r="D1124" s="4">
        <f ca="1">IF(A1124&lt;$B$1,VLOOKUP(A1124,[1]DI!$A$4:$B$15000,2),0)</f>
        <v>6.4000000000000001E-2</v>
      </c>
      <c r="E1124" s="5">
        <f t="shared" ca="1" si="264"/>
        <v>2.4620000000000002E-4</v>
      </c>
      <c r="F1124" s="20">
        <f t="shared" si="255"/>
        <v>1.3</v>
      </c>
      <c r="G1124" s="6">
        <f t="shared" ca="1" si="265"/>
        <v>1.00032006</v>
      </c>
      <c r="H1124" s="5">
        <f ca="1">TRUNC(PRODUCT(G$10:G1123),15)</f>
        <v>1.4396249573295701</v>
      </c>
      <c r="I1124" s="5">
        <f t="shared" ca="1" si="266"/>
        <v>1.4054944838680801</v>
      </c>
      <c r="J1124" s="5">
        <f t="shared" ca="1" si="267"/>
        <v>1.0242836099999999</v>
      </c>
      <c r="K1124" s="5">
        <f t="shared" ca="1" si="268"/>
        <v>2760.13928837</v>
      </c>
      <c r="L1124" s="21">
        <f>IF(VLOOKUP(A1124,$U$12:$AD$125,8)=VLOOKUP(A1123,$U$12:$AD$125,8),0,VLOOKUP(A1124,U$12:$AD$125,8))</f>
        <v>0</v>
      </c>
      <c r="M1124" s="8">
        <f>IF(L1124&gt;0,VLOOKUP(L1124,T$12:$AC$125,7),0)</f>
        <v>0</v>
      </c>
      <c r="N1124" s="3">
        <f t="shared" si="269"/>
        <v>0</v>
      </c>
      <c r="O1124" s="3">
        <f t="shared" ca="1" si="270"/>
        <v>2760.13928837</v>
      </c>
      <c r="P1124" s="22" t="str">
        <f t="shared" si="271"/>
        <v>A+JProp=</v>
      </c>
      <c r="Q1124" s="2">
        <f t="shared" si="272"/>
        <v>43719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  <c r="ES1124" s="18"/>
      <c r="ET1124" s="18"/>
      <c r="EU1124" s="18"/>
      <c r="EV1124" s="18"/>
      <c r="EW1124" s="18"/>
      <c r="EX1124" s="18"/>
      <c r="EY1124" s="18"/>
      <c r="EZ1124" s="18"/>
      <c r="FA1124" s="18"/>
      <c r="FB1124" s="18"/>
      <c r="FC1124" s="18"/>
      <c r="FD1124" s="18"/>
      <c r="FE1124" s="18"/>
      <c r="FF1124" s="18"/>
      <c r="FG1124" s="18"/>
      <c r="FH1124" s="18"/>
      <c r="FI1124" s="18"/>
      <c r="FJ1124" s="18"/>
      <c r="FK1124" s="18"/>
      <c r="FL1124" s="18"/>
      <c r="FM1124" s="18"/>
      <c r="FN1124" s="18"/>
      <c r="FO1124" s="18"/>
      <c r="FP1124" s="18"/>
      <c r="FQ1124" s="18"/>
      <c r="FR1124" s="18"/>
      <c r="FS1124" s="18"/>
      <c r="FT1124" s="18"/>
      <c r="FU1124" s="18"/>
      <c r="FV1124" s="18"/>
    </row>
    <row r="1125" spans="1:178" ht="12.75" x14ac:dyDescent="0.15">
      <c r="A1125" s="90">
        <f t="shared" si="253"/>
        <v>43463</v>
      </c>
      <c r="B1125" s="95">
        <f t="shared" ca="1" si="262"/>
        <v>116460.04407355</v>
      </c>
      <c r="C1125" s="3">
        <f t="shared" ca="1" si="263"/>
        <v>113662.642761</v>
      </c>
      <c r="D1125" s="4">
        <f ca="1">IF(A1125&lt;$B$1,VLOOKUP(A1125,[1]DI!$A$4:$B$15000,2),0)</f>
        <v>0</v>
      </c>
      <c r="E1125" s="5">
        <f t="shared" ca="1" si="264"/>
        <v>0</v>
      </c>
      <c r="F1125" s="20">
        <f t="shared" si="255"/>
        <v>1.3</v>
      </c>
      <c r="G1125" s="6">
        <f t="shared" ca="1" si="265"/>
        <v>1</v>
      </c>
      <c r="H1125" s="5">
        <f ca="1">TRUNC(PRODUCT(G$10:G1124),15)</f>
        <v>1.4400857236934199</v>
      </c>
      <c r="I1125" s="5">
        <f t="shared" ca="1" si="266"/>
        <v>1.4054944838680801</v>
      </c>
      <c r="J1125" s="5">
        <f t="shared" ca="1" si="267"/>
        <v>1.0246114399999999</v>
      </c>
      <c r="K1125" s="5">
        <f t="shared" ca="1" si="268"/>
        <v>2797.4013125500001</v>
      </c>
      <c r="L1125" s="21">
        <f>IF(VLOOKUP(A1125,$U$12:$AD$125,8)=VLOOKUP(A1124,$U$12:$AD$125,8),0,VLOOKUP(A1125,U$12:$AD$125,8))</f>
        <v>0</v>
      </c>
      <c r="M1125" s="8">
        <f>IF(L1125&gt;0,VLOOKUP(L1125,T$12:$AC$125,7),0)</f>
        <v>0</v>
      </c>
      <c r="N1125" s="3">
        <f t="shared" si="269"/>
        <v>0</v>
      </c>
      <c r="O1125" s="3">
        <f t="shared" ca="1" si="270"/>
        <v>2797.4013125500001</v>
      </c>
      <c r="P1125" s="22" t="str">
        <f t="shared" si="271"/>
        <v>A+JProp=</v>
      </c>
      <c r="Q1125" s="2">
        <f t="shared" si="272"/>
        <v>43719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  <c r="ES1125" s="18"/>
      <c r="ET1125" s="18"/>
      <c r="EU1125" s="18"/>
      <c r="EV1125" s="18"/>
      <c r="EW1125" s="18"/>
      <c r="EX1125" s="18"/>
      <c r="EY1125" s="18"/>
      <c r="EZ1125" s="18"/>
      <c r="FA1125" s="18"/>
      <c r="FB1125" s="18"/>
      <c r="FC1125" s="18"/>
      <c r="FD1125" s="18"/>
      <c r="FE1125" s="18"/>
      <c r="FF1125" s="18"/>
      <c r="FG1125" s="18"/>
      <c r="FH1125" s="18"/>
      <c r="FI1125" s="18"/>
      <c r="FJ1125" s="18"/>
      <c r="FK1125" s="18"/>
      <c r="FL1125" s="18"/>
      <c r="FM1125" s="18"/>
      <c r="FN1125" s="18"/>
      <c r="FO1125" s="18"/>
      <c r="FP1125" s="18"/>
      <c r="FQ1125" s="18"/>
      <c r="FR1125" s="18"/>
      <c r="FS1125" s="18"/>
      <c r="FT1125" s="18"/>
      <c r="FU1125" s="18"/>
      <c r="FV1125" s="18"/>
    </row>
    <row r="1126" spans="1:178" ht="12.75" x14ac:dyDescent="0.15">
      <c r="A1126" s="90">
        <f t="shared" si="253"/>
        <v>43464</v>
      </c>
      <c r="B1126" s="95">
        <f t="shared" ca="1" si="262"/>
        <v>116460.04407355</v>
      </c>
      <c r="C1126" s="3">
        <f t="shared" ca="1" si="263"/>
        <v>113662.642761</v>
      </c>
      <c r="D1126" s="4">
        <f ca="1">IF(A1126&lt;$B$1,VLOOKUP(A1126,[1]DI!$A$4:$B$15000,2),0)</f>
        <v>0</v>
      </c>
      <c r="E1126" s="5">
        <f t="shared" ca="1" si="264"/>
        <v>0</v>
      </c>
      <c r="F1126" s="20">
        <f t="shared" si="255"/>
        <v>1.3</v>
      </c>
      <c r="G1126" s="6">
        <f t="shared" ca="1" si="265"/>
        <v>1</v>
      </c>
      <c r="H1126" s="5">
        <f ca="1">TRUNC(PRODUCT(G$10:G1125),15)</f>
        <v>1.4400857236934199</v>
      </c>
      <c r="I1126" s="5">
        <f t="shared" ca="1" si="266"/>
        <v>1.4054944838680801</v>
      </c>
      <c r="J1126" s="5">
        <f t="shared" ca="1" si="267"/>
        <v>1.0246114399999999</v>
      </c>
      <c r="K1126" s="5">
        <f t="shared" ca="1" si="268"/>
        <v>2797.4013125500001</v>
      </c>
      <c r="L1126" s="21">
        <f>IF(VLOOKUP(A1126,$U$12:$AD$125,8)=VLOOKUP(A1125,$U$12:$AD$125,8),0,VLOOKUP(A1126,U$12:$AD$125,8))</f>
        <v>0</v>
      </c>
      <c r="M1126" s="8">
        <f>IF(L1126&gt;0,VLOOKUP(L1126,T$12:$AC$125,7),0)</f>
        <v>0</v>
      </c>
      <c r="N1126" s="3">
        <f t="shared" si="269"/>
        <v>0</v>
      </c>
      <c r="O1126" s="3">
        <f t="shared" ca="1" si="270"/>
        <v>2797.4013125500001</v>
      </c>
      <c r="P1126" s="22" t="str">
        <f t="shared" si="271"/>
        <v>A+JProp=</v>
      </c>
      <c r="Q1126" s="2">
        <f t="shared" si="272"/>
        <v>43719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  <c r="ES1126" s="18"/>
      <c r="ET1126" s="18"/>
      <c r="EU1126" s="18"/>
      <c r="EV1126" s="18"/>
      <c r="EW1126" s="18"/>
      <c r="EX1126" s="18"/>
      <c r="EY1126" s="18"/>
      <c r="EZ1126" s="18"/>
      <c r="FA1126" s="18"/>
      <c r="FB1126" s="18"/>
      <c r="FC1126" s="18"/>
      <c r="FD1126" s="18"/>
      <c r="FE1126" s="18"/>
      <c r="FF1126" s="18"/>
      <c r="FG1126" s="18"/>
      <c r="FH1126" s="18"/>
      <c r="FI1126" s="18"/>
      <c r="FJ1126" s="18"/>
      <c r="FK1126" s="18"/>
      <c r="FL1126" s="18"/>
      <c r="FM1126" s="18"/>
      <c r="FN1126" s="18"/>
      <c r="FO1126" s="18"/>
      <c r="FP1126" s="18"/>
      <c r="FQ1126" s="18"/>
      <c r="FR1126" s="18"/>
      <c r="FS1126" s="18"/>
      <c r="FT1126" s="18"/>
      <c r="FU1126" s="18"/>
      <c r="FV1126" s="18"/>
    </row>
    <row r="1127" spans="1:178" ht="12.75" x14ac:dyDescent="0.15">
      <c r="A1127" s="90">
        <f t="shared" si="253"/>
        <v>43465</v>
      </c>
      <c r="B1127" s="95">
        <f t="shared" ca="1" si="262"/>
        <v>116460.04407355</v>
      </c>
      <c r="C1127" s="3">
        <f t="shared" ca="1" si="263"/>
        <v>113662.642761</v>
      </c>
      <c r="D1127" s="4">
        <f ca="1">IF(A1127&lt;$B$1,VLOOKUP(A1127,[1]DI!$A$4:$B$15000,2),0)</f>
        <v>6.4000000000000001E-2</v>
      </c>
      <c r="E1127" s="5">
        <f t="shared" ca="1" si="264"/>
        <v>2.4620000000000002E-4</v>
      </c>
      <c r="F1127" s="20">
        <f t="shared" si="255"/>
        <v>1.3</v>
      </c>
      <c r="G1127" s="6">
        <f t="shared" ca="1" si="265"/>
        <v>1.00032006</v>
      </c>
      <c r="H1127" s="5">
        <f ca="1">TRUNC(PRODUCT(G$10:G1126),15)</f>
        <v>1.4400857236934199</v>
      </c>
      <c r="I1127" s="5">
        <f t="shared" ca="1" si="266"/>
        <v>1.4054944838680801</v>
      </c>
      <c r="J1127" s="5">
        <f t="shared" ca="1" si="267"/>
        <v>1.0246114399999999</v>
      </c>
      <c r="K1127" s="5">
        <f t="shared" ca="1" si="268"/>
        <v>2797.4013125500001</v>
      </c>
      <c r="L1127" s="21">
        <f>IF(VLOOKUP(A1127,$U$12:$AD$125,8)=VLOOKUP(A1126,$U$12:$AD$125,8),0,VLOOKUP(A1127,U$12:$AD$125,8))</f>
        <v>0</v>
      </c>
      <c r="M1127" s="8">
        <f>IF(L1127&gt;0,VLOOKUP(L1127,T$12:$AC$125,7),0)</f>
        <v>0</v>
      </c>
      <c r="N1127" s="3">
        <f t="shared" si="269"/>
        <v>0</v>
      </c>
      <c r="O1127" s="3">
        <f t="shared" ca="1" si="270"/>
        <v>2797.4013125500001</v>
      </c>
      <c r="P1127" s="22" t="str">
        <f t="shared" si="271"/>
        <v>A+JProp=</v>
      </c>
      <c r="Q1127" s="2">
        <f t="shared" si="272"/>
        <v>43719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  <c r="ES1127" s="18"/>
      <c r="ET1127" s="18"/>
      <c r="EU1127" s="18"/>
      <c r="EV1127" s="18"/>
      <c r="EW1127" s="18"/>
      <c r="EX1127" s="18"/>
      <c r="EY1127" s="18"/>
      <c r="EZ1127" s="18"/>
      <c r="FA1127" s="18"/>
      <c r="FB1127" s="18"/>
      <c r="FC1127" s="18"/>
      <c r="FD1127" s="18"/>
      <c r="FE1127" s="18"/>
      <c r="FF1127" s="18"/>
      <c r="FG1127" s="18"/>
      <c r="FH1127" s="18"/>
      <c r="FI1127" s="18"/>
      <c r="FJ1127" s="18"/>
      <c r="FK1127" s="18"/>
      <c r="FL1127" s="18"/>
      <c r="FM1127" s="18"/>
      <c r="FN1127" s="18"/>
      <c r="FO1127" s="18"/>
      <c r="FP1127" s="18"/>
      <c r="FQ1127" s="18"/>
      <c r="FR1127" s="18"/>
      <c r="FS1127" s="18"/>
      <c r="FT1127" s="18"/>
      <c r="FU1127" s="18"/>
      <c r="FV1127" s="18"/>
    </row>
    <row r="1128" spans="1:178" ht="12.75" x14ac:dyDescent="0.15">
      <c r="A1128" s="90">
        <f t="shared" si="253"/>
        <v>43466</v>
      </c>
      <c r="B1128" s="95">
        <f t="shared" ca="1" si="262"/>
        <v>116497.31746399</v>
      </c>
      <c r="C1128" s="3">
        <f t="shared" ca="1" si="263"/>
        <v>113662.642761</v>
      </c>
      <c r="D1128" s="4">
        <f ca="1">IF(A1128&lt;$B$1,VLOOKUP(A1128,[1]DI!$A$4:$B$15000,2),0)</f>
        <v>0</v>
      </c>
      <c r="E1128" s="5">
        <f t="shared" ca="1" si="264"/>
        <v>0</v>
      </c>
      <c r="F1128" s="20">
        <f t="shared" si="255"/>
        <v>1.3</v>
      </c>
      <c r="G1128" s="6">
        <f t="shared" ca="1" si="265"/>
        <v>1</v>
      </c>
      <c r="H1128" s="5">
        <f ca="1">TRUNC(PRODUCT(G$10:G1127),15)</f>
        <v>1.4405466375301399</v>
      </c>
      <c r="I1128" s="5">
        <f t="shared" ca="1" si="266"/>
        <v>1.4054944838680801</v>
      </c>
      <c r="J1128" s="5">
        <f t="shared" ca="1" si="267"/>
        <v>1.02493937</v>
      </c>
      <c r="K1128" s="5">
        <f t="shared" ca="1" si="268"/>
        <v>2834.6747029899998</v>
      </c>
      <c r="L1128" s="21">
        <f>IF(VLOOKUP(A1128,$U$12:$AD$125,8)=VLOOKUP(A1127,$U$12:$AD$125,8),0,VLOOKUP(A1128,U$12:$AD$125,8))</f>
        <v>0</v>
      </c>
      <c r="M1128" s="8">
        <f>IF(L1128&gt;0,VLOOKUP(L1128,T$12:$AC$125,7),0)</f>
        <v>0</v>
      </c>
      <c r="N1128" s="3">
        <f t="shared" si="269"/>
        <v>0</v>
      </c>
      <c r="O1128" s="3">
        <f t="shared" ca="1" si="270"/>
        <v>2834.6747029899998</v>
      </c>
      <c r="P1128" s="22" t="str">
        <f t="shared" si="271"/>
        <v>A+JProp=</v>
      </c>
      <c r="Q1128" s="2">
        <f t="shared" si="272"/>
        <v>43719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  <c r="ES1128" s="18"/>
      <c r="ET1128" s="18"/>
      <c r="EU1128" s="18"/>
      <c r="EV1128" s="18"/>
      <c r="EW1128" s="18"/>
      <c r="EX1128" s="18"/>
      <c r="EY1128" s="18"/>
      <c r="EZ1128" s="18"/>
      <c r="FA1128" s="18"/>
      <c r="FB1128" s="18"/>
      <c r="FC1128" s="18"/>
      <c r="FD1128" s="18"/>
      <c r="FE1128" s="18"/>
      <c r="FF1128" s="18"/>
      <c r="FG1128" s="18"/>
      <c r="FH1128" s="18"/>
      <c r="FI1128" s="18"/>
      <c r="FJ1128" s="18"/>
      <c r="FK1128" s="18"/>
      <c r="FL1128" s="18"/>
      <c r="FM1128" s="18"/>
      <c r="FN1128" s="18"/>
      <c r="FO1128" s="18"/>
      <c r="FP1128" s="18"/>
      <c r="FQ1128" s="18"/>
      <c r="FR1128" s="18"/>
      <c r="FS1128" s="18"/>
      <c r="FT1128" s="18"/>
      <c r="FU1128" s="18"/>
      <c r="FV1128" s="18"/>
    </row>
    <row r="1129" spans="1:178" ht="12.75" x14ac:dyDescent="0.15">
      <c r="A1129" s="90">
        <f t="shared" si="253"/>
        <v>43467</v>
      </c>
      <c r="B1129" s="95">
        <f t="shared" ca="1" si="262"/>
        <v>116497.31746399</v>
      </c>
      <c r="C1129" s="3">
        <f t="shared" ca="1" si="263"/>
        <v>113662.642761</v>
      </c>
      <c r="D1129" s="4">
        <f ca="1">IF(A1129&lt;$B$1,VLOOKUP(A1129,[1]DI!$A$4:$B$15000,2),0)</f>
        <v>6.4000000000000001E-2</v>
      </c>
      <c r="E1129" s="5">
        <f t="shared" ca="1" si="264"/>
        <v>2.4620000000000002E-4</v>
      </c>
      <c r="F1129" s="20">
        <f t="shared" si="255"/>
        <v>1.3</v>
      </c>
      <c r="G1129" s="6">
        <f t="shared" ca="1" si="265"/>
        <v>1.00032006</v>
      </c>
      <c r="H1129" s="5">
        <f ca="1">TRUNC(PRODUCT(G$10:G1128),15)</f>
        <v>1.4405466375301399</v>
      </c>
      <c r="I1129" s="5">
        <f t="shared" ca="1" si="266"/>
        <v>1.4054944838680801</v>
      </c>
      <c r="J1129" s="5">
        <f t="shared" ca="1" si="267"/>
        <v>1.02493937</v>
      </c>
      <c r="K1129" s="5">
        <f t="shared" ca="1" si="268"/>
        <v>2834.6747029899998</v>
      </c>
      <c r="L1129" s="21">
        <f>IF(VLOOKUP(A1129,$U$12:$AD$125,8)=VLOOKUP(A1128,$U$12:$AD$125,8),0,VLOOKUP(A1129,U$12:$AD$125,8))</f>
        <v>0</v>
      </c>
      <c r="M1129" s="8">
        <f>IF(L1129&gt;0,VLOOKUP(L1129,T$12:$AC$125,7),0)</f>
        <v>0</v>
      </c>
      <c r="N1129" s="3">
        <f t="shared" si="269"/>
        <v>0</v>
      </c>
      <c r="O1129" s="3">
        <f t="shared" ca="1" si="270"/>
        <v>2834.6747029899998</v>
      </c>
      <c r="P1129" s="22" t="str">
        <f t="shared" si="271"/>
        <v>A+JProp=</v>
      </c>
      <c r="Q1129" s="2">
        <f t="shared" si="272"/>
        <v>43719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  <c r="ES1129" s="18"/>
      <c r="ET1129" s="18"/>
      <c r="EU1129" s="18"/>
      <c r="EV1129" s="18"/>
      <c r="EW1129" s="18"/>
      <c r="EX1129" s="18"/>
      <c r="EY1129" s="18"/>
      <c r="EZ1129" s="18"/>
      <c r="FA1129" s="18"/>
      <c r="FB1129" s="18"/>
      <c r="FC1129" s="18"/>
      <c r="FD1129" s="18"/>
      <c r="FE1129" s="18"/>
      <c r="FF1129" s="18"/>
      <c r="FG1129" s="18"/>
      <c r="FH1129" s="18"/>
      <c r="FI1129" s="18"/>
      <c r="FJ1129" s="18"/>
      <c r="FK1129" s="18"/>
      <c r="FL1129" s="18"/>
      <c r="FM1129" s="18"/>
      <c r="FN1129" s="18"/>
      <c r="FO1129" s="18"/>
      <c r="FP1129" s="18"/>
      <c r="FQ1129" s="18"/>
      <c r="FR1129" s="18"/>
      <c r="FS1129" s="18"/>
      <c r="FT1129" s="18"/>
      <c r="FU1129" s="18"/>
      <c r="FV1129" s="18"/>
    </row>
    <row r="1130" spans="1:178" ht="12.75" x14ac:dyDescent="0.15">
      <c r="A1130" s="90">
        <f t="shared" si="253"/>
        <v>43468</v>
      </c>
      <c r="B1130" s="95">
        <f t="shared" ca="1" si="262"/>
        <v>116534.60449395</v>
      </c>
      <c r="C1130" s="3">
        <f t="shared" ca="1" si="263"/>
        <v>113662.642761</v>
      </c>
      <c r="D1130" s="4">
        <f ca="1">IF(A1130&lt;$B$1,VLOOKUP(A1130,[1]DI!$A$4:$B$15000,2),0)</f>
        <v>6.4000000000000001E-2</v>
      </c>
      <c r="E1130" s="5">
        <f t="shared" ca="1" si="264"/>
        <v>2.4620000000000002E-4</v>
      </c>
      <c r="F1130" s="20">
        <f t="shared" si="255"/>
        <v>1.3</v>
      </c>
      <c r="G1130" s="6">
        <f t="shared" ca="1" si="265"/>
        <v>1.00032006</v>
      </c>
      <c r="H1130" s="5">
        <f ca="1">TRUNC(PRODUCT(G$10:G1129),15)</f>
        <v>1.44100769888695</v>
      </c>
      <c r="I1130" s="5">
        <f t="shared" ca="1" si="266"/>
        <v>1.4054944838680801</v>
      </c>
      <c r="J1130" s="5">
        <f t="shared" ca="1" si="267"/>
        <v>1.02526742</v>
      </c>
      <c r="K1130" s="5">
        <f t="shared" ca="1" si="268"/>
        <v>2871.9617329500002</v>
      </c>
      <c r="L1130" s="21">
        <f>IF(VLOOKUP(A1130,$U$12:$AD$125,8)=VLOOKUP(A1129,$U$12:$AD$125,8),0,VLOOKUP(A1130,U$12:$AD$125,8))</f>
        <v>0</v>
      </c>
      <c r="M1130" s="8">
        <f>IF(L1130&gt;0,VLOOKUP(L1130,T$12:$AC$125,7),0)</f>
        <v>0</v>
      </c>
      <c r="N1130" s="3">
        <f t="shared" si="269"/>
        <v>0</v>
      </c>
      <c r="O1130" s="3">
        <f t="shared" ca="1" si="270"/>
        <v>2871.9617329500002</v>
      </c>
      <c r="P1130" s="22" t="str">
        <f t="shared" si="271"/>
        <v>A+JProp=</v>
      </c>
      <c r="Q1130" s="2">
        <f t="shared" si="272"/>
        <v>43719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  <c r="ES1130" s="18"/>
      <c r="ET1130" s="18"/>
      <c r="EU1130" s="18"/>
      <c r="EV1130" s="18"/>
      <c r="EW1130" s="18"/>
      <c r="EX1130" s="18"/>
      <c r="EY1130" s="18"/>
      <c r="EZ1130" s="18"/>
      <c r="FA1130" s="18"/>
      <c r="FB1130" s="18"/>
      <c r="FC1130" s="18"/>
      <c r="FD1130" s="18"/>
      <c r="FE1130" s="18"/>
      <c r="FF1130" s="18"/>
      <c r="FG1130" s="18"/>
      <c r="FH1130" s="18"/>
      <c r="FI1130" s="18"/>
      <c r="FJ1130" s="18"/>
      <c r="FK1130" s="18"/>
      <c r="FL1130" s="18"/>
      <c r="FM1130" s="18"/>
      <c r="FN1130" s="18"/>
      <c r="FO1130" s="18"/>
      <c r="FP1130" s="18"/>
      <c r="FQ1130" s="18"/>
      <c r="FR1130" s="18"/>
      <c r="FS1130" s="18"/>
      <c r="FT1130" s="18"/>
      <c r="FU1130" s="18"/>
      <c r="FV1130" s="18"/>
    </row>
    <row r="1131" spans="1:178" ht="12.75" x14ac:dyDescent="0.15">
      <c r="A1131" s="90">
        <f t="shared" si="253"/>
        <v>43469</v>
      </c>
      <c r="B1131" s="95">
        <f t="shared" ca="1" si="262"/>
        <v>116571.90175353999</v>
      </c>
      <c r="C1131" s="3">
        <f t="shared" ca="1" si="263"/>
        <v>113662.642761</v>
      </c>
      <c r="D1131" s="4">
        <f ca="1">IF(A1131&lt;$B$1,VLOOKUP(A1131,[1]DI!$A$4:$B$15000,2),0)</f>
        <v>6.4000000000000001E-2</v>
      </c>
      <c r="E1131" s="5">
        <f t="shared" ca="1" si="264"/>
        <v>2.4620000000000002E-4</v>
      </c>
      <c r="F1131" s="20">
        <f t="shared" si="255"/>
        <v>1.3</v>
      </c>
      <c r="G1131" s="6">
        <f t="shared" ca="1" si="265"/>
        <v>1.00032006</v>
      </c>
      <c r="H1131" s="5">
        <f ca="1">TRUNC(PRODUCT(G$10:G1130),15)</f>
        <v>1.4414689078110501</v>
      </c>
      <c r="I1131" s="5">
        <f t="shared" ca="1" si="266"/>
        <v>1.4054944838680801</v>
      </c>
      <c r="J1131" s="5">
        <f t="shared" ca="1" si="267"/>
        <v>1.02559556</v>
      </c>
      <c r="K1131" s="5">
        <f t="shared" ca="1" si="268"/>
        <v>2909.2589925399998</v>
      </c>
      <c r="L1131" s="21">
        <f>IF(VLOOKUP(A1131,$U$12:$AD$125,8)=VLOOKUP(A1130,$U$12:$AD$125,8),0,VLOOKUP(A1131,U$12:$AD$125,8))</f>
        <v>0</v>
      </c>
      <c r="M1131" s="8">
        <f>IF(L1131&gt;0,VLOOKUP(L1131,T$12:$AC$125,7),0)</f>
        <v>0</v>
      </c>
      <c r="N1131" s="3">
        <f t="shared" si="269"/>
        <v>0</v>
      </c>
      <c r="O1131" s="3">
        <f t="shared" ca="1" si="270"/>
        <v>2909.2589925399998</v>
      </c>
      <c r="P1131" s="22" t="str">
        <f t="shared" si="271"/>
        <v>A+JProp=</v>
      </c>
      <c r="Q1131" s="2">
        <f t="shared" si="272"/>
        <v>43719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  <c r="ES1131" s="18"/>
      <c r="ET1131" s="18"/>
      <c r="EU1131" s="18"/>
      <c r="EV1131" s="18"/>
      <c r="EW1131" s="18"/>
      <c r="EX1131" s="18"/>
      <c r="EY1131" s="18"/>
      <c r="EZ1131" s="18"/>
      <c r="FA1131" s="18"/>
      <c r="FB1131" s="18"/>
      <c r="FC1131" s="18"/>
      <c r="FD1131" s="18"/>
      <c r="FE1131" s="18"/>
      <c r="FF1131" s="18"/>
      <c r="FG1131" s="18"/>
      <c r="FH1131" s="18"/>
      <c r="FI1131" s="18"/>
      <c r="FJ1131" s="18"/>
      <c r="FK1131" s="18"/>
      <c r="FL1131" s="18"/>
      <c r="FM1131" s="18"/>
      <c r="FN1131" s="18"/>
      <c r="FO1131" s="18"/>
      <c r="FP1131" s="18"/>
      <c r="FQ1131" s="18"/>
      <c r="FR1131" s="18"/>
      <c r="FS1131" s="18"/>
      <c r="FT1131" s="18"/>
      <c r="FU1131" s="18"/>
      <c r="FV1131" s="18"/>
    </row>
    <row r="1132" spans="1:178" ht="12.75" x14ac:dyDescent="0.15">
      <c r="A1132" s="90">
        <f t="shared" si="253"/>
        <v>43470</v>
      </c>
      <c r="B1132" s="95">
        <f t="shared" ca="1" si="262"/>
        <v>116609.21265265999</v>
      </c>
      <c r="C1132" s="3">
        <f t="shared" ca="1" si="263"/>
        <v>113662.642761</v>
      </c>
      <c r="D1132" s="4">
        <f ca="1">IF(A1132&lt;$B$1,VLOOKUP(A1132,[1]DI!$A$4:$B$15000,2),0)</f>
        <v>0</v>
      </c>
      <c r="E1132" s="5">
        <f t="shared" ca="1" si="264"/>
        <v>0</v>
      </c>
      <c r="F1132" s="20">
        <f t="shared" si="255"/>
        <v>1.3</v>
      </c>
      <c r="G1132" s="6">
        <f t="shared" ca="1" si="265"/>
        <v>1</v>
      </c>
      <c r="H1132" s="5">
        <f ca="1">TRUNC(PRODUCT(G$10:G1131),15)</f>
        <v>1.4419302643496901</v>
      </c>
      <c r="I1132" s="5">
        <f t="shared" ca="1" si="266"/>
        <v>1.4054944838680801</v>
      </c>
      <c r="J1132" s="5">
        <f t="shared" ca="1" si="267"/>
        <v>1.02592382</v>
      </c>
      <c r="K1132" s="5">
        <f t="shared" ca="1" si="268"/>
        <v>2946.5698916599999</v>
      </c>
      <c r="L1132" s="21">
        <f>IF(VLOOKUP(A1132,$U$12:$AD$125,8)=VLOOKUP(A1131,$U$12:$AD$125,8),0,VLOOKUP(A1132,U$12:$AD$125,8))</f>
        <v>0</v>
      </c>
      <c r="M1132" s="8">
        <f>IF(L1132&gt;0,VLOOKUP(L1132,T$12:$AC$125,7),0)</f>
        <v>0</v>
      </c>
      <c r="N1132" s="3">
        <f t="shared" si="269"/>
        <v>0</v>
      </c>
      <c r="O1132" s="3">
        <f t="shared" ca="1" si="270"/>
        <v>2946.5698916599999</v>
      </c>
      <c r="P1132" s="22" t="str">
        <f t="shared" si="271"/>
        <v>A+JProp=</v>
      </c>
      <c r="Q1132" s="2">
        <f t="shared" si="272"/>
        <v>43719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  <c r="ES1132" s="18"/>
      <c r="ET1132" s="18"/>
      <c r="EU1132" s="18"/>
      <c r="EV1132" s="18"/>
      <c r="EW1132" s="18"/>
      <c r="EX1132" s="18"/>
      <c r="EY1132" s="18"/>
      <c r="EZ1132" s="18"/>
      <c r="FA1132" s="18"/>
      <c r="FB1132" s="18"/>
      <c r="FC1132" s="18"/>
      <c r="FD1132" s="18"/>
      <c r="FE1132" s="18"/>
      <c r="FF1132" s="18"/>
      <c r="FG1132" s="18"/>
      <c r="FH1132" s="18"/>
      <c r="FI1132" s="18"/>
      <c r="FJ1132" s="18"/>
      <c r="FK1132" s="18"/>
      <c r="FL1132" s="18"/>
      <c r="FM1132" s="18"/>
      <c r="FN1132" s="18"/>
      <c r="FO1132" s="18"/>
      <c r="FP1132" s="18"/>
      <c r="FQ1132" s="18"/>
      <c r="FR1132" s="18"/>
      <c r="FS1132" s="18"/>
      <c r="FT1132" s="18"/>
      <c r="FU1132" s="18"/>
      <c r="FV1132" s="18"/>
    </row>
    <row r="1133" spans="1:178" ht="12.75" x14ac:dyDescent="0.15">
      <c r="A1133" s="90">
        <f t="shared" si="253"/>
        <v>43471</v>
      </c>
      <c r="B1133" s="95">
        <f t="shared" ca="1" si="262"/>
        <v>116609.21265265999</v>
      </c>
      <c r="C1133" s="3">
        <f t="shared" ca="1" si="263"/>
        <v>113662.642761</v>
      </c>
      <c r="D1133" s="4">
        <f ca="1">IF(A1133&lt;$B$1,VLOOKUP(A1133,[1]DI!$A$4:$B$15000,2),0)</f>
        <v>0</v>
      </c>
      <c r="E1133" s="5">
        <f t="shared" ca="1" si="264"/>
        <v>0</v>
      </c>
      <c r="F1133" s="20">
        <f t="shared" si="255"/>
        <v>1.3</v>
      </c>
      <c r="G1133" s="6">
        <f t="shared" ca="1" si="265"/>
        <v>1</v>
      </c>
      <c r="H1133" s="5">
        <f ca="1">TRUNC(PRODUCT(G$10:G1132),15)</f>
        <v>1.4419302643496901</v>
      </c>
      <c r="I1133" s="5">
        <f t="shared" ca="1" si="266"/>
        <v>1.4054944838680801</v>
      </c>
      <c r="J1133" s="5">
        <f t="shared" ca="1" si="267"/>
        <v>1.02592382</v>
      </c>
      <c r="K1133" s="5">
        <f t="shared" ca="1" si="268"/>
        <v>2946.5698916599999</v>
      </c>
      <c r="L1133" s="21">
        <f>IF(VLOOKUP(A1133,$U$12:$AD$125,8)=VLOOKUP(A1132,$U$12:$AD$125,8),0,VLOOKUP(A1133,U$12:$AD$125,8))</f>
        <v>0</v>
      </c>
      <c r="M1133" s="8">
        <f>IF(L1133&gt;0,VLOOKUP(L1133,T$12:$AC$125,7),0)</f>
        <v>0</v>
      </c>
      <c r="N1133" s="3">
        <f t="shared" si="269"/>
        <v>0</v>
      </c>
      <c r="O1133" s="3">
        <f t="shared" ca="1" si="270"/>
        <v>2946.5698916599999</v>
      </c>
      <c r="P1133" s="22" t="str">
        <f t="shared" si="271"/>
        <v>A+JProp=</v>
      </c>
      <c r="Q1133" s="2">
        <f t="shared" si="272"/>
        <v>43719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  <c r="ES1133" s="18"/>
      <c r="ET1133" s="18"/>
      <c r="EU1133" s="18"/>
      <c r="EV1133" s="18"/>
      <c r="EW1133" s="18"/>
      <c r="EX1133" s="18"/>
      <c r="EY1133" s="18"/>
      <c r="EZ1133" s="18"/>
      <c r="FA1133" s="18"/>
      <c r="FB1133" s="18"/>
      <c r="FC1133" s="18"/>
      <c r="FD1133" s="18"/>
      <c r="FE1133" s="18"/>
      <c r="FF1133" s="18"/>
      <c r="FG1133" s="18"/>
      <c r="FH1133" s="18"/>
      <c r="FI1133" s="18"/>
      <c r="FJ1133" s="18"/>
      <c r="FK1133" s="18"/>
      <c r="FL1133" s="18"/>
      <c r="FM1133" s="18"/>
      <c r="FN1133" s="18"/>
      <c r="FO1133" s="18"/>
      <c r="FP1133" s="18"/>
      <c r="FQ1133" s="18"/>
      <c r="FR1133" s="18"/>
      <c r="FS1133" s="18"/>
      <c r="FT1133" s="18"/>
      <c r="FU1133" s="18"/>
      <c r="FV1133" s="18"/>
    </row>
    <row r="1134" spans="1:178" ht="12.75" x14ac:dyDescent="0.15">
      <c r="A1134" s="90">
        <f t="shared" si="253"/>
        <v>43472</v>
      </c>
      <c r="B1134" s="95">
        <f t="shared" ca="1" si="262"/>
        <v>116609.21265265999</v>
      </c>
      <c r="C1134" s="3">
        <f t="shared" ca="1" si="263"/>
        <v>113662.642761</v>
      </c>
      <c r="D1134" s="4">
        <f ca="1">IF(A1134&lt;$B$1,VLOOKUP(A1134,[1]DI!$A$4:$B$15000,2),0)</f>
        <v>6.4000000000000001E-2</v>
      </c>
      <c r="E1134" s="5">
        <f t="shared" ca="1" si="264"/>
        <v>2.4620000000000002E-4</v>
      </c>
      <c r="F1134" s="20">
        <f t="shared" si="255"/>
        <v>1.3</v>
      </c>
      <c r="G1134" s="6">
        <f t="shared" ca="1" si="265"/>
        <v>1.00032006</v>
      </c>
      <c r="H1134" s="5">
        <f ca="1">TRUNC(PRODUCT(G$10:G1133),15)</f>
        <v>1.4419302643496901</v>
      </c>
      <c r="I1134" s="5">
        <f t="shared" ca="1" si="266"/>
        <v>1.4054944838680801</v>
      </c>
      <c r="J1134" s="5">
        <f t="shared" ca="1" si="267"/>
        <v>1.02592382</v>
      </c>
      <c r="K1134" s="5">
        <f t="shared" ca="1" si="268"/>
        <v>2946.5698916599999</v>
      </c>
      <c r="L1134" s="21">
        <f>IF(VLOOKUP(A1134,$U$12:$AD$125,8)=VLOOKUP(A1133,$U$12:$AD$125,8),0,VLOOKUP(A1134,U$12:$AD$125,8))</f>
        <v>0</v>
      </c>
      <c r="M1134" s="8">
        <f>IF(L1134&gt;0,VLOOKUP(L1134,T$12:$AC$125,7),0)</f>
        <v>0</v>
      </c>
      <c r="N1134" s="3">
        <f t="shared" si="269"/>
        <v>0</v>
      </c>
      <c r="O1134" s="3">
        <f t="shared" ca="1" si="270"/>
        <v>2946.5698916599999</v>
      </c>
      <c r="P1134" s="22" t="str">
        <f t="shared" si="271"/>
        <v>A+JProp=</v>
      </c>
      <c r="Q1134" s="2">
        <f t="shared" si="272"/>
        <v>43719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  <c r="ES1134" s="18"/>
      <c r="ET1134" s="18"/>
      <c r="EU1134" s="18"/>
      <c r="EV1134" s="18"/>
      <c r="EW1134" s="18"/>
      <c r="EX1134" s="18"/>
      <c r="EY1134" s="18"/>
      <c r="EZ1134" s="18"/>
      <c r="FA1134" s="18"/>
      <c r="FB1134" s="18"/>
      <c r="FC1134" s="18"/>
      <c r="FD1134" s="18"/>
      <c r="FE1134" s="18"/>
      <c r="FF1134" s="18"/>
      <c r="FG1134" s="18"/>
      <c r="FH1134" s="18"/>
      <c r="FI1134" s="18"/>
      <c r="FJ1134" s="18"/>
      <c r="FK1134" s="18"/>
      <c r="FL1134" s="18"/>
      <c r="FM1134" s="18"/>
      <c r="FN1134" s="18"/>
      <c r="FO1134" s="18"/>
      <c r="FP1134" s="18"/>
      <c r="FQ1134" s="18"/>
      <c r="FR1134" s="18"/>
      <c r="FS1134" s="18"/>
      <c r="FT1134" s="18"/>
      <c r="FU1134" s="18"/>
      <c r="FV1134" s="18"/>
    </row>
    <row r="1135" spans="1:178" ht="12.75" x14ac:dyDescent="0.15">
      <c r="A1135" s="90">
        <f t="shared" si="253"/>
        <v>43473</v>
      </c>
      <c r="B1135" s="95">
        <f t="shared" ca="1" si="262"/>
        <v>116646.53378140999</v>
      </c>
      <c r="C1135" s="3">
        <f t="shared" ca="1" si="263"/>
        <v>113662.642761</v>
      </c>
      <c r="D1135" s="4">
        <f ca="1">IF(A1135&lt;$B$1,VLOOKUP(A1135,[1]DI!$A$4:$B$15000,2),0)</f>
        <v>6.4000000000000001E-2</v>
      </c>
      <c r="E1135" s="5">
        <f t="shared" ca="1" si="264"/>
        <v>2.4620000000000002E-4</v>
      </c>
      <c r="F1135" s="20">
        <f t="shared" si="255"/>
        <v>1.3</v>
      </c>
      <c r="G1135" s="6">
        <f t="shared" ca="1" si="265"/>
        <v>1.00032006</v>
      </c>
      <c r="H1135" s="5">
        <f ca="1">TRUNC(PRODUCT(G$10:G1134),15)</f>
        <v>1.4423917685501</v>
      </c>
      <c r="I1135" s="5">
        <f t="shared" ca="1" si="266"/>
        <v>1.4054944838680801</v>
      </c>
      <c r="J1135" s="5">
        <f t="shared" ca="1" si="267"/>
        <v>1.02625217</v>
      </c>
      <c r="K1135" s="5">
        <f t="shared" ca="1" si="268"/>
        <v>2983.8910204099998</v>
      </c>
      <c r="L1135" s="21">
        <f>IF(VLOOKUP(A1135,$U$12:$AD$125,8)=VLOOKUP(A1134,$U$12:$AD$125,8),0,VLOOKUP(A1135,U$12:$AD$125,8))</f>
        <v>0</v>
      </c>
      <c r="M1135" s="8">
        <f>IF(L1135&gt;0,VLOOKUP(L1135,T$12:$AC$125,7),0)</f>
        <v>0</v>
      </c>
      <c r="N1135" s="3">
        <f t="shared" si="269"/>
        <v>0</v>
      </c>
      <c r="O1135" s="3">
        <f t="shared" ca="1" si="270"/>
        <v>2983.8910204099998</v>
      </c>
      <c r="P1135" s="22" t="str">
        <f t="shared" si="271"/>
        <v>A+JProp=</v>
      </c>
      <c r="Q1135" s="2">
        <f t="shared" si="272"/>
        <v>43719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  <c r="ES1135" s="18"/>
      <c r="ET1135" s="18"/>
      <c r="EU1135" s="18"/>
      <c r="EV1135" s="18"/>
      <c r="EW1135" s="18"/>
      <c r="EX1135" s="18"/>
      <c r="EY1135" s="18"/>
      <c r="EZ1135" s="18"/>
      <c r="FA1135" s="18"/>
      <c r="FB1135" s="18"/>
      <c r="FC1135" s="18"/>
      <c r="FD1135" s="18"/>
      <c r="FE1135" s="18"/>
      <c r="FF1135" s="18"/>
      <c r="FG1135" s="18"/>
      <c r="FH1135" s="18"/>
      <c r="FI1135" s="18"/>
      <c r="FJ1135" s="18"/>
      <c r="FK1135" s="18"/>
      <c r="FL1135" s="18"/>
      <c r="FM1135" s="18"/>
      <c r="FN1135" s="18"/>
      <c r="FO1135" s="18"/>
      <c r="FP1135" s="18"/>
      <c r="FQ1135" s="18"/>
      <c r="FR1135" s="18"/>
      <c r="FS1135" s="18"/>
      <c r="FT1135" s="18"/>
      <c r="FU1135" s="18"/>
      <c r="FV1135" s="18"/>
    </row>
    <row r="1136" spans="1:178" ht="12.75" x14ac:dyDescent="0.15">
      <c r="A1136" s="90">
        <f t="shared" si="253"/>
        <v>43474</v>
      </c>
      <c r="B1136" s="95">
        <f t="shared" ca="1" si="262"/>
        <v>116683.86854966999</v>
      </c>
      <c r="C1136" s="3">
        <f t="shared" ca="1" si="263"/>
        <v>113662.642761</v>
      </c>
      <c r="D1136" s="4">
        <f ca="1">IF(A1136&lt;$B$1,VLOOKUP(A1136,[1]DI!$A$4:$B$15000,2),0)</f>
        <v>6.4000000000000001E-2</v>
      </c>
      <c r="E1136" s="5">
        <f t="shared" ca="1" si="264"/>
        <v>2.4620000000000002E-4</v>
      </c>
      <c r="F1136" s="20">
        <f t="shared" si="255"/>
        <v>1.3</v>
      </c>
      <c r="G1136" s="6">
        <f t="shared" ca="1" si="265"/>
        <v>1.00032006</v>
      </c>
      <c r="H1136" s="5">
        <f ca="1">TRUNC(PRODUCT(G$10:G1135),15)</f>
        <v>1.44285342045954</v>
      </c>
      <c r="I1136" s="5">
        <f t="shared" ca="1" si="266"/>
        <v>1.4054944838680801</v>
      </c>
      <c r="J1136" s="5">
        <f t="shared" ca="1" si="267"/>
        <v>1.0265806399999999</v>
      </c>
      <c r="K1136" s="5">
        <f t="shared" ca="1" si="268"/>
        <v>3021.2257886699999</v>
      </c>
      <c r="L1136" s="21">
        <f>IF(VLOOKUP(A1136,$U$12:$AD$125,8)=VLOOKUP(A1135,$U$12:$AD$125,8),0,VLOOKUP(A1136,U$12:$AD$125,8))</f>
        <v>0</v>
      </c>
      <c r="M1136" s="8">
        <f>IF(L1136&gt;0,VLOOKUP(L1136,T$12:$AC$125,7),0)</f>
        <v>0</v>
      </c>
      <c r="N1136" s="3">
        <f t="shared" si="269"/>
        <v>0</v>
      </c>
      <c r="O1136" s="3">
        <f t="shared" ca="1" si="270"/>
        <v>3021.2257886699999</v>
      </c>
      <c r="P1136" s="22" t="str">
        <f t="shared" si="271"/>
        <v>A+JProp=</v>
      </c>
      <c r="Q1136" s="2">
        <f t="shared" si="272"/>
        <v>43719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  <c r="ES1136" s="18"/>
      <c r="ET1136" s="18"/>
      <c r="EU1136" s="18"/>
      <c r="EV1136" s="18"/>
      <c r="EW1136" s="18"/>
      <c r="EX1136" s="18"/>
      <c r="EY1136" s="18"/>
      <c r="EZ1136" s="18"/>
      <c r="FA1136" s="18"/>
      <c r="FB1136" s="18"/>
      <c r="FC1136" s="18"/>
      <c r="FD1136" s="18"/>
      <c r="FE1136" s="18"/>
      <c r="FF1136" s="18"/>
      <c r="FG1136" s="18"/>
      <c r="FH1136" s="18"/>
      <c r="FI1136" s="18"/>
      <c r="FJ1136" s="18"/>
      <c r="FK1136" s="18"/>
      <c r="FL1136" s="18"/>
      <c r="FM1136" s="18"/>
      <c r="FN1136" s="18"/>
      <c r="FO1136" s="18"/>
      <c r="FP1136" s="18"/>
      <c r="FQ1136" s="18"/>
      <c r="FR1136" s="18"/>
      <c r="FS1136" s="18"/>
      <c r="FT1136" s="18"/>
      <c r="FU1136" s="18"/>
      <c r="FV1136" s="18"/>
    </row>
    <row r="1137" spans="1:181" ht="12.75" x14ac:dyDescent="0.15">
      <c r="A1137" s="90">
        <f t="shared" si="253"/>
        <v>43475</v>
      </c>
      <c r="B1137" s="95">
        <f t="shared" ca="1" si="262"/>
        <v>116721.21354758</v>
      </c>
      <c r="C1137" s="3">
        <f t="shared" ca="1" si="263"/>
        <v>113662.642761</v>
      </c>
      <c r="D1137" s="4">
        <f ca="1">IF(A1137&lt;$B$1,VLOOKUP(A1137,[1]DI!$A$4:$B$15000,2),0)</f>
        <v>6.4000000000000001E-2</v>
      </c>
      <c r="E1137" s="5">
        <f t="shared" ca="1" si="264"/>
        <v>2.4620000000000002E-4</v>
      </c>
      <c r="F1137" s="20">
        <f t="shared" si="255"/>
        <v>1.3</v>
      </c>
      <c r="G1137" s="6">
        <f t="shared" ca="1" si="265"/>
        <v>1.00032006</v>
      </c>
      <c r="H1137" s="5">
        <f ca="1">TRUNC(PRODUCT(G$10:G1136),15)</f>
        <v>1.4433152201252899</v>
      </c>
      <c r="I1137" s="5">
        <f t="shared" ca="1" si="266"/>
        <v>1.4054944838680801</v>
      </c>
      <c r="J1137" s="5">
        <f t="shared" ca="1" si="267"/>
        <v>1.0269092</v>
      </c>
      <c r="K1137" s="5">
        <f t="shared" ca="1" si="268"/>
        <v>3058.57078658</v>
      </c>
      <c r="L1137" s="21">
        <f>IF(VLOOKUP(A1137,$U$12:$AD$125,8)=VLOOKUP(A1136,$U$12:$AD$125,8),0,VLOOKUP(A1137,U$12:$AD$125,8))</f>
        <v>0</v>
      </c>
      <c r="M1137" s="8">
        <f>IF(L1137&gt;0,VLOOKUP(L1137,T$12:$AC$125,7),0)</f>
        <v>0</v>
      </c>
      <c r="N1137" s="3">
        <f t="shared" si="269"/>
        <v>0</v>
      </c>
      <c r="O1137" s="3">
        <f t="shared" ca="1" si="270"/>
        <v>3058.57078658</v>
      </c>
      <c r="P1137" s="22" t="str">
        <f t="shared" si="271"/>
        <v>A+JProp=</v>
      </c>
      <c r="Q1137" s="2">
        <f t="shared" si="272"/>
        <v>43719</v>
      </c>
      <c r="R1137" s="10"/>
      <c r="S1137" s="32"/>
      <c r="T1137" s="32"/>
      <c r="U1137" s="32"/>
      <c r="V1137" s="32"/>
      <c r="W1137" s="32"/>
      <c r="X1137" s="32"/>
      <c r="Y1137" s="32"/>
      <c r="Z1137" s="32"/>
      <c r="AA1137" s="32"/>
      <c r="AB1137" s="32"/>
      <c r="AC1137" s="32"/>
      <c r="AD1137" s="32"/>
      <c r="AE1137" s="32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33"/>
      <c r="BC1137" s="33"/>
      <c r="BD1137" s="33"/>
      <c r="BE1137" s="33"/>
      <c r="BF1137" s="33"/>
      <c r="BG1137" s="33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  <c r="BT1137" s="33"/>
      <c r="BU1137" s="33"/>
      <c r="BV1137" s="33"/>
      <c r="BW1137" s="33"/>
      <c r="BX1137" s="33"/>
      <c r="BY1137" s="33"/>
      <c r="BZ1137" s="33"/>
      <c r="CA1137" s="33"/>
      <c r="CB1137" s="33"/>
      <c r="CC1137" s="33"/>
      <c r="CD1137" s="33"/>
      <c r="CE1137" s="33"/>
      <c r="CF1137" s="33"/>
      <c r="CG1137" s="33"/>
      <c r="CH1137" s="33"/>
      <c r="CI1137" s="33"/>
      <c r="CJ1137" s="33"/>
      <c r="CK1137" s="33"/>
      <c r="CL1137" s="33"/>
      <c r="CM1137" s="33"/>
      <c r="CN1137" s="33"/>
      <c r="CO1137" s="33"/>
      <c r="CP1137" s="33"/>
      <c r="CQ1137" s="33"/>
      <c r="CR1137" s="33"/>
      <c r="CS1137" s="33"/>
      <c r="CT1137" s="33"/>
      <c r="CU1137" s="33"/>
      <c r="CV1137" s="33"/>
      <c r="CW1137" s="33"/>
      <c r="CX1137" s="33"/>
      <c r="CY1137" s="33"/>
      <c r="CZ1137" s="33"/>
      <c r="DA1137" s="33"/>
      <c r="DB1137" s="33"/>
      <c r="DC1137" s="33"/>
      <c r="DD1137" s="33"/>
      <c r="DE1137" s="33"/>
      <c r="DF1137" s="33"/>
      <c r="DG1137" s="33"/>
      <c r="DH1137" s="33"/>
      <c r="DI1137" s="33"/>
      <c r="DJ1137" s="33"/>
      <c r="DK1137" s="33"/>
      <c r="DL1137" s="33"/>
      <c r="DM1137" s="33"/>
      <c r="DN1137" s="33"/>
      <c r="DO1137" s="33"/>
      <c r="DP1137" s="33"/>
      <c r="DQ1137" s="33"/>
      <c r="DR1137" s="33"/>
      <c r="DS1137" s="33"/>
      <c r="DT1137" s="33"/>
      <c r="DU1137" s="33"/>
      <c r="DV1137" s="33"/>
      <c r="DW1137" s="33"/>
      <c r="DX1137" s="33"/>
      <c r="DY1137" s="33"/>
      <c r="DZ1137" s="33"/>
      <c r="EA1137" s="33"/>
      <c r="EB1137" s="33"/>
      <c r="EC1137" s="33"/>
      <c r="ED1137" s="33"/>
      <c r="EE1137" s="33"/>
      <c r="EF1137" s="33"/>
      <c r="EG1137" s="33"/>
      <c r="EH1137" s="33"/>
      <c r="EI1137" s="33"/>
      <c r="EJ1137" s="33"/>
      <c r="EK1137" s="33"/>
      <c r="EL1137" s="33"/>
      <c r="EM1137" s="33"/>
      <c r="EN1137" s="33"/>
      <c r="EO1137" s="33"/>
      <c r="EP1137" s="33"/>
      <c r="EQ1137" s="33"/>
      <c r="ER1137" s="33"/>
      <c r="ES1137" s="33"/>
      <c r="ET1137" s="33"/>
      <c r="EU1137" s="33"/>
      <c r="EV1137" s="33"/>
      <c r="EW1137" s="33"/>
      <c r="EX1137" s="33"/>
      <c r="EY1137" s="33"/>
      <c r="EZ1137" s="33"/>
      <c r="FA1137" s="33"/>
      <c r="FB1137" s="33"/>
      <c r="FC1137" s="33"/>
      <c r="FD1137" s="33"/>
      <c r="FE1137" s="33"/>
      <c r="FF1137" s="33"/>
      <c r="FG1137" s="33"/>
      <c r="FH1137" s="33"/>
      <c r="FI1137" s="33"/>
      <c r="FJ1137" s="33"/>
      <c r="FK1137" s="33"/>
      <c r="FL1137" s="33"/>
      <c r="FM1137" s="33"/>
      <c r="FN1137" s="33"/>
      <c r="FO1137" s="33"/>
      <c r="FP1137" s="33"/>
      <c r="FQ1137" s="33"/>
      <c r="FR1137" s="33"/>
      <c r="FS1137" s="33"/>
      <c r="FT1137" s="33"/>
      <c r="FU1137" s="33"/>
      <c r="FV1137" s="33"/>
      <c r="FW1137" s="33"/>
      <c r="FX1137" s="33"/>
      <c r="FY1137" s="33"/>
    </row>
    <row r="1138" spans="1:181" ht="12.75" x14ac:dyDescent="0.15">
      <c r="A1138" s="90">
        <f t="shared" si="253"/>
        <v>43476</v>
      </c>
      <c r="B1138" s="95">
        <f t="shared" ca="1" si="262"/>
        <v>116758.572185</v>
      </c>
      <c r="C1138" s="3">
        <f t="shared" ca="1" si="263"/>
        <v>113662.642761</v>
      </c>
      <c r="D1138" s="4">
        <f ca="1">IF(A1138&lt;$B$1,VLOOKUP(A1138,[1]DI!$A$4:$B$15000,2),0)</f>
        <v>6.4000000000000001E-2</v>
      </c>
      <c r="E1138" s="5">
        <f t="shared" ca="1" si="264"/>
        <v>2.4620000000000002E-4</v>
      </c>
      <c r="F1138" s="20">
        <f t="shared" si="255"/>
        <v>1.3</v>
      </c>
      <c r="G1138" s="6">
        <f t="shared" ca="1" si="265"/>
        <v>1.00032006</v>
      </c>
      <c r="H1138" s="5">
        <f ca="1">TRUNC(PRODUCT(G$10:G1137),15)</f>
        <v>1.44377716759464</v>
      </c>
      <c r="I1138" s="5">
        <f t="shared" ca="1" si="266"/>
        <v>1.4054944838680801</v>
      </c>
      <c r="J1138" s="5">
        <f t="shared" ca="1" si="267"/>
        <v>1.0272378799999999</v>
      </c>
      <c r="K1138" s="5">
        <f t="shared" ca="1" si="268"/>
        <v>3095.9294239999999</v>
      </c>
      <c r="L1138" s="21">
        <f>IF(VLOOKUP(A1138,$U$12:$AD$125,8)=VLOOKUP(A1137,$U$12:$AD$125,8),0,VLOOKUP(A1138,U$12:$AD$125,8))</f>
        <v>0</v>
      </c>
      <c r="M1138" s="8">
        <f>IF(L1138&gt;0,VLOOKUP(L1138,T$12:$AC$125,7),0)</f>
        <v>0</v>
      </c>
      <c r="N1138" s="3">
        <f t="shared" si="269"/>
        <v>0</v>
      </c>
      <c r="O1138" s="3">
        <f t="shared" ca="1" si="270"/>
        <v>3095.9294239999999</v>
      </c>
      <c r="P1138" s="22" t="str">
        <f t="shared" si="271"/>
        <v>A+JProp=</v>
      </c>
      <c r="Q1138" s="2">
        <f t="shared" si="272"/>
        <v>43719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  <c r="ES1138" s="18"/>
      <c r="ET1138" s="18"/>
      <c r="EU1138" s="18"/>
      <c r="EV1138" s="18"/>
      <c r="EW1138" s="18"/>
      <c r="EX1138" s="18"/>
      <c r="EY1138" s="18"/>
      <c r="EZ1138" s="18"/>
      <c r="FA1138" s="18"/>
      <c r="FB1138" s="18"/>
      <c r="FC1138" s="18"/>
      <c r="FD1138" s="18"/>
      <c r="FE1138" s="18"/>
      <c r="FF1138" s="18"/>
      <c r="FG1138" s="18"/>
      <c r="FH1138" s="18"/>
      <c r="FI1138" s="18"/>
      <c r="FJ1138" s="18"/>
      <c r="FK1138" s="18"/>
      <c r="FL1138" s="18"/>
      <c r="FM1138" s="18"/>
      <c r="FN1138" s="18"/>
      <c r="FO1138" s="18"/>
      <c r="FP1138" s="18"/>
      <c r="FQ1138" s="18"/>
      <c r="FR1138" s="18"/>
      <c r="FS1138" s="18"/>
      <c r="FT1138" s="18"/>
      <c r="FU1138" s="18"/>
      <c r="FV1138" s="18"/>
    </row>
    <row r="1139" spans="1:181" ht="12.75" x14ac:dyDescent="0.15">
      <c r="A1139" s="90">
        <f t="shared" si="253"/>
        <v>43477</v>
      </c>
      <c r="B1139" s="95">
        <f t="shared" ca="1" si="262"/>
        <v>116795.94105205999</v>
      </c>
      <c r="C1139" s="3">
        <f t="shared" ca="1" si="263"/>
        <v>113662.642761</v>
      </c>
      <c r="D1139" s="4">
        <f ca="1">IF(A1139&lt;$B$1,VLOOKUP(A1139,[1]DI!$A$4:$B$15000,2),0)</f>
        <v>0</v>
      </c>
      <c r="E1139" s="5">
        <f t="shared" ca="1" si="264"/>
        <v>0</v>
      </c>
      <c r="F1139" s="20">
        <f t="shared" si="255"/>
        <v>1.3</v>
      </c>
      <c r="G1139" s="6">
        <f t="shared" ca="1" si="265"/>
        <v>1</v>
      </c>
      <c r="H1139" s="5">
        <f ca="1">TRUNC(PRODUCT(G$10:G1138),15)</f>
        <v>1.4442392629148999</v>
      </c>
      <c r="I1139" s="5">
        <f t="shared" ca="1" si="266"/>
        <v>1.4054944838680801</v>
      </c>
      <c r="J1139" s="5">
        <f t="shared" ca="1" si="267"/>
        <v>1.02756665</v>
      </c>
      <c r="K1139" s="5">
        <f t="shared" ca="1" si="268"/>
        <v>3133.2982910599999</v>
      </c>
      <c r="L1139" s="21">
        <f>IF(VLOOKUP(A1139,$U$12:$AD$125,8)=VLOOKUP(A1138,$U$12:$AD$125,8),0,VLOOKUP(A1139,U$12:$AD$125,8))</f>
        <v>0</v>
      </c>
      <c r="M1139" s="8">
        <f>IF(L1139&gt;0,VLOOKUP(L1139,T$12:$AC$125,7),0)</f>
        <v>0</v>
      </c>
      <c r="N1139" s="3">
        <f t="shared" si="269"/>
        <v>0</v>
      </c>
      <c r="O1139" s="3">
        <f t="shared" ca="1" si="270"/>
        <v>3133.2982910599999</v>
      </c>
      <c r="P1139" s="22" t="str">
        <f t="shared" si="271"/>
        <v>A+JProp=</v>
      </c>
      <c r="Q1139" s="2">
        <f t="shared" si="272"/>
        <v>43719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  <c r="ES1139" s="18"/>
      <c r="ET1139" s="18"/>
      <c r="EU1139" s="18"/>
      <c r="EV1139" s="18"/>
      <c r="EW1139" s="18"/>
      <c r="EX1139" s="18"/>
      <c r="EY1139" s="18"/>
      <c r="EZ1139" s="18"/>
      <c r="FA1139" s="18"/>
      <c r="FB1139" s="18"/>
      <c r="FC1139" s="18"/>
      <c r="FD1139" s="18"/>
      <c r="FE1139" s="18"/>
      <c r="FF1139" s="18"/>
      <c r="FG1139" s="18"/>
      <c r="FH1139" s="18"/>
      <c r="FI1139" s="18"/>
      <c r="FJ1139" s="18"/>
      <c r="FK1139" s="18"/>
      <c r="FL1139" s="18"/>
      <c r="FM1139" s="18"/>
      <c r="FN1139" s="18"/>
      <c r="FO1139" s="18"/>
      <c r="FP1139" s="18"/>
      <c r="FQ1139" s="18"/>
      <c r="FR1139" s="18"/>
      <c r="FS1139" s="18"/>
      <c r="FT1139" s="18"/>
      <c r="FU1139" s="18"/>
      <c r="FV1139" s="18"/>
    </row>
    <row r="1140" spans="1:181" ht="12.75" x14ac:dyDescent="0.15">
      <c r="A1140" s="90">
        <f t="shared" si="253"/>
        <v>43478</v>
      </c>
      <c r="B1140" s="95">
        <f t="shared" ca="1" si="262"/>
        <v>116795.94105205999</v>
      </c>
      <c r="C1140" s="3">
        <f t="shared" ca="1" si="263"/>
        <v>113662.642761</v>
      </c>
      <c r="D1140" s="4">
        <f ca="1">IF(A1140&lt;$B$1,VLOOKUP(A1140,[1]DI!$A$4:$B$15000,2),0)</f>
        <v>0</v>
      </c>
      <c r="E1140" s="5">
        <f t="shared" ca="1" si="264"/>
        <v>0</v>
      </c>
      <c r="F1140" s="20">
        <f t="shared" si="255"/>
        <v>1.3</v>
      </c>
      <c r="G1140" s="6">
        <f t="shared" ca="1" si="265"/>
        <v>1</v>
      </c>
      <c r="H1140" s="5">
        <f ca="1">TRUNC(PRODUCT(G$10:G1139),15)</f>
        <v>1.4442392629148999</v>
      </c>
      <c r="I1140" s="5">
        <f t="shared" ca="1" si="266"/>
        <v>1.4054944838680801</v>
      </c>
      <c r="J1140" s="5">
        <f t="shared" ca="1" si="267"/>
        <v>1.02756665</v>
      </c>
      <c r="K1140" s="5">
        <f t="shared" ca="1" si="268"/>
        <v>3133.2982910599999</v>
      </c>
      <c r="L1140" s="21">
        <f>IF(VLOOKUP(A1140,$U$12:$AD$125,8)=VLOOKUP(A1139,$U$12:$AD$125,8),0,VLOOKUP(A1140,U$12:$AD$125,8))</f>
        <v>0</v>
      </c>
      <c r="M1140" s="8">
        <f>IF(L1140&gt;0,VLOOKUP(L1140,T$12:$AC$125,7),0)</f>
        <v>0</v>
      </c>
      <c r="N1140" s="3">
        <f t="shared" si="269"/>
        <v>0</v>
      </c>
      <c r="O1140" s="3">
        <f t="shared" ca="1" si="270"/>
        <v>3133.2982910599999</v>
      </c>
      <c r="P1140" s="22" t="str">
        <f t="shared" si="271"/>
        <v>A+JProp=</v>
      </c>
      <c r="Q1140" s="2">
        <f t="shared" si="272"/>
        <v>43719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  <c r="ES1140" s="18"/>
      <c r="ET1140" s="18"/>
      <c r="EU1140" s="18"/>
      <c r="EV1140" s="18"/>
      <c r="EW1140" s="18"/>
      <c r="EX1140" s="18"/>
      <c r="EY1140" s="18"/>
      <c r="EZ1140" s="18"/>
      <c r="FA1140" s="18"/>
      <c r="FB1140" s="18"/>
      <c r="FC1140" s="18"/>
      <c r="FD1140" s="18"/>
      <c r="FE1140" s="18"/>
      <c r="FF1140" s="18"/>
      <c r="FG1140" s="18"/>
      <c r="FH1140" s="18"/>
      <c r="FI1140" s="18"/>
      <c r="FJ1140" s="18"/>
      <c r="FK1140" s="18"/>
      <c r="FL1140" s="18"/>
      <c r="FM1140" s="18"/>
      <c r="FN1140" s="18"/>
      <c r="FO1140" s="18"/>
      <c r="FP1140" s="18"/>
      <c r="FQ1140" s="18"/>
      <c r="FR1140" s="18"/>
      <c r="FS1140" s="18"/>
      <c r="FT1140" s="18"/>
      <c r="FU1140" s="18"/>
      <c r="FV1140" s="18"/>
    </row>
    <row r="1141" spans="1:181" ht="12.75" x14ac:dyDescent="0.15">
      <c r="A1141" s="90">
        <f t="shared" si="253"/>
        <v>43479</v>
      </c>
      <c r="B1141" s="95">
        <f t="shared" ca="1" si="262"/>
        <v>116795.94105205999</v>
      </c>
      <c r="C1141" s="3">
        <f t="shared" ca="1" si="263"/>
        <v>113662.642761</v>
      </c>
      <c r="D1141" s="4">
        <f ca="1">IF(A1141&lt;$B$1,VLOOKUP(A1141,[1]DI!$A$4:$B$15000,2),0)</f>
        <v>6.4000000000000001E-2</v>
      </c>
      <c r="E1141" s="5">
        <f t="shared" ca="1" si="264"/>
        <v>2.4620000000000002E-4</v>
      </c>
      <c r="F1141" s="20">
        <f t="shared" si="255"/>
        <v>1.3</v>
      </c>
      <c r="G1141" s="6">
        <f t="shared" ca="1" si="265"/>
        <v>1.00032006</v>
      </c>
      <c r="H1141" s="5">
        <f ca="1">TRUNC(PRODUCT(G$10:G1140),15)</f>
        <v>1.4442392629148999</v>
      </c>
      <c r="I1141" s="5">
        <f t="shared" ca="1" si="266"/>
        <v>1.4054944838680801</v>
      </c>
      <c r="J1141" s="5">
        <f t="shared" ca="1" si="267"/>
        <v>1.02756665</v>
      </c>
      <c r="K1141" s="5">
        <f t="shared" ca="1" si="268"/>
        <v>3133.2982910599999</v>
      </c>
      <c r="L1141" s="21">
        <f>IF(VLOOKUP(A1141,$U$12:$AD$125,8)=VLOOKUP(A1140,$U$12:$AD$125,8),0,VLOOKUP(A1141,U$12:$AD$125,8))</f>
        <v>0</v>
      </c>
      <c r="M1141" s="8">
        <f>IF(L1141&gt;0,VLOOKUP(L1141,T$12:$AC$125,7),0)</f>
        <v>0</v>
      </c>
      <c r="N1141" s="3">
        <f t="shared" si="269"/>
        <v>0</v>
      </c>
      <c r="O1141" s="3">
        <f t="shared" ca="1" si="270"/>
        <v>3133.2982910599999</v>
      </c>
      <c r="P1141" s="22" t="str">
        <f t="shared" si="271"/>
        <v>A+JProp=</v>
      </c>
      <c r="Q1141" s="2">
        <f t="shared" si="272"/>
        <v>43719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  <c r="ES1141" s="18"/>
      <c r="ET1141" s="18"/>
      <c r="EU1141" s="18"/>
      <c r="EV1141" s="18"/>
      <c r="EW1141" s="18"/>
      <c r="EX1141" s="18"/>
      <c r="EY1141" s="18"/>
      <c r="EZ1141" s="18"/>
      <c r="FA1141" s="18"/>
      <c r="FB1141" s="18"/>
      <c r="FC1141" s="18"/>
      <c r="FD1141" s="18"/>
      <c r="FE1141" s="18"/>
      <c r="FF1141" s="18"/>
      <c r="FG1141" s="18"/>
      <c r="FH1141" s="18"/>
      <c r="FI1141" s="18"/>
      <c r="FJ1141" s="18"/>
      <c r="FK1141" s="18"/>
      <c r="FL1141" s="18"/>
      <c r="FM1141" s="18"/>
      <c r="FN1141" s="18"/>
      <c r="FO1141" s="18"/>
      <c r="FP1141" s="18"/>
      <c r="FQ1141" s="18"/>
      <c r="FR1141" s="18"/>
      <c r="FS1141" s="18"/>
      <c r="FT1141" s="18"/>
      <c r="FU1141" s="18"/>
      <c r="FV1141" s="18"/>
    </row>
    <row r="1142" spans="1:181" ht="12.75" x14ac:dyDescent="0.15">
      <c r="A1142" s="90">
        <f t="shared" si="253"/>
        <v>43480</v>
      </c>
      <c r="B1142" s="95">
        <f t="shared" ca="1" si="262"/>
        <v>116833.32355864</v>
      </c>
      <c r="C1142" s="3">
        <f t="shared" ca="1" si="263"/>
        <v>113662.642761</v>
      </c>
      <c r="D1142" s="4">
        <f ca="1">IF(A1142&lt;$B$1,VLOOKUP(A1142,[1]DI!$A$4:$B$15000,2),0)</f>
        <v>6.4000000000000001E-2</v>
      </c>
      <c r="E1142" s="5">
        <f t="shared" ca="1" si="264"/>
        <v>2.4620000000000002E-4</v>
      </c>
      <c r="F1142" s="20">
        <f t="shared" si="255"/>
        <v>1.3</v>
      </c>
      <c r="G1142" s="6">
        <f t="shared" ca="1" si="265"/>
        <v>1.00032006</v>
      </c>
      <c r="H1142" s="5">
        <f ca="1">TRUNC(PRODUCT(G$10:G1141),15)</f>
        <v>1.4447015061333901</v>
      </c>
      <c r="I1142" s="5">
        <f t="shared" ca="1" si="266"/>
        <v>1.4054944838680801</v>
      </c>
      <c r="J1142" s="5">
        <f t="shared" ca="1" si="267"/>
        <v>1.0278955400000001</v>
      </c>
      <c r="K1142" s="5">
        <f t="shared" ca="1" si="268"/>
        <v>3170.68079764</v>
      </c>
      <c r="L1142" s="21">
        <f>IF(VLOOKUP(A1142,$U$12:$AD$125,8)=VLOOKUP(A1141,$U$12:$AD$125,8),0,VLOOKUP(A1142,U$12:$AD$125,8))</f>
        <v>0</v>
      </c>
      <c r="M1142" s="8">
        <f>IF(L1142&gt;0,VLOOKUP(L1142,T$12:$AC$125,7),0)</f>
        <v>0</v>
      </c>
      <c r="N1142" s="3">
        <f t="shared" si="269"/>
        <v>0</v>
      </c>
      <c r="O1142" s="3">
        <f t="shared" ca="1" si="270"/>
        <v>3170.68079764</v>
      </c>
      <c r="P1142" s="22" t="str">
        <f t="shared" si="271"/>
        <v>A+JProp=</v>
      </c>
      <c r="Q1142" s="2">
        <f t="shared" si="272"/>
        <v>43719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  <c r="ES1142" s="18"/>
      <c r="ET1142" s="18"/>
      <c r="EU1142" s="18"/>
      <c r="EV1142" s="18"/>
      <c r="EW1142" s="18"/>
      <c r="EX1142" s="18"/>
      <c r="EY1142" s="18"/>
      <c r="EZ1142" s="18"/>
      <c r="FA1142" s="18"/>
      <c r="FB1142" s="18"/>
      <c r="FC1142" s="18"/>
      <c r="FD1142" s="18"/>
      <c r="FE1142" s="18"/>
      <c r="FF1142" s="18"/>
      <c r="FG1142" s="18"/>
      <c r="FH1142" s="18"/>
      <c r="FI1142" s="18"/>
      <c r="FJ1142" s="18"/>
      <c r="FK1142" s="18"/>
      <c r="FL1142" s="18"/>
      <c r="FM1142" s="18"/>
      <c r="FN1142" s="18"/>
      <c r="FO1142" s="18"/>
      <c r="FP1142" s="18"/>
      <c r="FQ1142" s="18"/>
      <c r="FR1142" s="18"/>
      <c r="FS1142" s="18"/>
      <c r="FT1142" s="18"/>
      <c r="FU1142" s="18"/>
      <c r="FV1142" s="18"/>
    </row>
    <row r="1143" spans="1:181" ht="12.75" x14ac:dyDescent="0.15">
      <c r="A1143" s="90">
        <f t="shared" si="253"/>
        <v>43481</v>
      </c>
      <c r="B1143" s="95">
        <f t="shared" ca="1" si="262"/>
        <v>116870.71629486</v>
      </c>
      <c r="C1143" s="3">
        <f t="shared" ca="1" si="263"/>
        <v>113662.642761</v>
      </c>
      <c r="D1143" s="4">
        <f ca="1">IF(A1143&lt;$B$1,VLOOKUP(A1143,[1]DI!$A$4:$B$15000,2),0)</f>
        <v>6.4000000000000001E-2</v>
      </c>
      <c r="E1143" s="5">
        <f t="shared" ca="1" si="264"/>
        <v>2.4620000000000002E-4</v>
      </c>
      <c r="F1143" s="20">
        <f t="shared" si="255"/>
        <v>1.3</v>
      </c>
      <c r="G1143" s="6">
        <f t="shared" ca="1" si="265"/>
        <v>1.00032006</v>
      </c>
      <c r="H1143" s="5">
        <f ca="1">TRUNC(PRODUCT(G$10:G1142),15)</f>
        <v>1.4451638972974401</v>
      </c>
      <c r="I1143" s="5">
        <f t="shared" ca="1" si="266"/>
        <v>1.4054944838680801</v>
      </c>
      <c r="J1143" s="5">
        <f t="shared" ca="1" si="267"/>
        <v>1.02822452</v>
      </c>
      <c r="K1143" s="5">
        <f t="shared" ca="1" si="268"/>
        <v>3208.0735338600002</v>
      </c>
      <c r="L1143" s="21">
        <f>IF(VLOOKUP(A1143,$U$12:$AD$125,8)=VLOOKUP(A1142,$U$12:$AD$125,8),0,VLOOKUP(A1143,U$12:$AD$125,8))</f>
        <v>0</v>
      </c>
      <c r="M1143" s="8">
        <f>IF(L1143&gt;0,VLOOKUP(L1143,T$12:$AC$125,7),0)</f>
        <v>0</v>
      </c>
      <c r="N1143" s="3">
        <f t="shared" si="269"/>
        <v>0</v>
      </c>
      <c r="O1143" s="3">
        <f t="shared" ca="1" si="270"/>
        <v>3208.0735338600002</v>
      </c>
      <c r="P1143" s="22" t="str">
        <f t="shared" si="271"/>
        <v>A+JProp=</v>
      </c>
      <c r="Q1143" s="2">
        <f t="shared" si="272"/>
        <v>43719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  <c r="ES1143" s="18"/>
      <c r="ET1143" s="18"/>
      <c r="EU1143" s="18"/>
      <c r="EV1143" s="18"/>
      <c r="EW1143" s="18"/>
      <c r="EX1143" s="18"/>
      <c r="EY1143" s="18"/>
      <c r="EZ1143" s="18"/>
      <c r="FA1143" s="18"/>
      <c r="FB1143" s="18"/>
      <c r="FC1143" s="18"/>
      <c r="FD1143" s="18"/>
      <c r="FE1143" s="18"/>
      <c r="FF1143" s="18"/>
      <c r="FG1143" s="18"/>
      <c r="FH1143" s="18"/>
      <c r="FI1143" s="18"/>
      <c r="FJ1143" s="18"/>
      <c r="FK1143" s="18"/>
      <c r="FL1143" s="18"/>
      <c r="FM1143" s="18"/>
      <c r="FN1143" s="18"/>
      <c r="FO1143" s="18"/>
      <c r="FP1143" s="18"/>
      <c r="FQ1143" s="18"/>
      <c r="FR1143" s="18"/>
      <c r="FS1143" s="18"/>
      <c r="FT1143" s="18"/>
      <c r="FU1143" s="18"/>
      <c r="FV1143" s="18"/>
    </row>
    <row r="1144" spans="1:181" ht="12.75" x14ac:dyDescent="0.15">
      <c r="A1144" s="90">
        <f t="shared" si="253"/>
        <v>43482</v>
      </c>
      <c r="B1144" s="95">
        <f t="shared" ca="1" si="262"/>
        <v>116908.12267058999</v>
      </c>
      <c r="C1144" s="3">
        <f t="shared" ca="1" si="263"/>
        <v>113662.642761</v>
      </c>
      <c r="D1144" s="4">
        <f ca="1">IF(A1144&lt;$B$1,VLOOKUP(A1144,[1]DI!$A$4:$B$15000,2),0)</f>
        <v>6.4000000000000001E-2</v>
      </c>
      <c r="E1144" s="5">
        <f t="shared" ca="1" si="264"/>
        <v>2.4620000000000002E-4</v>
      </c>
      <c r="F1144" s="20">
        <f t="shared" si="255"/>
        <v>1.3</v>
      </c>
      <c r="G1144" s="6">
        <f t="shared" ca="1" si="265"/>
        <v>1.00032006</v>
      </c>
      <c r="H1144" s="5">
        <f ca="1">TRUNC(PRODUCT(G$10:G1143),15)</f>
        <v>1.44562643645441</v>
      </c>
      <c r="I1144" s="5">
        <f t="shared" ca="1" si="266"/>
        <v>1.4054944838680801</v>
      </c>
      <c r="J1144" s="5">
        <f t="shared" ca="1" si="267"/>
        <v>1.0285536200000001</v>
      </c>
      <c r="K1144" s="5">
        <f t="shared" ca="1" si="268"/>
        <v>3245.4799095899998</v>
      </c>
      <c r="L1144" s="21">
        <f>IF(VLOOKUP(A1144,$U$12:$AD$125,8)=VLOOKUP(A1143,$U$12:$AD$125,8),0,VLOOKUP(A1144,U$12:$AD$125,8))</f>
        <v>0</v>
      </c>
      <c r="M1144" s="8">
        <f>IF(L1144&gt;0,VLOOKUP(L1144,T$12:$AC$125,7),0)</f>
        <v>0</v>
      </c>
      <c r="N1144" s="3">
        <f t="shared" si="269"/>
        <v>0</v>
      </c>
      <c r="O1144" s="3">
        <f t="shared" ca="1" si="270"/>
        <v>3245.4799095899998</v>
      </c>
      <c r="P1144" s="22" t="str">
        <f t="shared" si="271"/>
        <v>A+JProp=</v>
      </c>
      <c r="Q1144" s="2">
        <f t="shared" si="272"/>
        <v>43719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  <c r="ES1144" s="18"/>
      <c r="ET1144" s="18"/>
      <c r="EU1144" s="18"/>
      <c r="EV1144" s="18"/>
      <c r="EW1144" s="18"/>
      <c r="EX1144" s="18"/>
      <c r="EY1144" s="18"/>
      <c r="EZ1144" s="18"/>
      <c r="FA1144" s="18"/>
      <c r="FB1144" s="18"/>
      <c r="FC1144" s="18"/>
      <c r="FD1144" s="18"/>
      <c r="FE1144" s="18"/>
      <c r="FF1144" s="18"/>
      <c r="FG1144" s="18"/>
      <c r="FH1144" s="18"/>
      <c r="FI1144" s="18"/>
      <c r="FJ1144" s="18"/>
      <c r="FK1144" s="18"/>
      <c r="FL1144" s="18"/>
      <c r="FM1144" s="18"/>
      <c r="FN1144" s="18"/>
      <c r="FO1144" s="18"/>
      <c r="FP1144" s="18"/>
      <c r="FQ1144" s="18"/>
      <c r="FR1144" s="18"/>
      <c r="FS1144" s="18"/>
      <c r="FT1144" s="18"/>
      <c r="FU1144" s="18"/>
      <c r="FV1144" s="18"/>
    </row>
    <row r="1145" spans="1:181" ht="12.75" x14ac:dyDescent="0.15">
      <c r="A1145" s="90">
        <f t="shared" si="253"/>
        <v>43483</v>
      </c>
      <c r="B1145" s="95">
        <f t="shared" ca="1" si="262"/>
        <v>116945.54041258999</v>
      </c>
      <c r="C1145" s="3">
        <f t="shared" ca="1" si="263"/>
        <v>113662.642761</v>
      </c>
      <c r="D1145" s="4">
        <f ca="1">IF(A1145&lt;$B$1,VLOOKUP(A1145,[1]DI!$A$4:$B$15000,2),0)</f>
        <v>6.4000000000000001E-2</v>
      </c>
      <c r="E1145" s="5">
        <f t="shared" ca="1" si="264"/>
        <v>2.4620000000000002E-4</v>
      </c>
      <c r="F1145" s="20">
        <f t="shared" si="255"/>
        <v>1.3</v>
      </c>
      <c r="G1145" s="6">
        <f t="shared" ca="1" si="265"/>
        <v>1.00032006</v>
      </c>
      <c r="H1145" s="5">
        <f ca="1">TRUNC(PRODUCT(G$10:G1144),15)</f>
        <v>1.44608912365167</v>
      </c>
      <c r="I1145" s="5">
        <f t="shared" ca="1" si="266"/>
        <v>1.4054944838680801</v>
      </c>
      <c r="J1145" s="5">
        <f t="shared" ca="1" si="267"/>
        <v>1.02888282</v>
      </c>
      <c r="K1145" s="5">
        <f t="shared" ca="1" si="268"/>
        <v>3282.8976515899999</v>
      </c>
      <c r="L1145" s="21">
        <f>IF(VLOOKUP(A1145,$U$12:$AD$125,8)=VLOOKUP(A1144,$U$12:$AD$125,8),0,VLOOKUP(A1145,U$12:$AD$125,8))</f>
        <v>0</v>
      </c>
      <c r="M1145" s="8">
        <f>IF(L1145&gt;0,VLOOKUP(L1145,T$12:$AC$125,7),0)</f>
        <v>0</v>
      </c>
      <c r="N1145" s="3">
        <f t="shared" si="269"/>
        <v>0</v>
      </c>
      <c r="O1145" s="3">
        <f t="shared" ca="1" si="270"/>
        <v>3282.8976515899999</v>
      </c>
      <c r="P1145" s="22" t="str">
        <f t="shared" si="271"/>
        <v>A+JProp=</v>
      </c>
      <c r="Q1145" s="2">
        <f t="shared" si="272"/>
        <v>43719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  <c r="ES1145" s="18"/>
      <c r="ET1145" s="18"/>
      <c r="EU1145" s="18"/>
      <c r="EV1145" s="18"/>
      <c r="EW1145" s="18"/>
      <c r="EX1145" s="18"/>
      <c r="EY1145" s="18"/>
      <c r="EZ1145" s="18"/>
      <c r="FA1145" s="18"/>
      <c r="FB1145" s="18"/>
      <c r="FC1145" s="18"/>
      <c r="FD1145" s="18"/>
      <c r="FE1145" s="18"/>
      <c r="FF1145" s="18"/>
      <c r="FG1145" s="18"/>
      <c r="FH1145" s="18"/>
      <c r="FI1145" s="18"/>
      <c r="FJ1145" s="18"/>
      <c r="FK1145" s="18"/>
      <c r="FL1145" s="18"/>
      <c r="FM1145" s="18"/>
      <c r="FN1145" s="18"/>
      <c r="FO1145" s="18"/>
      <c r="FP1145" s="18"/>
      <c r="FQ1145" s="18"/>
      <c r="FR1145" s="18"/>
      <c r="FS1145" s="18"/>
      <c r="FT1145" s="18"/>
      <c r="FU1145" s="18"/>
      <c r="FV1145" s="18"/>
    </row>
    <row r="1146" spans="1:181" ht="12.75" x14ac:dyDescent="0.15">
      <c r="A1146" s="90">
        <f t="shared" si="253"/>
        <v>43484</v>
      </c>
      <c r="B1146" s="95">
        <f t="shared" ca="1" si="262"/>
        <v>116982.96952084999</v>
      </c>
      <c r="C1146" s="3">
        <f t="shared" ca="1" si="263"/>
        <v>113662.642761</v>
      </c>
      <c r="D1146" s="4">
        <f ca="1">IF(A1146&lt;$B$1,VLOOKUP(A1146,[1]DI!$A$4:$B$15000,2),0)</f>
        <v>0</v>
      </c>
      <c r="E1146" s="5">
        <f t="shared" ca="1" si="264"/>
        <v>0</v>
      </c>
      <c r="F1146" s="20">
        <f t="shared" si="255"/>
        <v>1.3</v>
      </c>
      <c r="G1146" s="6">
        <f t="shared" ca="1" si="265"/>
        <v>1</v>
      </c>
      <c r="H1146" s="5">
        <f ca="1">TRUNC(PRODUCT(G$10:G1145),15)</f>
        <v>1.4465519589365801</v>
      </c>
      <c r="I1146" s="5">
        <f t="shared" ca="1" si="266"/>
        <v>1.4054944838680801</v>
      </c>
      <c r="J1146" s="5">
        <f t="shared" ca="1" si="267"/>
        <v>1.02921212</v>
      </c>
      <c r="K1146" s="5">
        <f t="shared" ca="1" si="268"/>
        <v>3320.3267598500001</v>
      </c>
      <c r="L1146" s="21">
        <f>IF(VLOOKUP(A1146,$U$12:$AD$125,8)=VLOOKUP(A1145,$U$12:$AD$125,8),0,VLOOKUP(A1146,U$12:$AD$125,8))</f>
        <v>0</v>
      </c>
      <c r="M1146" s="8">
        <f>IF(L1146&gt;0,VLOOKUP(L1146,T$12:$AC$125,7),0)</f>
        <v>0</v>
      </c>
      <c r="N1146" s="3">
        <f t="shared" si="269"/>
        <v>0</v>
      </c>
      <c r="O1146" s="3">
        <f t="shared" ca="1" si="270"/>
        <v>3320.3267598500001</v>
      </c>
      <c r="P1146" s="22" t="str">
        <f t="shared" si="271"/>
        <v>A+JProp=</v>
      </c>
      <c r="Q1146" s="2">
        <f t="shared" si="272"/>
        <v>43719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  <c r="ES1146" s="18"/>
      <c r="ET1146" s="18"/>
      <c r="EU1146" s="18"/>
      <c r="EV1146" s="18"/>
      <c r="EW1146" s="18"/>
      <c r="EX1146" s="18"/>
      <c r="EY1146" s="18"/>
      <c r="EZ1146" s="18"/>
      <c r="FA1146" s="18"/>
      <c r="FB1146" s="18"/>
      <c r="FC1146" s="18"/>
      <c r="FD1146" s="18"/>
      <c r="FE1146" s="18"/>
      <c r="FF1146" s="18"/>
      <c r="FG1146" s="18"/>
      <c r="FH1146" s="18"/>
      <c r="FI1146" s="18"/>
      <c r="FJ1146" s="18"/>
      <c r="FK1146" s="18"/>
      <c r="FL1146" s="18"/>
      <c r="FM1146" s="18"/>
      <c r="FN1146" s="18"/>
      <c r="FO1146" s="18"/>
      <c r="FP1146" s="18"/>
      <c r="FQ1146" s="18"/>
      <c r="FR1146" s="18"/>
      <c r="FS1146" s="18"/>
      <c r="FT1146" s="18"/>
      <c r="FU1146" s="18"/>
      <c r="FV1146" s="18"/>
    </row>
    <row r="1147" spans="1:181" ht="12.75" x14ac:dyDescent="0.15">
      <c r="A1147" s="90">
        <f t="shared" si="253"/>
        <v>43485</v>
      </c>
      <c r="B1147" s="95">
        <f t="shared" ca="1" si="262"/>
        <v>116982.96952084999</v>
      </c>
      <c r="C1147" s="3">
        <f t="shared" ca="1" si="263"/>
        <v>113662.642761</v>
      </c>
      <c r="D1147" s="4">
        <f ca="1">IF(A1147&lt;$B$1,VLOOKUP(A1147,[1]DI!$A$4:$B$15000,2),0)</f>
        <v>0</v>
      </c>
      <c r="E1147" s="5">
        <f t="shared" ca="1" si="264"/>
        <v>0</v>
      </c>
      <c r="F1147" s="20">
        <f t="shared" si="255"/>
        <v>1.3</v>
      </c>
      <c r="G1147" s="6">
        <f t="shared" ca="1" si="265"/>
        <v>1</v>
      </c>
      <c r="H1147" s="5">
        <f ca="1">TRUNC(PRODUCT(G$10:G1146),15)</f>
        <v>1.4465519589365801</v>
      </c>
      <c r="I1147" s="5">
        <f t="shared" ca="1" si="266"/>
        <v>1.4054944838680801</v>
      </c>
      <c r="J1147" s="5">
        <f t="shared" ca="1" si="267"/>
        <v>1.02921212</v>
      </c>
      <c r="K1147" s="5">
        <f t="shared" ca="1" si="268"/>
        <v>3320.3267598500001</v>
      </c>
      <c r="L1147" s="21">
        <f>IF(VLOOKUP(A1147,$U$12:$AD$125,8)=VLOOKUP(A1146,$U$12:$AD$125,8),0,VLOOKUP(A1147,U$12:$AD$125,8))</f>
        <v>0</v>
      </c>
      <c r="M1147" s="8">
        <f>IF(L1147&gt;0,VLOOKUP(L1147,T$12:$AC$125,7),0)</f>
        <v>0</v>
      </c>
      <c r="N1147" s="3">
        <f t="shared" si="269"/>
        <v>0</v>
      </c>
      <c r="O1147" s="3">
        <f t="shared" ca="1" si="270"/>
        <v>3320.3267598500001</v>
      </c>
      <c r="P1147" s="22" t="str">
        <f t="shared" si="271"/>
        <v>A+JProp=</v>
      </c>
      <c r="Q1147" s="2">
        <f t="shared" si="272"/>
        <v>43719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  <c r="ES1147" s="18"/>
      <c r="ET1147" s="18"/>
      <c r="EU1147" s="18"/>
      <c r="EV1147" s="18"/>
      <c r="EW1147" s="18"/>
      <c r="EX1147" s="18"/>
      <c r="EY1147" s="18"/>
      <c r="EZ1147" s="18"/>
      <c r="FA1147" s="18"/>
      <c r="FB1147" s="18"/>
      <c r="FC1147" s="18"/>
      <c r="FD1147" s="18"/>
      <c r="FE1147" s="18"/>
      <c r="FF1147" s="18"/>
      <c r="FG1147" s="18"/>
      <c r="FH1147" s="18"/>
      <c r="FI1147" s="18"/>
      <c r="FJ1147" s="18"/>
      <c r="FK1147" s="18"/>
      <c r="FL1147" s="18"/>
      <c r="FM1147" s="18"/>
      <c r="FN1147" s="18"/>
      <c r="FO1147" s="18"/>
      <c r="FP1147" s="18"/>
      <c r="FQ1147" s="18"/>
      <c r="FR1147" s="18"/>
      <c r="FS1147" s="18"/>
      <c r="FT1147" s="18"/>
      <c r="FU1147" s="18"/>
      <c r="FV1147" s="18"/>
    </row>
    <row r="1148" spans="1:181" ht="12.75" x14ac:dyDescent="0.15">
      <c r="A1148" s="90">
        <f t="shared" si="253"/>
        <v>43486</v>
      </c>
      <c r="B1148" s="95">
        <f t="shared" ca="1" si="262"/>
        <v>116982.96952084999</v>
      </c>
      <c r="C1148" s="3">
        <f t="shared" ca="1" si="263"/>
        <v>113662.642761</v>
      </c>
      <c r="D1148" s="4">
        <f ca="1">IF(A1148&lt;$B$1,VLOOKUP(A1148,[1]DI!$A$4:$B$15000,2),0)</f>
        <v>6.4000000000000001E-2</v>
      </c>
      <c r="E1148" s="5">
        <f t="shared" ca="1" si="264"/>
        <v>2.4620000000000002E-4</v>
      </c>
      <c r="F1148" s="20">
        <f t="shared" si="255"/>
        <v>1.3</v>
      </c>
      <c r="G1148" s="6">
        <f t="shared" ca="1" si="265"/>
        <v>1.00032006</v>
      </c>
      <c r="H1148" s="5">
        <f ca="1">TRUNC(PRODUCT(G$10:G1147),15)</f>
        <v>1.4465519589365801</v>
      </c>
      <c r="I1148" s="5">
        <f t="shared" ca="1" si="266"/>
        <v>1.4054944838680801</v>
      </c>
      <c r="J1148" s="5">
        <f t="shared" ca="1" si="267"/>
        <v>1.02921212</v>
      </c>
      <c r="K1148" s="5">
        <f t="shared" ca="1" si="268"/>
        <v>3320.3267598500001</v>
      </c>
      <c r="L1148" s="21">
        <f>IF(VLOOKUP(A1148,$U$12:$AD$125,8)=VLOOKUP(A1147,$U$12:$AD$125,8),0,VLOOKUP(A1148,U$12:$AD$125,8))</f>
        <v>0</v>
      </c>
      <c r="M1148" s="8">
        <f>IF(L1148&gt;0,VLOOKUP(L1148,T$12:$AC$125,7),0)</f>
        <v>0</v>
      </c>
      <c r="N1148" s="3">
        <f t="shared" si="269"/>
        <v>0</v>
      </c>
      <c r="O1148" s="3">
        <f t="shared" ca="1" si="270"/>
        <v>3320.3267598500001</v>
      </c>
      <c r="P1148" s="22" t="str">
        <f t="shared" si="271"/>
        <v>A+JProp=</v>
      </c>
      <c r="Q1148" s="2">
        <f t="shared" si="272"/>
        <v>43719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  <c r="ES1148" s="18"/>
      <c r="ET1148" s="18"/>
      <c r="EU1148" s="18"/>
      <c r="EV1148" s="18"/>
      <c r="EW1148" s="18"/>
      <c r="EX1148" s="18"/>
      <c r="EY1148" s="18"/>
      <c r="EZ1148" s="18"/>
      <c r="FA1148" s="18"/>
      <c r="FB1148" s="18"/>
      <c r="FC1148" s="18"/>
      <c r="FD1148" s="18"/>
      <c r="FE1148" s="18"/>
      <c r="FF1148" s="18"/>
      <c r="FG1148" s="18"/>
      <c r="FH1148" s="18"/>
      <c r="FI1148" s="18"/>
      <c r="FJ1148" s="18"/>
      <c r="FK1148" s="18"/>
      <c r="FL1148" s="18"/>
      <c r="FM1148" s="18"/>
      <c r="FN1148" s="18"/>
      <c r="FO1148" s="18"/>
      <c r="FP1148" s="18"/>
      <c r="FQ1148" s="18"/>
      <c r="FR1148" s="18"/>
      <c r="FS1148" s="18"/>
      <c r="FT1148" s="18"/>
      <c r="FU1148" s="18"/>
      <c r="FV1148" s="18"/>
    </row>
    <row r="1149" spans="1:181" ht="12.75" x14ac:dyDescent="0.15">
      <c r="A1149" s="90">
        <f t="shared" si="253"/>
        <v>43487</v>
      </c>
      <c r="B1149" s="95">
        <f t="shared" ca="1" si="262"/>
        <v>117020.41113199999</v>
      </c>
      <c r="C1149" s="3">
        <f t="shared" ca="1" si="263"/>
        <v>113662.642761</v>
      </c>
      <c r="D1149" s="4">
        <f ca="1">IF(A1149&lt;$B$1,VLOOKUP(A1149,[1]DI!$A$4:$B$15000,2),0)</f>
        <v>6.4000000000000001E-2</v>
      </c>
      <c r="E1149" s="5">
        <f t="shared" ca="1" si="264"/>
        <v>2.4620000000000002E-4</v>
      </c>
      <c r="F1149" s="20">
        <f t="shared" si="255"/>
        <v>1.3</v>
      </c>
      <c r="G1149" s="6">
        <f t="shared" ca="1" si="265"/>
        <v>1.00032006</v>
      </c>
      <c r="H1149" s="5">
        <f ca="1">TRUNC(PRODUCT(G$10:G1148),15)</f>
        <v>1.4470149423565599</v>
      </c>
      <c r="I1149" s="5">
        <f t="shared" ca="1" si="266"/>
        <v>1.4054944838680801</v>
      </c>
      <c r="J1149" s="5">
        <f t="shared" ca="1" si="267"/>
        <v>1.0295415299999999</v>
      </c>
      <c r="K1149" s="5">
        <f t="shared" ca="1" si="268"/>
        <v>3357.7683710000001</v>
      </c>
      <c r="L1149" s="21">
        <f>IF(VLOOKUP(A1149,$U$12:$AD$125,8)=VLOOKUP(A1148,$U$12:$AD$125,8),0,VLOOKUP(A1149,U$12:$AD$125,8))</f>
        <v>0</v>
      </c>
      <c r="M1149" s="8">
        <f>IF(L1149&gt;0,VLOOKUP(L1149,T$12:$AC$125,7),0)</f>
        <v>0</v>
      </c>
      <c r="N1149" s="3">
        <f t="shared" si="269"/>
        <v>0</v>
      </c>
      <c r="O1149" s="3">
        <f t="shared" ca="1" si="270"/>
        <v>3357.7683710000001</v>
      </c>
      <c r="P1149" s="22" t="str">
        <f t="shared" si="271"/>
        <v>A+JProp=</v>
      </c>
      <c r="Q1149" s="2">
        <f t="shared" si="272"/>
        <v>43719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  <c r="ES1149" s="18"/>
      <c r="ET1149" s="18"/>
      <c r="EU1149" s="18"/>
      <c r="EV1149" s="18"/>
      <c r="EW1149" s="18"/>
      <c r="EX1149" s="18"/>
      <c r="EY1149" s="18"/>
      <c r="EZ1149" s="18"/>
      <c r="FA1149" s="18"/>
      <c r="FB1149" s="18"/>
      <c r="FC1149" s="18"/>
      <c r="FD1149" s="18"/>
      <c r="FE1149" s="18"/>
      <c r="FF1149" s="18"/>
      <c r="FG1149" s="18"/>
      <c r="FH1149" s="18"/>
      <c r="FI1149" s="18"/>
      <c r="FJ1149" s="18"/>
      <c r="FK1149" s="18"/>
      <c r="FL1149" s="18"/>
      <c r="FM1149" s="18"/>
      <c r="FN1149" s="18"/>
      <c r="FO1149" s="18"/>
      <c r="FP1149" s="18"/>
      <c r="FQ1149" s="18"/>
      <c r="FR1149" s="18"/>
      <c r="FS1149" s="18"/>
      <c r="FT1149" s="18"/>
      <c r="FU1149" s="18"/>
      <c r="FV1149" s="18"/>
    </row>
    <row r="1150" spans="1:181" ht="12.75" x14ac:dyDescent="0.15">
      <c r="A1150" s="90">
        <f t="shared" si="253"/>
        <v>43488</v>
      </c>
      <c r="B1150" s="95">
        <f t="shared" ca="1" si="262"/>
        <v>117057.86524603999</v>
      </c>
      <c r="C1150" s="3">
        <f t="shared" ca="1" si="263"/>
        <v>113662.642761</v>
      </c>
      <c r="D1150" s="4">
        <f ca="1">IF(A1150&lt;$B$1,VLOOKUP(A1150,[1]DI!$A$4:$B$15000,2),0)</f>
        <v>6.4000000000000001E-2</v>
      </c>
      <c r="E1150" s="5">
        <f t="shared" ca="1" si="264"/>
        <v>2.4620000000000002E-4</v>
      </c>
      <c r="F1150" s="20">
        <f t="shared" si="255"/>
        <v>1.3</v>
      </c>
      <c r="G1150" s="6">
        <f t="shared" ca="1" si="265"/>
        <v>1.00032006</v>
      </c>
      <c r="H1150" s="5">
        <f ca="1">TRUNC(PRODUCT(G$10:G1149),15)</f>
        <v>1.4474780739590101</v>
      </c>
      <c r="I1150" s="5">
        <f t="shared" ca="1" si="266"/>
        <v>1.4054944838680801</v>
      </c>
      <c r="J1150" s="5">
        <f t="shared" ca="1" si="267"/>
        <v>1.0298710499999999</v>
      </c>
      <c r="K1150" s="5">
        <f t="shared" ca="1" si="268"/>
        <v>3395.2224850399998</v>
      </c>
      <c r="L1150" s="21">
        <f>IF(VLOOKUP(A1150,$U$12:$AD$125,8)=VLOOKUP(A1149,$U$12:$AD$125,8),0,VLOOKUP(A1150,U$12:$AD$125,8))</f>
        <v>0</v>
      </c>
      <c r="M1150" s="8">
        <f>IF(L1150&gt;0,VLOOKUP(L1150,T$12:$AC$125,7),0)</f>
        <v>0</v>
      </c>
      <c r="N1150" s="3">
        <f t="shared" si="269"/>
        <v>0</v>
      </c>
      <c r="O1150" s="3">
        <f t="shared" ca="1" si="270"/>
        <v>3395.2224850399998</v>
      </c>
      <c r="P1150" s="22" t="str">
        <f t="shared" si="271"/>
        <v>A+JProp=</v>
      </c>
      <c r="Q1150" s="2">
        <f t="shared" si="272"/>
        <v>43719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  <c r="ES1150" s="18"/>
      <c r="ET1150" s="18"/>
      <c r="EU1150" s="18"/>
      <c r="EV1150" s="18"/>
      <c r="EW1150" s="18"/>
      <c r="EX1150" s="18"/>
      <c r="EY1150" s="18"/>
      <c r="EZ1150" s="18"/>
      <c r="FA1150" s="18"/>
      <c r="FB1150" s="18"/>
      <c r="FC1150" s="18"/>
      <c r="FD1150" s="18"/>
      <c r="FE1150" s="18"/>
      <c r="FF1150" s="18"/>
      <c r="FG1150" s="18"/>
      <c r="FH1150" s="18"/>
      <c r="FI1150" s="18"/>
      <c r="FJ1150" s="18"/>
      <c r="FK1150" s="18"/>
      <c r="FL1150" s="18"/>
      <c r="FM1150" s="18"/>
      <c r="FN1150" s="18"/>
      <c r="FO1150" s="18"/>
      <c r="FP1150" s="18"/>
      <c r="FQ1150" s="18"/>
      <c r="FR1150" s="18"/>
      <c r="FS1150" s="18"/>
      <c r="FT1150" s="18"/>
      <c r="FU1150" s="18"/>
      <c r="FV1150" s="18"/>
    </row>
    <row r="1151" spans="1:181" ht="12.75" x14ac:dyDescent="0.15">
      <c r="A1151" s="90">
        <f t="shared" si="253"/>
        <v>43489</v>
      </c>
      <c r="B1151" s="95">
        <f t="shared" ca="1" si="262"/>
        <v>117095.33072634999</v>
      </c>
      <c r="C1151" s="3">
        <f t="shared" ca="1" si="263"/>
        <v>113662.642761</v>
      </c>
      <c r="D1151" s="4">
        <f ca="1">IF(A1151&lt;$B$1,VLOOKUP(A1151,[1]DI!$A$4:$B$15000,2),0)</f>
        <v>6.4000000000000001E-2</v>
      </c>
      <c r="E1151" s="5">
        <f t="shared" ca="1" si="264"/>
        <v>2.4620000000000002E-4</v>
      </c>
      <c r="F1151" s="20">
        <f t="shared" si="255"/>
        <v>1.3</v>
      </c>
      <c r="G1151" s="6">
        <f t="shared" ca="1" si="265"/>
        <v>1.00032006</v>
      </c>
      <c r="H1151" s="5">
        <f ca="1">TRUNC(PRODUCT(G$10:G1150),15)</f>
        <v>1.4479413537913599</v>
      </c>
      <c r="I1151" s="5">
        <f t="shared" ca="1" si="266"/>
        <v>1.4054944838680801</v>
      </c>
      <c r="J1151" s="5">
        <f t="shared" ca="1" si="267"/>
        <v>1.0302006699999999</v>
      </c>
      <c r="K1151" s="5">
        <f t="shared" ca="1" si="268"/>
        <v>3432.68796535</v>
      </c>
      <c r="L1151" s="21">
        <f>IF(VLOOKUP(A1151,$U$12:$AD$125,8)=VLOOKUP(A1150,$U$12:$AD$125,8),0,VLOOKUP(A1151,U$12:$AD$125,8))</f>
        <v>0</v>
      </c>
      <c r="M1151" s="8">
        <f>IF(L1151&gt;0,VLOOKUP(L1151,T$12:$AC$125,7),0)</f>
        <v>0</v>
      </c>
      <c r="N1151" s="3">
        <f t="shared" si="269"/>
        <v>0</v>
      </c>
      <c r="O1151" s="3">
        <f t="shared" ca="1" si="270"/>
        <v>3432.68796535</v>
      </c>
      <c r="P1151" s="22" t="str">
        <f t="shared" si="271"/>
        <v>A+JProp=</v>
      </c>
      <c r="Q1151" s="2">
        <f t="shared" si="272"/>
        <v>43719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  <c r="ES1151" s="18"/>
      <c r="ET1151" s="18"/>
      <c r="EU1151" s="18"/>
      <c r="EV1151" s="18"/>
      <c r="EW1151" s="18"/>
      <c r="EX1151" s="18"/>
      <c r="EY1151" s="18"/>
      <c r="EZ1151" s="18"/>
      <c r="FA1151" s="18"/>
      <c r="FB1151" s="18"/>
      <c r="FC1151" s="18"/>
      <c r="FD1151" s="18"/>
      <c r="FE1151" s="18"/>
      <c r="FF1151" s="18"/>
      <c r="FG1151" s="18"/>
      <c r="FH1151" s="18"/>
      <c r="FI1151" s="18"/>
      <c r="FJ1151" s="18"/>
      <c r="FK1151" s="18"/>
      <c r="FL1151" s="18"/>
      <c r="FM1151" s="18"/>
      <c r="FN1151" s="18"/>
      <c r="FO1151" s="18"/>
      <c r="FP1151" s="18"/>
      <c r="FQ1151" s="18"/>
      <c r="FR1151" s="18"/>
      <c r="FS1151" s="18"/>
      <c r="FT1151" s="18"/>
      <c r="FU1151" s="18"/>
      <c r="FV1151" s="18"/>
    </row>
    <row r="1152" spans="1:181" ht="12.75" x14ac:dyDescent="0.15">
      <c r="A1152" s="90">
        <f t="shared" si="253"/>
        <v>43490</v>
      </c>
      <c r="B1152" s="95">
        <f t="shared" ca="1" si="262"/>
        <v>117132.80757291999</v>
      </c>
      <c r="C1152" s="3">
        <f t="shared" ca="1" si="263"/>
        <v>113662.642761</v>
      </c>
      <c r="D1152" s="4">
        <f ca="1">IF(A1152&lt;$B$1,VLOOKUP(A1152,[1]DI!$A$4:$B$15000,2),0)</f>
        <v>6.4000000000000001E-2</v>
      </c>
      <c r="E1152" s="5">
        <f t="shared" ca="1" si="264"/>
        <v>2.4620000000000002E-4</v>
      </c>
      <c r="F1152" s="20">
        <f t="shared" si="255"/>
        <v>1.3</v>
      </c>
      <c r="G1152" s="6">
        <f t="shared" ca="1" si="265"/>
        <v>1.00032006</v>
      </c>
      <c r="H1152" s="5">
        <f ca="1">TRUNC(PRODUCT(G$10:G1151),15)</f>
        <v>1.4484047819010499</v>
      </c>
      <c r="I1152" s="5">
        <f t="shared" ca="1" si="266"/>
        <v>1.4054944838680801</v>
      </c>
      <c r="J1152" s="5">
        <f t="shared" ca="1" si="267"/>
        <v>1.03053039</v>
      </c>
      <c r="K1152" s="5">
        <f t="shared" ca="1" si="268"/>
        <v>3470.1648119199999</v>
      </c>
      <c r="L1152" s="21">
        <f>IF(VLOOKUP(A1152,$U$12:$AD$125,8)=VLOOKUP(A1151,$U$12:$AD$125,8),0,VLOOKUP(A1152,U$12:$AD$125,8))</f>
        <v>0</v>
      </c>
      <c r="M1152" s="8">
        <f>IF(L1152&gt;0,VLOOKUP(L1152,T$12:$AC$125,7),0)</f>
        <v>0</v>
      </c>
      <c r="N1152" s="3">
        <f t="shared" si="269"/>
        <v>0</v>
      </c>
      <c r="O1152" s="3">
        <f t="shared" ca="1" si="270"/>
        <v>3470.1648119199999</v>
      </c>
      <c r="P1152" s="22" t="str">
        <f t="shared" si="271"/>
        <v>A+JProp=</v>
      </c>
      <c r="Q1152" s="2">
        <f t="shared" si="272"/>
        <v>43719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  <c r="ES1152" s="18"/>
      <c r="ET1152" s="18"/>
      <c r="EU1152" s="18"/>
      <c r="EV1152" s="18"/>
      <c r="EW1152" s="18"/>
      <c r="EX1152" s="18"/>
      <c r="EY1152" s="18"/>
      <c r="EZ1152" s="18"/>
      <c r="FA1152" s="18"/>
      <c r="FB1152" s="18"/>
      <c r="FC1152" s="18"/>
      <c r="FD1152" s="18"/>
      <c r="FE1152" s="18"/>
      <c r="FF1152" s="18"/>
      <c r="FG1152" s="18"/>
      <c r="FH1152" s="18"/>
      <c r="FI1152" s="18"/>
      <c r="FJ1152" s="18"/>
      <c r="FK1152" s="18"/>
      <c r="FL1152" s="18"/>
      <c r="FM1152" s="18"/>
      <c r="FN1152" s="18"/>
      <c r="FO1152" s="18"/>
      <c r="FP1152" s="18"/>
      <c r="FQ1152" s="18"/>
      <c r="FR1152" s="18"/>
      <c r="FS1152" s="18"/>
      <c r="FT1152" s="18"/>
      <c r="FU1152" s="18"/>
      <c r="FV1152" s="18"/>
    </row>
    <row r="1153" spans="1:181" ht="12.75" x14ac:dyDescent="0.15">
      <c r="A1153" s="90">
        <f t="shared" si="253"/>
        <v>43491</v>
      </c>
      <c r="B1153" s="95">
        <f t="shared" ca="1" si="262"/>
        <v>117170.29692237999</v>
      </c>
      <c r="C1153" s="3">
        <f t="shared" ca="1" si="263"/>
        <v>113662.642761</v>
      </c>
      <c r="D1153" s="4">
        <f ca="1">IF(A1153&lt;$B$1,VLOOKUP(A1153,[1]DI!$A$4:$B$15000,2),0)</f>
        <v>0</v>
      </c>
      <c r="E1153" s="5">
        <f t="shared" ca="1" si="264"/>
        <v>0</v>
      </c>
      <c r="F1153" s="20">
        <f t="shared" si="255"/>
        <v>1.3</v>
      </c>
      <c r="G1153" s="6">
        <f t="shared" ca="1" si="265"/>
        <v>1</v>
      </c>
      <c r="H1153" s="5">
        <f ca="1">TRUNC(PRODUCT(G$10:G1152),15)</f>
        <v>1.4488683583355499</v>
      </c>
      <c r="I1153" s="5">
        <f t="shared" ca="1" si="266"/>
        <v>1.4054944838680801</v>
      </c>
      <c r="J1153" s="5">
        <f t="shared" ca="1" si="267"/>
        <v>1.0308602200000001</v>
      </c>
      <c r="K1153" s="5">
        <f t="shared" ca="1" si="268"/>
        <v>3507.65416138</v>
      </c>
      <c r="L1153" s="21">
        <f>IF(VLOOKUP(A1153,$U$12:$AD$125,8)=VLOOKUP(A1152,$U$12:$AD$125,8),0,VLOOKUP(A1153,U$12:$AD$125,8))</f>
        <v>0</v>
      </c>
      <c r="M1153" s="8">
        <f>IF(L1153&gt;0,VLOOKUP(L1153,T$12:$AC$125,7),0)</f>
        <v>0</v>
      </c>
      <c r="N1153" s="3">
        <f t="shared" si="269"/>
        <v>0</v>
      </c>
      <c r="O1153" s="3">
        <f t="shared" ca="1" si="270"/>
        <v>3507.65416138</v>
      </c>
      <c r="P1153" s="22" t="str">
        <f t="shared" si="271"/>
        <v>A+JProp=</v>
      </c>
      <c r="Q1153" s="2">
        <f t="shared" si="272"/>
        <v>43719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  <c r="ES1153" s="18"/>
      <c r="ET1153" s="18"/>
      <c r="EU1153" s="18"/>
      <c r="EV1153" s="18"/>
      <c r="EW1153" s="18"/>
      <c r="EX1153" s="18"/>
      <c r="EY1153" s="18"/>
      <c r="EZ1153" s="18"/>
      <c r="FA1153" s="18"/>
      <c r="FB1153" s="18"/>
      <c r="FC1153" s="18"/>
      <c r="FD1153" s="18"/>
      <c r="FE1153" s="18"/>
      <c r="FF1153" s="18"/>
      <c r="FG1153" s="18"/>
      <c r="FH1153" s="18"/>
      <c r="FI1153" s="18"/>
      <c r="FJ1153" s="18"/>
      <c r="FK1153" s="18"/>
      <c r="FL1153" s="18"/>
      <c r="FM1153" s="18"/>
      <c r="FN1153" s="18"/>
      <c r="FO1153" s="18"/>
      <c r="FP1153" s="18"/>
      <c r="FQ1153" s="18"/>
      <c r="FR1153" s="18"/>
      <c r="FS1153" s="18"/>
      <c r="FT1153" s="18"/>
      <c r="FU1153" s="18"/>
      <c r="FV1153" s="18"/>
    </row>
    <row r="1154" spans="1:181" ht="12.75" x14ac:dyDescent="0.15">
      <c r="A1154" s="90">
        <f t="shared" si="253"/>
        <v>43492</v>
      </c>
      <c r="B1154" s="95">
        <f t="shared" ca="1" si="262"/>
        <v>117170.29692237999</v>
      </c>
      <c r="C1154" s="3">
        <f t="shared" ca="1" si="263"/>
        <v>113662.642761</v>
      </c>
      <c r="D1154" s="4">
        <f ca="1">IF(A1154&lt;$B$1,VLOOKUP(A1154,[1]DI!$A$4:$B$15000,2),0)</f>
        <v>0</v>
      </c>
      <c r="E1154" s="5">
        <f t="shared" ca="1" si="264"/>
        <v>0</v>
      </c>
      <c r="F1154" s="20">
        <f t="shared" si="255"/>
        <v>1.3</v>
      </c>
      <c r="G1154" s="6">
        <f t="shared" ca="1" si="265"/>
        <v>1</v>
      </c>
      <c r="H1154" s="5">
        <f ca="1">TRUNC(PRODUCT(G$10:G1153),15)</f>
        <v>1.4488683583355499</v>
      </c>
      <c r="I1154" s="5">
        <f t="shared" ca="1" si="266"/>
        <v>1.4054944838680801</v>
      </c>
      <c r="J1154" s="5">
        <f t="shared" ca="1" si="267"/>
        <v>1.0308602200000001</v>
      </c>
      <c r="K1154" s="5">
        <f t="shared" ca="1" si="268"/>
        <v>3507.65416138</v>
      </c>
      <c r="L1154" s="21">
        <f>IF(VLOOKUP(A1154,$U$12:$AD$125,8)=VLOOKUP(A1153,$U$12:$AD$125,8),0,VLOOKUP(A1154,U$12:$AD$125,8))</f>
        <v>0</v>
      </c>
      <c r="M1154" s="8">
        <f>IF(L1154&gt;0,VLOOKUP(L1154,T$12:$AC$125,7),0)</f>
        <v>0</v>
      </c>
      <c r="N1154" s="3">
        <f t="shared" si="269"/>
        <v>0</v>
      </c>
      <c r="O1154" s="3">
        <f t="shared" ca="1" si="270"/>
        <v>3507.65416138</v>
      </c>
      <c r="P1154" s="22" t="str">
        <f t="shared" si="271"/>
        <v>A+JProp=</v>
      </c>
      <c r="Q1154" s="2">
        <f t="shared" si="272"/>
        <v>43719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  <c r="ES1154" s="18"/>
      <c r="ET1154" s="18"/>
      <c r="EU1154" s="18"/>
      <c r="EV1154" s="18"/>
      <c r="EW1154" s="18"/>
      <c r="EX1154" s="18"/>
      <c r="EY1154" s="18"/>
      <c r="EZ1154" s="18"/>
      <c r="FA1154" s="18"/>
      <c r="FB1154" s="18"/>
      <c r="FC1154" s="18"/>
      <c r="FD1154" s="18"/>
      <c r="FE1154" s="18"/>
      <c r="FF1154" s="18"/>
      <c r="FG1154" s="18"/>
      <c r="FH1154" s="18"/>
      <c r="FI1154" s="18"/>
      <c r="FJ1154" s="18"/>
      <c r="FK1154" s="18"/>
      <c r="FL1154" s="18"/>
      <c r="FM1154" s="18"/>
      <c r="FN1154" s="18"/>
      <c r="FO1154" s="18"/>
      <c r="FP1154" s="18"/>
      <c r="FQ1154" s="18"/>
      <c r="FR1154" s="18"/>
      <c r="FS1154" s="18"/>
      <c r="FT1154" s="18"/>
      <c r="FU1154" s="18"/>
      <c r="FV1154" s="18"/>
    </row>
    <row r="1155" spans="1:181" ht="12.75" x14ac:dyDescent="0.15">
      <c r="A1155" s="90">
        <f t="shared" si="253"/>
        <v>43493</v>
      </c>
      <c r="B1155" s="95">
        <f t="shared" ca="1" si="262"/>
        <v>117170.29692237999</v>
      </c>
      <c r="C1155" s="3">
        <f t="shared" ca="1" si="263"/>
        <v>113662.642761</v>
      </c>
      <c r="D1155" s="4">
        <f ca="1">IF(A1155&lt;$B$1,VLOOKUP(A1155,[1]DI!$A$4:$B$15000,2),0)</f>
        <v>6.4000000000000001E-2</v>
      </c>
      <c r="E1155" s="5">
        <f t="shared" ca="1" si="264"/>
        <v>2.4620000000000002E-4</v>
      </c>
      <c r="F1155" s="20">
        <f t="shared" si="255"/>
        <v>1.3</v>
      </c>
      <c r="G1155" s="6">
        <f t="shared" ca="1" si="265"/>
        <v>1.00032006</v>
      </c>
      <c r="H1155" s="5">
        <f ca="1">TRUNC(PRODUCT(G$10:G1154),15)</f>
        <v>1.4488683583355499</v>
      </c>
      <c r="I1155" s="5">
        <f t="shared" ca="1" si="266"/>
        <v>1.4054944838680801</v>
      </c>
      <c r="J1155" s="5">
        <f t="shared" ca="1" si="267"/>
        <v>1.0308602200000001</v>
      </c>
      <c r="K1155" s="5">
        <f t="shared" ca="1" si="268"/>
        <v>3507.65416138</v>
      </c>
      <c r="L1155" s="21">
        <f>IF(VLOOKUP(A1155,$U$12:$AD$125,8)=VLOOKUP(A1154,$U$12:$AD$125,8),0,VLOOKUP(A1155,U$12:$AD$125,8))</f>
        <v>0</v>
      </c>
      <c r="M1155" s="8">
        <f>IF(L1155&gt;0,VLOOKUP(L1155,T$12:$AC$125,7),0)</f>
        <v>0</v>
      </c>
      <c r="N1155" s="3">
        <f t="shared" si="269"/>
        <v>0</v>
      </c>
      <c r="O1155" s="3">
        <f t="shared" ca="1" si="270"/>
        <v>3507.65416138</v>
      </c>
      <c r="P1155" s="22" t="str">
        <f t="shared" si="271"/>
        <v>A+JProp=</v>
      </c>
      <c r="Q1155" s="2">
        <f t="shared" si="272"/>
        <v>43719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  <c r="ES1155" s="18"/>
      <c r="ET1155" s="18"/>
      <c r="EU1155" s="18"/>
      <c r="EV1155" s="18"/>
      <c r="EW1155" s="18"/>
      <c r="EX1155" s="18"/>
      <c r="EY1155" s="18"/>
      <c r="EZ1155" s="18"/>
      <c r="FA1155" s="18"/>
      <c r="FB1155" s="18"/>
      <c r="FC1155" s="18"/>
      <c r="FD1155" s="18"/>
      <c r="FE1155" s="18"/>
      <c r="FF1155" s="18"/>
      <c r="FG1155" s="18"/>
      <c r="FH1155" s="18"/>
      <c r="FI1155" s="18"/>
      <c r="FJ1155" s="18"/>
      <c r="FK1155" s="18"/>
      <c r="FL1155" s="18"/>
      <c r="FM1155" s="18"/>
      <c r="FN1155" s="18"/>
      <c r="FO1155" s="18"/>
      <c r="FP1155" s="18"/>
      <c r="FQ1155" s="18"/>
      <c r="FR1155" s="18"/>
      <c r="FS1155" s="18"/>
      <c r="FT1155" s="18"/>
      <c r="FU1155" s="18"/>
      <c r="FV1155" s="18"/>
    </row>
    <row r="1156" spans="1:181" ht="12.75" x14ac:dyDescent="0.15">
      <c r="A1156" s="90">
        <f t="shared" si="253"/>
        <v>43494</v>
      </c>
      <c r="B1156" s="95">
        <f t="shared" ca="1" si="262"/>
        <v>117207.79877472999</v>
      </c>
      <c r="C1156" s="3">
        <f t="shared" ca="1" si="263"/>
        <v>113662.642761</v>
      </c>
      <c r="D1156" s="4">
        <f ca="1">IF(A1156&lt;$B$1,VLOOKUP(A1156,[1]DI!$A$4:$B$15000,2),0)</f>
        <v>6.4000000000000001E-2</v>
      </c>
      <c r="E1156" s="5">
        <f t="shared" ca="1" si="264"/>
        <v>2.4620000000000002E-4</v>
      </c>
      <c r="F1156" s="20">
        <f t="shared" si="255"/>
        <v>1.3</v>
      </c>
      <c r="G1156" s="6">
        <f t="shared" ca="1" si="265"/>
        <v>1.00032006</v>
      </c>
      <c r="H1156" s="5">
        <f ca="1">TRUNC(PRODUCT(G$10:G1155),15)</f>
        <v>1.44933208314232</v>
      </c>
      <c r="I1156" s="5">
        <f t="shared" ca="1" si="266"/>
        <v>1.4054944838680801</v>
      </c>
      <c r="J1156" s="5">
        <f t="shared" ca="1" si="267"/>
        <v>1.03119016</v>
      </c>
      <c r="K1156" s="5">
        <f t="shared" ca="1" si="268"/>
        <v>3545.1560137299998</v>
      </c>
      <c r="L1156" s="21">
        <f>IF(VLOOKUP(A1156,$U$12:$AD$125,8)=VLOOKUP(A1155,$U$12:$AD$125,8),0,VLOOKUP(A1156,U$12:$AD$125,8))</f>
        <v>0</v>
      </c>
      <c r="M1156" s="8">
        <f>IF(L1156&gt;0,VLOOKUP(L1156,T$12:$AC$125,7),0)</f>
        <v>0</v>
      </c>
      <c r="N1156" s="3">
        <f t="shared" si="269"/>
        <v>0</v>
      </c>
      <c r="O1156" s="3">
        <f t="shared" ca="1" si="270"/>
        <v>3545.1560137299998</v>
      </c>
      <c r="P1156" s="22" t="str">
        <f t="shared" si="271"/>
        <v>A+JProp=</v>
      </c>
      <c r="Q1156" s="2">
        <f t="shared" si="272"/>
        <v>43719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  <c r="ES1156" s="18"/>
      <c r="ET1156" s="18"/>
      <c r="EU1156" s="18"/>
      <c r="EV1156" s="18"/>
      <c r="EW1156" s="18"/>
      <c r="EX1156" s="18"/>
      <c r="EY1156" s="18"/>
      <c r="EZ1156" s="18"/>
      <c r="FA1156" s="18"/>
      <c r="FB1156" s="18"/>
      <c r="FC1156" s="18"/>
      <c r="FD1156" s="18"/>
      <c r="FE1156" s="18"/>
      <c r="FF1156" s="18"/>
      <c r="FG1156" s="18"/>
      <c r="FH1156" s="18"/>
      <c r="FI1156" s="18"/>
      <c r="FJ1156" s="18"/>
      <c r="FK1156" s="18"/>
      <c r="FL1156" s="18"/>
      <c r="FM1156" s="18"/>
      <c r="FN1156" s="18"/>
      <c r="FO1156" s="18"/>
      <c r="FP1156" s="18"/>
      <c r="FQ1156" s="18"/>
      <c r="FR1156" s="18"/>
      <c r="FS1156" s="18"/>
      <c r="FT1156" s="18"/>
      <c r="FU1156" s="18"/>
      <c r="FV1156" s="18"/>
    </row>
    <row r="1157" spans="1:181" ht="12.75" x14ac:dyDescent="0.15">
      <c r="A1157" s="90">
        <f t="shared" si="253"/>
        <v>43495</v>
      </c>
      <c r="B1157" s="95">
        <f t="shared" ca="1" si="262"/>
        <v>117245.31199335</v>
      </c>
      <c r="C1157" s="3">
        <f t="shared" ca="1" si="263"/>
        <v>113662.642761</v>
      </c>
      <c r="D1157" s="4">
        <f ca="1">IF(A1157&lt;$B$1,VLOOKUP(A1157,[1]DI!$A$4:$B$15000,2),0)</f>
        <v>6.4000000000000001E-2</v>
      </c>
      <c r="E1157" s="5">
        <f t="shared" ca="1" si="264"/>
        <v>2.4620000000000002E-4</v>
      </c>
      <c r="F1157" s="20">
        <f t="shared" si="255"/>
        <v>1.3</v>
      </c>
      <c r="G1157" s="6">
        <f t="shared" ca="1" si="265"/>
        <v>1.00032006</v>
      </c>
      <c r="H1157" s="5">
        <f ca="1">TRUNC(PRODUCT(G$10:G1156),15)</f>
        <v>1.4497959563688501</v>
      </c>
      <c r="I1157" s="5">
        <f t="shared" ca="1" si="266"/>
        <v>1.4054944838680801</v>
      </c>
      <c r="J1157" s="5">
        <f t="shared" ca="1" si="267"/>
        <v>1.0315202000000001</v>
      </c>
      <c r="K1157" s="5">
        <f t="shared" ca="1" si="268"/>
        <v>3582.6692323500001</v>
      </c>
      <c r="L1157" s="21">
        <f>IF(VLOOKUP(A1157,$U$12:$AD$125,8)=VLOOKUP(A1156,$U$12:$AD$125,8),0,VLOOKUP(A1157,U$12:$AD$125,8))</f>
        <v>0</v>
      </c>
      <c r="M1157" s="8">
        <f>IF(L1157&gt;0,VLOOKUP(L1157,T$12:$AC$125,7),0)</f>
        <v>0</v>
      </c>
      <c r="N1157" s="3">
        <f t="shared" si="269"/>
        <v>0</v>
      </c>
      <c r="O1157" s="3">
        <f t="shared" ca="1" si="270"/>
        <v>3582.6692323500001</v>
      </c>
      <c r="P1157" s="22" t="str">
        <f t="shared" si="271"/>
        <v>A+JProp=</v>
      </c>
      <c r="Q1157" s="2">
        <f t="shared" si="272"/>
        <v>43719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  <c r="ES1157" s="18"/>
      <c r="ET1157" s="18"/>
      <c r="EU1157" s="18"/>
      <c r="EV1157" s="18"/>
      <c r="EW1157" s="18"/>
      <c r="EX1157" s="18"/>
      <c r="EY1157" s="18"/>
      <c r="EZ1157" s="18"/>
      <c r="FA1157" s="18"/>
      <c r="FB1157" s="18"/>
      <c r="FC1157" s="18"/>
      <c r="FD1157" s="18"/>
      <c r="FE1157" s="18"/>
      <c r="FF1157" s="18"/>
      <c r="FG1157" s="18"/>
      <c r="FH1157" s="18"/>
      <c r="FI1157" s="18"/>
      <c r="FJ1157" s="18"/>
      <c r="FK1157" s="18"/>
      <c r="FL1157" s="18"/>
      <c r="FM1157" s="18"/>
      <c r="FN1157" s="18"/>
      <c r="FO1157" s="18"/>
      <c r="FP1157" s="18"/>
      <c r="FQ1157" s="18"/>
      <c r="FR1157" s="18"/>
      <c r="FS1157" s="18"/>
      <c r="FT1157" s="18"/>
      <c r="FU1157" s="18"/>
      <c r="FV1157" s="18"/>
    </row>
    <row r="1158" spans="1:181" ht="12.75" x14ac:dyDescent="0.15">
      <c r="A1158" s="90">
        <f t="shared" si="253"/>
        <v>43496</v>
      </c>
      <c r="B1158" s="95">
        <f t="shared" ca="1" si="262"/>
        <v>117282.83771486</v>
      </c>
      <c r="C1158" s="3">
        <f t="shared" ca="1" si="263"/>
        <v>113662.642761</v>
      </c>
      <c r="D1158" s="4">
        <f ca="1">IF(A1158&lt;$B$1,VLOOKUP(A1158,[1]DI!$A$4:$B$15000,2),0)</f>
        <v>6.4000000000000001E-2</v>
      </c>
      <c r="E1158" s="5">
        <f t="shared" ca="1" si="264"/>
        <v>2.4620000000000002E-4</v>
      </c>
      <c r="F1158" s="20">
        <f t="shared" si="255"/>
        <v>1.3</v>
      </c>
      <c r="G1158" s="6">
        <f t="shared" ca="1" si="265"/>
        <v>1.00032006</v>
      </c>
      <c r="H1158" s="5">
        <f ca="1">TRUNC(PRODUCT(G$10:G1157),15)</f>
        <v>1.45025997806264</v>
      </c>
      <c r="I1158" s="5">
        <f t="shared" ca="1" si="266"/>
        <v>1.4054944838680801</v>
      </c>
      <c r="J1158" s="5">
        <f t="shared" ca="1" si="267"/>
        <v>1.03185035</v>
      </c>
      <c r="K1158" s="5">
        <f t="shared" ca="1" si="268"/>
        <v>3620.1949538600002</v>
      </c>
      <c r="L1158" s="21">
        <f>IF(VLOOKUP(A1158,$U$12:$AD$125,8)=VLOOKUP(A1157,$U$12:$AD$125,8),0,VLOOKUP(A1158,U$12:$AD$125,8))</f>
        <v>0</v>
      </c>
      <c r="M1158" s="8">
        <f>IF(L1158&gt;0,VLOOKUP(L1158,T$12:$AC$125,7),0)</f>
        <v>0</v>
      </c>
      <c r="N1158" s="3">
        <f t="shared" si="269"/>
        <v>0</v>
      </c>
      <c r="O1158" s="3">
        <f t="shared" ca="1" si="270"/>
        <v>3620.1949538600002</v>
      </c>
      <c r="P1158" s="22" t="str">
        <f t="shared" si="271"/>
        <v>A+JProp=</v>
      </c>
      <c r="Q1158" s="2">
        <f t="shared" si="272"/>
        <v>43719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  <c r="ES1158" s="18"/>
      <c r="ET1158" s="18"/>
      <c r="EU1158" s="18"/>
      <c r="EV1158" s="18"/>
      <c r="EW1158" s="18"/>
      <c r="EX1158" s="18"/>
      <c r="EY1158" s="18"/>
      <c r="EZ1158" s="18"/>
      <c r="FA1158" s="18"/>
      <c r="FB1158" s="18"/>
      <c r="FC1158" s="18"/>
      <c r="FD1158" s="18"/>
      <c r="FE1158" s="18"/>
      <c r="FF1158" s="18"/>
      <c r="FG1158" s="18"/>
      <c r="FH1158" s="18"/>
      <c r="FI1158" s="18"/>
      <c r="FJ1158" s="18"/>
      <c r="FK1158" s="18"/>
      <c r="FL1158" s="18"/>
      <c r="FM1158" s="18"/>
      <c r="FN1158" s="18"/>
      <c r="FO1158" s="18"/>
      <c r="FP1158" s="18"/>
      <c r="FQ1158" s="18"/>
      <c r="FR1158" s="18"/>
      <c r="FS1158" s="18"/>
      <c r="FT1158" s="18"/>
      <c r="FU1158" s="18"/>
      <c r="FV1158" s="18"/>
    </row>
    <row r="1159" spans="1:181" ht="12.75" x14ac:dyDescent="0.15">
      <c r="A1159" s="90">
        <f t="shared" si="253"/>
        <v>43497</v>
      </c>
      <c r="B1159" s="95">
        <f t="shared" ca="1" si="262"/>
        <v>117320.37593925999</v>
      </c>
      <c r="C1159" s="3">
        <f t="shared" ca="1" si="263"/>
        <v>113662.642761</v>
      </c>
      <c r="D1159" s="4">
        <f ca="1">IF(A1159&lt;$B$1,VLOOKUP(A1159,[1]DI!$A$4:$B$15000,2),0)</f>
        <v>6.4000000000000001E-2</v>
      </c>
      <c r="E1159" s="5">
        <f t="shared" ca="1" si="264"/>
        <v>2.4620000000000002E-4</v>
      </c>
      <c r="F1159" s="20">
        <f t="shared" si="255"/>
        <v>1.3</v>
      </c>
      <c r="G1159" s="6">
        <f t="shared" ca="1" si="265"/>
        <v>1.00032006</v>
      </c>
      <c r="H1159" s="5">
        <f ca="1">TRUNC(PRODUCT(G$10:G1158),15)</f>
        <v>1.4507241482712201</v>
      </c>
      <c r="I1159" s="5">
        <f t="shared" ca="1" si="266"/>
        <v>1.4054944838680801</v>
      </c>
      <c r="J1159" s="5">
        <f t="shared" ca="1" si="267"/>
        <v>1.0321806099999999</v>
      </c>
      <c r="K1159" s="5">
        <f t="shared" ca="1" si="268"/>
        <v>3657.7331782599999</v>
      </c>
      <c r="L1159" s="21">
        <f>IF(VLOOKUP(A1159,$U$12:$AD$125,8)=VLOOKUP(A1158,$U$12:$AD$125,8),0,VLOOKUP(A1159,U$12:$AD$125,8))</f>
        <v>0</v>
      </c>
      <c r="M1159" s="8">
        <f>IF(L1159&gt;0,VLOOKUP(L1159,T$12:$AC$125,7),0)</f>
        <v>0</v>
      </c>
      <c r="N1159" s="3">
        <f t="shared" si="269"/>
        <v>0</v>
      </c>
      <c r="O1159" s="3">
        <f t="shared" ca="1" si="270"/>
        <v>3657.7331782599999</v>
      </c>
      <c r="P1159" s="22" t="str">
        <f t="shared" si="271"/>
        <v>A+JProp=</v>
      </c>
      <c r="Q1159" s="2">
        <f t="shared" si="272"/>
        <v>43719</v>
      </c>
      <c r="R1159" s="10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3"/>
      <c r="AG1159" s="33"/>
      <c r="AH1159" s="33"/>
      <c r="AI1159" s="33"/>
      <c r="AJ1159" s="33"/>
      <c r="AK1159" s="33"/>
      <c r="AL1159" s="33"/>
      <c r="AM1159" s="33"/>
      <c r="AN1159" s="33"/>
      <c r="AO1159" s="33"/>
      <c r="AP1159" s="33"/>
      <c r="AQ1159" s="33"/>
      <c r="AR1159" s="33"/>
      <c r="AS1159" s="33"/>
      <c r="AT1159" s="33"/>
      <c r="AU1159" s="33"/>
      <c r="AV1159" s="33"/>
      <c r="AW1159" s="33"/>
      <c r="AX1159" s="33"/>
      <c r="AY1159" s="33"/>
      <c r="AZ1159" s="33"/>
      <c r="BA1159" s="33"/>
      <c r="BB1159" s="33"/>
      <c r="BC1159" s="33"/>
      <c r="BD1159" s="33"/>
      <c r="BE1159" s="33"/>
      <c r="BF1159" s="33"/>
      <c r="BG1159" s="33"/>
      <c r="BH1159" s="33"/>
      <c r="BI1159" s="33"/>
      <c r="BJ1159" s="33"/>
      <c r="BK1159" s="33"/>
      <c r="BL1159" s="33"/>
      <c r="BM1159" s="33"/>
      <c r="BN1159" s="33"/>
      <c r="BO1159" s="33"/>
      <c r="BP1159" s="33"/>
      <c r="BQ1159" s="33"/>
      <c r="BR1159" s="33"/>
      <c r="BS1159" s="33"/>
      <c r="BT1159" s="33"/>
      <c r="BU1159" s="33"/>
      <c r="BV1159" s="33"/>
      <c r="BW1159" s="33"/>
      <c r="BX1159" s="33"/>
      <c r="BY1159" s="33"/>
      <c r="BZ1159" s="33"/>
      <c r="CA1159" s="33"/>
      <c r="CB1159" s="33"/>
      <c r="CC1159" s="33"/>
      <c r="CD1159" s="33"/>
      <c r="CE1159" s="33"/>
      <c r="CF1159" s="33"/>
      <c r="CG1159" s="33"/>
      <c r="CH1159" s="33"/>
      <c r="CI1159" s="33"/>
      <c r="CJ1159" s="33"/>
      <c r="CK1159" s="33"/>
      <c r="CL1159" s="33"/>
      <c r="CM1159" s="33"/>
      <c r="CN1159" s="33"/>
      <c r="CO1159" s="33"/>
      <c r="CP1159" s="33"/>
      <c r="CQ1159" s="33"/>
      <c r="CR1159" s="33"/>
      <c r="CS1159" s="33"/>
      <c r="CT1159" s="33"/>
      <c r="CU1159" s="33"/>
      <c r="CV1159" s="33"/>
      <c r="CW1159" s="33"/>
      <c r="CX1159" s="33"/>
      <c r="CY1159" s="33"/>
      <c r="CZ1159" s="33"/>
      <c r="DA1159" s="33"/>
      <c r="DB1159" s="33"/>
      <c r="DC1159" s="33"/>
      <c r="DD1159" s="33"/>
      <c r="DE1159" s="33"/>
      <c r="DF1159" s="33"/>
      <c r="DG1159" s="33"/>
      <c r="DH1159" s="33"/>
      <c r="DI1159" s="33"/>
      <c r="DJ1159" s="33"/>
      <c r="DK1159" s="33"/>
      <c r="DL1159" s="33"/>
      <c r="DM1159" s="33"/>
      <c r="DN1159" s="33"/>
      <c r="DO1159" s="33"/>
      <c r="DP1159" s="33"/>
      <c r="DQ1159" s="33"/>
      <c r="DR1159" s="33"/>
      <c r="DS1159" s="33"/>
      <c r="DT1159" s="33"/>
      <c r="DU1159" s="33"/>
      <c r="DV1159" s="33"/>
      <c r="DW1159" s="33"/>
      <c r="DX1159" s="33"/>
      <c r="DY1159" s="33"/>
      <c r="DZ1159" s="33"/>
      <c r="EA1159" s="33"/>
      <c r="EB1159" s="33"/>
      <c r="EC1159" s="33"/>
      <c r="ED1159" s="33"/>
      <c r="EE1159" s="33"/>
      <c r="EF1159" s="33"/>
      <c r="EG1159" s="33"/>
      <c r="EH1159" s="33"/>
      <c r="EI1159" s="33"/>
      <c r="EJ1159" s="33"/>
      <c r="EK1159" s="33"/>
      <c r="EL1159" s="33"/>
      <c r="EM1159" s="33"/>
      <c r="EN1159" s="33"/>
      <c r="EO1159" s="33"/>
      <c r="EP1159" s="33"/>
      <c r="EQ1159" s="33"/>
      <c r="ER1159" s="33"/>
      <c r="ES1159" s="33"/>
      <c r="ET1159" s="33"/>
      <c r="EU1159" s="33"/>
      <c r="EV1159" s="33"/>
      <c r="EW1159" s="33"/>
      <c r="EX1159" s="33"/>
      <c r="EY1159" s="33"/>
      <c r="EZ1159" s="33"/>
      <c r="FA1159" s="33"/>
      <c r="FB1159" s="33"/>
      <c r="FC1159" s="33"/>
      <c r="FD1159" s="33"/>
      <c r="FE1159" s="33"/>
      <c r="FF1159" s="33"/>
      <c r="FG1159" s="33"/>
      <c r="FH1159" s="33"/>
      <c r="FI1159" s="33"/>
      <c r="FJ1159" s="33"/>
      <c r="FK1159" s="33"/>
      <c r="FL1159" s="33"/>
      <c r="FM1159" s="33"/>
      <c r="FN1159" s="33"/>
      <c r="FO1159" s="33"/>
      <c r="FP1159" s="33"/>
      <c r="FQ1159" s="33"/>
      <c r="FR1159" s="33"/>
      <c r="FS1159" s="33"/>
      <c r="FT1159" s="33"/>
      <c r="FU1159" s="33"/>
      <c r="FV1159" s="33"/>
      <c r="FW1159" s="33"/>
      <c r="FX1159" s="33"/>
      <c r="FY1159" s="33"/>
    </row>
    <row r="1160" spans="1:181" ht="12.75" x14ac:dyDescent="0.15">
      <c r="A1160" s="90">
        <f t="shared" si="253"/>
        <v>43498</v>
      </c>
      <c r="B1160" s="95">
        <f t="shared" ca="1" si="262"/>
        <v>117357.92552992</v>
      </c>
      <c r="C1160" s="3">
        <f t="shared" ca="1" si="263"/>
        <v>113662.642761</v>
      </c>
      <c r="D1160" s="4">
        <f ca="1">IF(A1160&lt;$B$1,VLOOKUP(A1160,[1]DI!$A$4:$B$15000,2),0)</f>
        <v>0</v>
      </c>
      <c r="E1160" s="5">
        <f t="shared" ca="1" si="264"/>
        <v>0</v>
      </c>
      <c r="F1160" s="20">
        <f t="shared" si="255"/>
        <v>1.3</v>
      </c>
      <c r="G1160" s="6">
        <f t="shared" ca="1" si="265"/>
        <v>1</v>
      </c>
      <c r="H1160" s="5">
        <f ca="1">TRUNC(PRODUCT(G$10:G1159),15)</f>
        <v>1.45118846704212</v>
      </c>
      <c r="I1160" s="5">
        <f t="shared" ca="1" si="266"/>
        <v>1.4054944838680801</v>
      </c>
      <c r="J1160" s="5">
        <f t="shared" ca="1" si="267"/>
        <v>1.0325109699999999</v>
      </c>
      <c r="K1160" s="5">
        <f t="shared" ca="1" si="268"/>
        <v>3695.2827689199999</v>
      </c>
      <c r="L1160" s="21">
        <f>IF(VLOOKUP(A1160,$U$12:$AD$125,8)=VLOOKUP(A1159,$U$12:$AD$125,8),0,VLOOKUP(A1160,U$12:$AD$125,8))</f>
        <v>0</v>
      </c>
      <c r="M1160" s="8">
        <f>IF(L1160&gt;0,VLOOKUP(L1160,T$12:$AC$125,7),0)</f>
        <v>0</v>
      </c>
      <c r="N1160" s="3">
        <f t="shared" si="269"/>
        <v>0</v>
      </c>
      <c r="O1160" s="3">
        <f t="shared" ca="1" si="270"/>
        <v>3695.2827689199999</v>
      </c>
      <c r="P1160" s="22" t="str">
        <f t="shared" si="271"/>
        <v>A+JProp=</v>
      </c>
      <c r="Q1160" s="2">
        <f t="shared" si="272"/>
        <v>43719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  <c r="ES1160" s="18"/>
      <c r="ET1160" s="18"/>
      <c r="EU1160" s="18"/>
      <c r="EV1160" s="18"/>
      <c r="EW1160" s="18"/>
      <c r="EX1160" s="18"/>
      <c r="EY1160" s="18"/>
      <c r="EZ1160" s="18"/>
      <c r="FA1160" s="18"/>
      <c r="FB1160" s="18"/>
      <c r="FC1160" s="18"/>
      <c r="FD1160" s="18"/>
      <c r="FE1160" s="18"/>
      <c r="FF1160" s="18"/>
      <c r="FG1160" s="18"/>
      <c r="FH1160" s="18"/>
      <c r="FI1160" s="18"/>
      <c r="FJ1160" s="18"/>
      <c r="FK1160" s="18"/>
      <c r="FL1160" s="18"/>
      <c r="FM1160" s="18"/>
      <c r="FN1160" s="18"/>
      <c r="FO1160" s="18"/>
      <c r="FP1160" s="18"/>
      <c r="FQ1160" s="18"/>
      <c r="FR1160" s="18"/>
      <c r="FS1160" s="18"/>
      <c r="FT1160" s="18"/>
      <c r="FU1160" s="18"/>
      <c r="FV1160" s="18"/>
    </row>
    <row r="1161" spans="1:181" ht="12.75" x14ac:dyDescent="0.15">
      <c r="A1161" s="90">
        <f t="shared" si="253"/>
        <v>43499</v>
      </c>
      <c r="B1161" s="95">
        <f t="shared" ca="1" si="262"/>
        <v>117357.92552992</v>
      </c>
      <c r="C1161" s="3">
        <f t="shared" ca="1" si="263"/>
        <v>113662.642761</v>
      </c>
      <c r="D1161" s="4">
        <f ca="1">IF(A1161&lt;$B$1,VLOOKUP(A1161,[1]DI!$A$4:$B$15000,2),0)</f>
        <v>0</v>
      </c>
      <c r="E1161" s="5">
        <f t="shared" ca="1" si="264"/>
        <v>0</v>
      </c>
      <c r="F1161" s="20">
        <f t="shared" si="255"/>
        <v>1.3</v>
      </c>
      <c r="G1161" s="6">
        <f t="shared" ca="1" si="265"/>
        <v>1</v>
      </c>
      <c r="H1161" s="5">
        <f ca="1">TRUNC(PRODUCT(G$10:G1160),15)</f>
        <v>1.45118846704212</v>
      </c>
      <c r="I1161" s="5">
        <f t="shared" ca="1" si="266"/>
        <v>1.4054944838680801</v>
      </c>
      <c r="J1161" s="5">
        <f t="shared" ca="1" si="267"/>
        <v>1.0325109699999999</v>
      </c>
      <c r="K1161" s="5">
        <f t="shared" ca="1" si="268"/>
        <v>3695.2827689199999</v>
      </c>
      <c r="L1161" s="21">
        <f>IF(VLOOKUP(A1161,$U$12:$AD$125,8)=VLOOKUP(A1160,$U$12:$AD$125,8),0,VLOOKUP(A1161,U$12:$AD$125,8))</f>
        <v>0</v>
      </c>
      <c r="M1161" s="8">
        <f>IF(L1161&gt;0,VLOOKUP(L1161,T$12:$AC$125,7),0)</f>
        <v>0</v>
      </c>
      <c r="N1161" s="3">
        <f t="shared" si="269"/>
        <v>0</v>
      </c>
      <c r="O1161" s="3">
        <f t="shared" ca="1" si="270"/>
        <v>3695.2827689199999</v>
      </c>
      <c r="P1161" s="22" t="str">
        <f t="shared" si="271"/>
        <v>A+JProp=</v>
      </c>
      <c r="Q1161" s="2">
        <f t="shared" si="272"/>
        <v>43719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  <c r="ES1161" s="18"/>
      <c r="ET1161" s="18"/>
      <c r="EU1161" s="18"/>
      <c r="EV1161" s="18"/>
      <c r="EW1161" s="18"/>
      <c r="EX1161" s="18"/>
      <c r="EY1161" s="18"/>
      <c r="EZ1161" s="18"/>
      <c r="FA1161" s="18"/>
      <c r="FB1161" s="18"/>
      <c r="FC1161" s="18"/>
      <c r="FD1161" s="18"/>
      <c r="FE1161" s="18"/>
      <c r="FF1161" s="18"/>
      <c r="FG1161" s="18"/>
      <c r="FH1161" s="18"/>
      <c r="FI1161" s="18"/>
      <c r="FJ1161" s="18"/>
      <c r="FK1161" s="18"/>
      <c r="FL1161" s="18"/>
      <c r="FM1161" s="18"/>
      <c r="FN1161" s="18"/>
      <c r="FO1161" s="18"/>
      <c r="FP1161" s="18"/>
      <c r="FQ1161" s="18"/>
      <c r="FR1161" s="18"/>
      <c r="FS1161" s="18"/>
      <c r="FT1161" s="18"/>
      <c r="FU1161" s="18"/>
      <c r="FV1161" s="18"/>
    </row>
    <row r="1162" spans="1:181" ht="12.75" x14ac:dyDescent="0.15">
      <c r="A1162" s="90">
        <f t="shared" si="253"/>
        <v>43500</v>
      </c>
      <c r="B1162" s="95">
        <f t="shared" ca="1" si="262"/>
        <v>117357.92552992</v>
      </c>
      <c r="C1162" s="3">
        <f t="shared" ca="1" si="263"/>
        <v>113662.642761</v>
      </c>
      <c r="D1162" s="4">
        <f ca="1">IF(A1162&lt;$B$1,VLOOKUP(A1162,[1]DI!$A$4:$B$15000,2),0)</f>
        <v>6.4000000000000001E-2</v>
      </c>
      <c r="E1162" s="5">
        <f t="shared" ca="1" si="264"/>
        <v>2.4620000000000002E-4</v>
      </c>
      <c r="F1162" s="20">
        <f t="shared" si="255"/>
        <v>1.3</v>
      </c>
      <c r="G1162" s="6">
        <f t="shared" ca="1" si="265"/>
        <v>1.00032006</v>
      </c>
      <c r="H1162" s="5">
        <f ca="1">TRUNC(PRODUCT(G$10:G1161),15)</f>
        <v>1.45118846704212</v>
      </c>
      <c r="I1162" s="5">
        <f t="shared" ca="1" si="266"/>
        <v>1.4054944838680801</v>
      </c>
      <c r="J1162" s="5">
        <f t="shared" ca="1" si="267"/>
        <v>1.0325109699999999</v>
      </c>
      <c r="K1162" s="5">
        <f t="shared" ca="1" si="268"/>
        <v>3695.2827689199999</v>
      </c>
      <c r="L1162" s="21">
        <f>IF(VLOOKUP(A1162,$U$12:$AD$125,8)=VLOOKUP(A1161,$U$12:$AD$125,8),0,VLOOKUP(A1162,U$12:$AD$125,8))</f>
        <v>0</v>
      </c>
      <c r="M1162" s="8">
        <f>IF(L1162&gt;0,VLOOKUP(L1162,T$12:$AC$125,7),0)</f>
        <v>0</v>
      </c>
      <c r="N1162" s="3">
        <f t="shared" si="269"/>
        <v>0</v>
      </c>
      <c r="O1162" s="3">
        <f t="shared" ca="1" si="270"/>
        <v>3695.2827689199999</v>
      </c>
      <c r="P1162" s="22" t="str">
        <f t="shared" si="271"/>
        <v>A+JProp=</v>
      </c>
      <c r="Q1162" s="2">
        <f t="shared" si="272"/>
        <v>43719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  <c r="ES1162" s="18"/>
      <c r="ET1162" s="18"/>
      <c r="EU1162" s="18"/>
      <c r="EV1162" s="18"/>
      <c r="EW1162" s="18"/>
      <c r="EX1162" s="18"/>
      <c r="EY1162" s="18"/>
      <c r="EZ1162" s="18"/>
      <c r="FA1162" s="18"/>
      <c r="FB1162" s="18"/>
      <c r="FC1162" s="18"/>
      <c r="FD1162" s="18"/>
      <c r="FE1162" s="18"/>
      <c r="FF1162" s="18"/>
      <c r="FG1162" s="18"/>
      <c r="FH1162" s="18"/>
      <c r="FI1162" s="18"/>
      <c r="FJ1162" s="18"/>
      <c r="FK1162" s="18"/>
      <c r="FL1162" s="18"/>
      <c r="FM1162" s="18"/>
      <c r="FN1162" s="18"/>
      <c r="FO1162" s="18"/>
      <c r="FP1162" s="18"/>
      <c r="FQ1162" s="18"/>
      <c r="FR1162" s="18"/>
      <c r="FS1162" s="18"/>
      <c r="FT1162" s="18"/>
      <c r="FU1162" s="18"/>
      <c r="FV1162" s="18"/>
    </row>
    <row r="1163" spans="1:181" ht="12.75" x14ac:dyDescent="0.15">
      <c r="A1163" s="90">
        <f t="shared" ref="A1163:A1226" si="273">(A1162+1)</f>
        <v>43501</v>
      </c>
      <c r="B1163" s="95">
        <f t="shared" ca="1" si="262"/>
        <v>117395.48648685</v>
      </c>
      <c r="C1163" s="3">
        <f t="shared" ca="1" si="263"/>
        <v>113662.642761</v>
      </c>
      <c r="D1163" s="4">
        <f ca="1">IF(A1163&lt;$B$1,VLOOKUP(A1163,[1]DI!$A$4:$B$15000,2),0)</f>
        <v>6.4000000000000001E-2</v>
      </c>
      <c r="E1163" s="5">
        <f t="shared" ca="1" si="264"/>
        <v>2.4620000000000002E-4</v>
      </c>
      <c r="F1163" s="20">
        <f t="shared" ref="F1163:F1226" si="274">F1162</f>
        <v>1.3</v>
      </c>
      <c r="G1163" s="6">
        <f t="shared" ca="1" si="265"/>
        <v>1.00032006</v>
      </c>
      <c r="H1163" s="5">
        <f ca="1">TRUNC(PRODUCT(G$10:G1162),15)</f>
        <v>1.4516529344228799</v>
      </c>
      <c r="I1163" s="5">
        <f t="shared" ca="1" si="266"/>
        <v>1.4054944838680801</v>
      </c>
      <c r="J1163" s="5">
        <f t="shared" ca="1" si="267"/>
        <v>1.0328414299999999</v>
      </c>
      <c r="K1163" s="5">
        <f t="shared" ca="1" si="268"/>
        <v>3732.8437258499998</v>
      </c>
      <c r="L1163" s="21">
        <f>IF(VLOOKUP(A1163,$U$12:$AD$125,8)=VLOOKUP(A1162,$U$12:$AD$125,8),0,VLOOKUP(A1163,U$12:$AD$125,8))</f>
        <v>0</v>
      </c>
      <c r="M1163" s="8">
        <f>IF(L1163&gt;0,VLOOKUP(L1163,T$12:$AC$125,7),0)</f>
        <v>0</v>
      </c>
      <c r="N1163" s="3">
        <f t="shared" si="269"/>
        <v>0</v>
      </c>
      <c r="O1163" s="3">
        <f t="shared" ca="1" si="270"/>
        <v>3732.8437258499998</v>
      </c>
      <c r="P1163" s="22" t="str">
        <f t="shared" si="271"/>
        <v>A+JProp=</v>
      </c>
      <c r="Q1163" s="2">
        <f t="shared" si="272"/>
        <v>43719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  <c r="ES1163" s="18"/>
      <c r="ET1163" s="18"/>
      <c r="EU1163" s="18"/>
      <c r="EV1163" s="18"/>
      <c r="EW1163" s="18"/>
      <c r="EX1163" s="18"/>
      <c r="EY1163" s="18"/>
      <c r="EZ1163" s="18"/>
      <c r="FA1163" s="18"/>
      <c r="FB1163" s="18"/>
      <c r="FC1163" s="18"/>
      <c r="FD1163" s="18"/>
      <c r="FE1163" s="18"/>
      <c r="FF1163" s="18"/>
      <c r="FG1163" s="18"/>
      <c r="FH1163" s="18"/>
      <c r="FI1163" s="18"/>
      <c r="FJ1163" s="18"/>
      <c r="FK1163" s="18"/>
      <c r="FL1163" s="18"/>
      <c r="FM1163" s="18"/>
      <c r="FN1163" s="18"/>
      <c r="FO1163" s="18"/>
      <c r="FP1163" s="18"/>
      <c r="FQ1163" s="18"/>
      <c r="FR1163" s="18"/>
      <c r="FS1163" s="18"/>
      <c r="FT1163" s="18"/>
      <c r="FU1163" s="18"/>
      <c r="FV1163" s="18"/>
    </row>
    <row r="1164" spans="1:181" ht="12.75" x14ac:dyDescent="0.15">
      <c r="A1164" s="90">
        <f t="shared" si="273"/>
        <v>43502</v>
      </c>
      <c r="B1164" s="95">
        <f t="shared" ca="1" si="262"/>
        <v>117433.05994666</v>
      </c>
      <c r="C1164" s="3">
        <f t="shared" ca="1" si="263"/>
        <v>113662.642761</v>
      </c>
      <c r="D1164" s="4">
        <f ca="1">IF(A1164&lt;$B$1,VLOOKUP(A1164,[1]DI!$A$4:$B$15000,2),0)</f>
        <v>6.4000000000000001E-2</v>
      </c>
      <c r="E1164" s="5">
        <f t="shared" ca="1" si="264"/>
        <v>2.4620000000000002E-4</v>
      </c>
      <c r="F1164" s="20">
        <f t="shared" si="274"/>
        <v>1.3</v>
      </c>
      <c r="G1164" s="6">
        <f t="shared" ca="1" si="265"/>
        <v>1.00032006</v>
      </c>
      <c r="H1164" s="5">
        <f ca="1">TRUNC(PRODUCT(G$10:G1163),15)</f>
        <v>1.4521175504610699</v>
      </c>
      <c r="I1164" s="5">
        <f t="shared" ca="1" si="266"/>
        <v>1.4054944838680801</v>
      </c>
      <c r="J1164" s="5">
        <f t="shared" ca="1" si="267"/>
        <v>1.033172</v>
      </c>
      <c r="K1164" s="5">
        <f t="shared" ca="1" si="268"/>
        <v>3770.4171856600001</v>
      </c>
      <c r="L1164" s="21">
        <f>IF(VLOOKUP(A1164,$U$12:$AD$125,8)=VLOOKUP(A1163,$U$12:$AD$125,8),0,VLOOKUP(A1164,U$12:$AD$125,8))</f>
        <v>0</v>
      </c>
      <c r="M1164" s="8">
        <f>IF(L1164&gt;0,VLOOKUP(L1164,T$12:$AC$125,7),0)</f>
        <v>0</v>
      </c>
      <c r="N1164" s="3">
        <f t="shared" si="269"/>
        <v>0</v>
      </c>
      <c r="O1164" s="3">
        <f t="shared" ca="1" si="270"/>
        <v>3770.4171856600001</v>
      </c>
      <c r="P1164" s="22" t="str">
        <f t="shared" si="271"/>
        <v>A+JProp=</v>
      </c>
      <c r="Q1164" s="2">
        <f t="shared" si="272"/>
        <v>43719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  <c r="ES1164" s="18"/>
      <c r="ET1164" s="18"/>
      <c r="EU1164" s="18"/>
      <c r="EV1164" s="18"/>
      <c r="EW1164" s="18"/>
      <c r="EX1164" s="18"/>
      <c r="EY1164" s="18"/>
      <c r="EZ1164" s="18"/>
      <c r="FA1164" s="18"/>
      <c r="FB1164" s="18"/>
      <c r="FC1164" s="18"/>
      <c r="FD1164" s="18"/>
      <c r="FE1164" s="18"/>
      <c r="FF1164" s="18"/>
      <c r="FG1164" s="18"/>
      <c r="FH1164" s="18"/>
      <c r="FI1164" s="18"/>
      <c r="FJ1164" s="18"/>
      <c r="FK1164" s="18"/>
      <c r="FL1164" s="18"/>
      <c r="FM1164" s="18"/>
      <c r="FN1164" s="18"/>
      <c r="FO1164" s="18"/>
      <c r="FP1164" s="18"/>
      <c r="FQ1164" s="18"/>
      <c r="FR1164" s="18"/>
      <c r="FS1164" s="18"/>
      <c r="FT1164" s="18"/>
      <c r="FU1164" s="18"/>
      <c r="FV1164" s="18"/>
    </row>
    <row r="1165" spans="1:181" ht="12.75" x14ac:dyDescent="0.15">
      <c r="A1165" s="90">
        <f t="shared" si="273"/>
        <v>43503</v>
      </c>
      <c r="B1165" s="95">
        <f t="shared" ca="1" si="262"/>
        <v>117470.64590937</v>
      </c>
      <c r="C1165" s="3">
        <f t="shared" ca="1" si="263"/>
        <v>113662.642761</v>
      </c>
      <c r="D1165" s="4">
        <f ca="1">IF(A1165&lt;$B$1,VLOOKUP(A1165,[1]DI!$A$4:$B$15000,2),0)</f>
        <v>6.4000000000000001E-2</v>
      </c>
      <c r="E1165" s="5">
        <f t="shared" ca="1" si="264"/>
        <v>2.4620000000000002E-4</v>
      </c>
      <c r="F1165" s="20">
        <f t="shared" si="274"/>
        <v>1.3</v>
      </c>
      <c r="G1165" s="6">
        <f t="shared" ca="1" si="265"/>
        <v>1.00032006</v>
      </c>
      <c r="H1165" s="5">
        <f ca="1">TRUNC(PRODUCT(G$10:G1164),15)</f>
        <v>1.4525823152042701</v>
      </c>
      <c r="I1165" s="5">
        <f t="shared" ca="1" si="266"/>
        <v>1.4054944838680801</v>
      </c>
      <c r="J1165" s="5">
        <f t="shared" ca="1" si="267"/>
        <v>1.03350268</v>
      </c>
      <c r="K1165" s="5">
        <f t="shared" ca="1" si="268"/>
        <v>3808.00314837</v>
      </c>
      <c r="L1165" s="21">
        <f>IF(VLOOKUP(A1165,$U$12:$AD$125,8)=VLOOKUP(A1164,$U$12:$AD$125,8),0,VLOOKUP(A1165,U$12:$AD$125,8))</f>
        <v>0</v>
      </c>
      <c r="M1165" s="8">
        <f>IF(L1165&gt;0,VLOOKUP(L1165,T$12:$AC$125,7),0)</f>
        <v>0</v>
      </c>
      <c r="N1165" s="3">
        <f t="shared" si="269"/>
        <v>0</v>
      </c>
      <c r="O1165" s="3">
        <f t="shared" ca="1" si="270"/>
        <v>3808.00314837</v>
      </c>
      <c r="P1165" s="22" t="str">
        <f t="shared" si="271"/>
        <v>A+JProp=</v>
      </c>
      <c r="Q1165" s="2">
        <f t="shared" si="272"/>
        <v>43719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  <c r="ES1165" s="18"/>
      <c r="ET1165" s="18"/>
      <c r="EU1165" s="18"/>
      <c r="EV1165" s="18"/>
      <c r="EW1165" s="18"/>
      <c r="EX1165" s="18"/>
      <c r="EY1165" s="18"/>
      <c r="EZ1165" s="18"/>
      <c r="FA1165" s="18"/>
      <c r="FB1165" s="18"/>
      <c r="FC1165" s="18"/>
      <c r="FD1165" s="18"/>
      <c r="FE1165" s="18"/>
      <c r="FF1165" s="18"/>
      <c r="FG1165" s="18"/>
      <c r="FH1165" s="18"/>
      <c r="FI1165" s="18"/>
      <c r="FJ1165" s="18"/>
      <c r="FK1165" s="18"/>
      <c r="FL1165" s="18"/>
      <c r="FM1165" s="18"/>
      <c r="FN1165" s="18"/>
      <c r="FO1165" s="18"/>
      <c r="FP1165" s="18"/>
      <c r="FQ1165" s="18"/>
      <c r="FR1165" s="18"/>
      <c r="FS1165" s="18"/>
      <c r="FT1165" s="18"/>
      <c r="FU1165" s="18"/>
      <c r="FV1165" s="18"/>
    </row>
    <row r="1166" spans="1:181" ht="12.75" x14ac:dyDescent="0.15">
      <c r="A1166" s="90">
        <f t="shared" si="273"/>
        <v>43504</v>
      </c>
      <c r="B1166" s="95">
        <f t="shared" ca="1" si="262"/>
        <v>117508.24323834</v>
      </c>
      <c r="C1166" s="3">
        <f t="shared" ca="1" si="263"/>
        <v>113662.642761</v>
      </c>
      <c r="D1166" s="4">
        <f ca="1">IF(A1166&lt;$B$1,VLOOKUP(A1166,[1]DI!$A$4:$B$15000,2),0)</f>
        <v>6.4000000000000001E-2</v>
      </c>
      <c r="E1166" s="5">
        <f t="shared" ca="1" si="264"/>
        <v>2.4620000000000002E-4</v>
      </c>
      <c r="F1166" s="20">
        <f t="shared" si="274"/>
        <v>1.3</v>
      </c>
      <c r="G1166" s="6">
        <f t="shared" ca="1" si="265"/>
        <v>1.00032006</v>
      </c>
      <c r="H1166" s="5">
        <f ca="1">TRUNC(PRODUCT(G$10:G1165),15)</f>
        <v>1.45304722870008</v>
      </c>
      <c r="I1166" s="5">
        <f t="shared" ca="1" si="266"/>
        <v>1.4054944838680801</v>
      </c>
      <c r="J1166" s="5">
        <f t="shared" ca="1" si="267"/>
        <v>1.0338334600000001</v>
      </c>
      <c r="K1166" s="5">
        <f t="shared" ca="1" si="268"/>
        <v>3845.60047734</v>
      </c>
      <c r="L1166" s="21">
        <f>IF(VLOOKUP(A1166,$U$12:$AD$125,8)=VLOOKUP(A1165,$U$12:$AD$125,8),0,VLOOKUP(A1166,U$12:$AD$125,8))</f>
        <v>0</v>
      </c>
      <c r="M1166" s="8">
        <f>IF(L1166&gt;0,VLOOKUP(L1166,T$12:$AC$125,7),0)</f>
        <v>0</v>
      </c>
      <c r="N1166" s="3">
        <f t="shared" si="269"/>
        <v>0</v>
      </c>
      <c r="O1166" s="3">
        <f t="shared" ca="1" si="270"/>
        <v>3845.60047734</v>
      </c>
      <c r="P1166" s="22" t="str">
        <f t="shared" si="271"/>
        <v>A+JProp=</v>
      </c>
      <c r="Q1166" s="2">
        <f t="shared" si="272"/>
        <v>43719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  <c r="ES1166" s="18"/>
      <c r="ET1166" s="18"/>
      <c r="EU1166" s="18"/>
      <c r="EV1166" s="18"/>
      <c r="EW1166" s="18"/>
      <c r="EX1166" s="18"/>
      <c r="EY1166" s="18"/>
      <c r="EZ1166" s="18"/>
      <c r="FA1166" s="18"/>
      <c r="FB1166" s="18"/>
      <c r="FC1166" s="18"/>
      <c r="FD1166" s="18"/>
      <c r="FE1166" s="18"/>
      <c r="FF1166" s="18"/>
      <c r="FG1166" s="18"/>
      <c r="FH1166" s="18"/>
      <c r="FI1166" s="18"/>
      <c r="FJ1166" s="18"/>
      <c r="FK1166" s="18"/>
      <c r="FL1166" s="18"/>
      <c r="FM1166" s="18"/>
      <c r="FN1166" s="18"/>
      <c r="FO1166" s="18"/>
      <c r="FP1166" s="18"/>
      <c r="FQ1166" s="18"/>
      <c r="FR1166" s="18"/>
      <c r="FS1166" s="18"/>
      <c r="FT1166" s="18"/>
      <c r="FU1166" s="18"/>
      <c r="FV1166" s="18"/>
    </row>
    <row r="1167" spans="1:181" ht="12.75" x14ac:dyDescent="0.15">
      <c r="A1167" s="90">
        <f t="shared" si="273"/>
        <v>43505</v>
      </c>
      <c r="B1167" s="95">
        <f t="shared" ca="1" si="262"/>
        <v>117545.85307021</v>
      </c>
      <c r="C1167" s="3">
        <f t="shared" ca="1" si="263"/>
        <v>113662.642761</v>
      </c>
      <c r="D1167" s="4">
        <f ca="1">IF(A1167&lt;$B$1,VLOOKUP(A1167,[1]DI!$A$4:$B$15000,2),0)</f>
        <v>0</v>
      </c>
      <c r="E1167" s="5">
        <f t="shared" ca="1" si="264"/>
        <v>0</v>
      </c>
      <c r="F1167" s="20">
        <f t="shared" si="274"/>
        <v>1.3</v>
      </c>
      <c r="G1167" s="6">
        <f t="shared" ca="1" si="265"/>
        <v>1</v>
      </c>
      <c r="H1167" s="5">
        <f ca="1">TRUNC(PRODUCT(G$10:G1166),15)</f>
        <v>1.45351229099609</v>
      </c>
      <c r="I1167" s="5">
        <f t="shared" ca="1" si="266"/>
        <v>1.4054944838680801</v>
      </c>
      <c r="J1167" s="5">
        <f t="shared" ca="1" si="267"/>
        <v>1.03416435</v>
      </c>
      <c r="K1167" s="5">
        <f t="shared" ca="1" si="268"/>
        <v>3883.2103092100001</v>
      </c>
      <c r="L1167" s="21">
        <f>IF(VLOOKUP(A1167,$U$12:$AD$125,8)=VLOOKUP(A1166,$U$12:$AD$125,8),0,VLOOKUP(A1167,U$12:$AD$125,8))</f>
        <v>0</v>
      </c>
      <c r="M1167" s="8">
        <f>IF(L1167&gt;0,VLOOKUP(L1167,T$12:$AC$125,7),0)</f>
        <v>0</v>
      </c>
      <c r="N1167" s="3">
        <f t="shared" si="269"/>
        <v>0</v>
      </c>
      <c r="O1167" s="3">
        <f t="shared" ca="1" si="270"/>
        <v>3883.2103092100001</v>
      </c>
      <c r="P1167" s="22" t="str">
        <f t="shared" si="271"/>
        <v>A+JProp=</v>
      </c>
      <c r="Q1167" s="2">
        <f t="shared" si="272"/>
        <v>43719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  <c r="ES1167" s="18"/>
      <c r="ET1167" s="18"/>
      <c r="EU1167" s="18"/>
      <c r="EV1167" s="18"/>
      <c r="EW1167" s="18"/>
      <c r="EX1167" s="18"/>
      <c r="EY1167" s="18"/>
      <c r="EZ1167" s="18"/>
      <c r="FA1167" s="18"/>
      <c r="FB1167" s="18"/>
      <c r="FC1167" s="18"/>
      <c r="FD1167" s="18"/>
      <c r="FE1167" s="18"/>
      <c r="FF1167" s="18"/>
      <c r="FG1167" s="18"/>
      <c r="FH1167" s="18"/>
      <c r="FI1167" s="18"/>
      <c r="FJ1167" s="18"/>
      <c r="FK1167" s="18"/>
      <c r="FL1167" s="18"/>
      <c r="FM1167" s="18"/>
      <c r="FN1167" s="18"/>
      <c r="FO1167" s="18"/>
      <c r="FP1167" s="18"/>
      <c r="FQ1167" s="18"/>
      <c r="FR1167" s="18"/>
      <c r="FS1167" s="18"/>
      <c r="FT1167" s="18"/>
      <c r="FU1167" s="18"/>
      <c r="FV1167" s="18"/>
    </row>
    <row r="1168" spans="1:181" ht="12.75" x14ac:dyDescent="0.15">
      <c r="A1168" s="90">
        <f t="shared" si="273"/>
        <v>43506</v>
      </c>
      <c r="B1168" s="95">
        <f t="shared" ca="1" si="262"/>
        <v>117545.85307021</v>
      </c>
      <c r="C1168" s="3">
        <f t="shared" ca="1" si="263"/>
        <v>113662.642761</v>
      </c>
      <c r="D1168" s="4">
        <f ca="1">IF(A1168&lt;$B$1,VLOOKUP(A1168,[1]DI!$A$4:$B$15000,2),0)</f>
        <v>0</v>
      </c>
      <c r="E1168" s="5">
        <f t="shared" ca="1" si="264"/>
        <v>0</v>
      </c>
      <c r="F1168" s="20">
        <f t="shared" si="274"/>
        <v>1.3</v>
      </c>
      <c r="G1168" s="6">
        <f t="shared" ca="1" si="265"/>
        <v>1</v>
      </c>
      <c r="H1168" s="5">
        <f ca="1">TRUNC(PRODUCT(G$10:G1167),15)</f>
        <v>1.45351229099609</v>
      </c>
      <c r="I1168" s="5">
        <f t="shared" ca="1" si="266"/>
        <v>1.4054944838680801</v>
      </c>
      <c r="J1168" s="5">
        <f t="shared" ca="1" si="267"/>
        <v>1.03416435</v>
      </c>
      <c r="K1168" s="5">
        <f t="shared" ca="1" si="268"/>
        <v>3883.2103092100001</v>
      </c>
      <c r="L1168" s="21">
        <f>IF(VLOOKUP(A1168,$U$12:$AD$125,8)=VLOOKUP(A1167,$U$12:$AD$125,8),0,VLOOKUP(A1168,U$12:$AD$125,8))</f>
        <v>0</v>
      </c>
      <c r="M1168" s="8">
        <f>IF(L1168&gt;0,VLOOKUP(L1168,T$12:$AC$125,7),0)</f>
        <v>0</v>
      </c>
      <c r="N1168" s="3">
        <f t="shared" si="269"/>
        <v>0</v>
      </c>
      <c r="O1168" s="3">
        <f t="shared" ca="1" si="270"/>
        <v>3883.2103092100001</v>
      </c>
      <c r="P1168" s="22" t="str">
        <f t="shared" si="271"/>
        <v>A+JProp=</v>
      </c>
      <c r="Q1168" s="2">
        <f t="shared" si="272"/>
        <v>43719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  <c r="ES1168" s="18"/>
      <c r="ET1168" s="18"/>
      <c r="EU1168" s="18"/>
      <c r="EV1168" s="18"/>
      <c r="EW1168" s="18"/>
      <c r="EX1168" s="18"/>
      <c r="EY1168" s="18"/>
      <c r="EZ1168" s="18"/>
      <c r="FA1168" s="18"/>
      <c r="FB1168" s="18"/>
      <c r="FC1168" s="18"/>
      <c r="FD1168" s="18"/>
      <c r="FE1168" s="18"/>
      <c r="FF1168" s="18"/>
      <c r="FG1168" s="18"/>
      <c r="FH1168" s="18"/>
      <c r="FI1168" s="18"/>
      <c r="FJ1168" s="18"/>
      <c r="FK1168" s="18"/>
      <c r="FL1168" s="18"/>
      <c r="FM1168" s="18"/>
      <c r="FN1168" s="18"/>
      <c r="FO1168" s="18"/>
      <c r="FP1168" s="18"/>
      <c r="FQ1168" s="18"/>
      <c r="FR1168" s="18"/>
      <c r="FS1168" s="18"/>
      <c r="FT1168" s="18"/>
      <c r="FU1168" s="18"/>
      <c r="FV1168" s="18"/>
    </row>
    <row r="1169" spans="1:181" ht="12.75" x14ac:dyDescent="0.15">
      <c r="A1169" s="90">
        <f t="shared" si="273"/>
        <v>43507</v>
      </c>
      <c r="B1169" s="95">
        <f t="shared" ca="1" si="262"/>
        <v>117545.85307021</v>
      </c>
      <c r="C1169" s="3">
        <f t="shared" ca="1" si="263"/>
        <v>113662.642761</v>
      </c>
      <c r="D1169" s="4">
        <f ca="1">IF(A1169&lt;$B$1,VLOOKUP(A1169,[1]DI!$A$4:$B$15000,2),0)</f>
        <v>6.4000000000000001E-2</v>
      </c>
      <c r="E1169" s="5">
        <f t="shared" ca="1" si="264"/>
        <v>2.4620000000000002E-4</v>
      </c>
      <c r="F1169" s="20">
        <f t="shared" si="274"/>
        <v>1.3</v>
      </c>
      <c r="G1169" s="6">
        <f t="shared" ca="1" si="265"/>
        <v>1.00032006</v>
      </c>
      <c r="H1169" s="5">
        <f ca="1">TRUNC(PRODUCT(G$10:G1168),15)</f>
        <v>1.45351229099609</v>
      </c>
      <c r="I1169" s="5">
        <f t="shared" ca="1" si="266"/>
        <v>1.4054944838680801</v>
      </c>
      <c r="J1169" s="5">
        <f t="shared" ca="1" si="267"/>
        <v>1.03416435</v>
      </c>
      <c r="K1169" s="5">
        <f t="shared" ca="1" si="268"/>
        <v>3883.2103092100001</v>
      </c>
      <c r="L1169" s="21">
        <f>IF(VLOOKUP(A1169,$U$12:$AD$125,8)=VLOOKUP(A1168,$U$12:$AD$125,8),0,VLOOKUP(A1169,U$12:$AD$125,8))</f>
        <v>0</v>
      </c>
      <c r="M1169" s="8">
        <f>IF(L1169&gt;0,VLOOKUP(L1169,T$12:$AC$125,7),0)</f>
        <v>0</v>
      </c>
      <c r="N1169" s="3">
        <f t="shared" si="269"/>
        <v>0</v>
      </c>
      <c r="O1169" s="3">
        <f t="shared" ca="1" si="270"/>
        <v>3883.2103092100001</v>
      </c>
      <c r="P1169" s="22" t="str">
        <f t="shared" si="271"/>
        <v>A+JProp=</v>
      </c>
      <c r="Q1169" s="2">
        <f t="shared" si="272"/>
        <v>43719</v>
      </c>
      <c r="R1169" s="10"/>
      <c r="S1169" s="32"/>
      <c r="T1169" s="32"/>
      <c r="U1169" s="32"/>
      <c r="V1169" s="32"/>
      <c r="W1169" s="32"/>
      <c r="X1169" s="32"/>
      <c r="Y1169" s="32"/>
      <c r="Z1169" s="32"/>
      <c r="AA1169" s="32"/>
      <c r="AB1169" s="32"/>
      <c r="AC1169" s="32"/>
      <c r="AD1169" s="32"/>
      <c r="AE1169" s="32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  <c r="AU1169" s="33"/>
      <c r="AV1169" s="33"/>
      <c r="AW1169" s="33"/>
      <c r="AX1169" s="33"/>
      <c r="AY1169" s="33"/>
      <c r="AZ1169" s="33"/>
      <c r="BA1169" s="33"/>
      <c r="BB1169" s="33"/>
      <c r="BC1169" s="33"/>
      <c r="BD1169" s="33"/>
      <c r="BE1169" s="33"/>
      <c r="BF1169" s="33"/>
      <c r="BG1169" s="33"/>
      <c r="BH1169" s="33"/>
      <c r="BI1169" s="33"/>
      <c r="BJ1169" s="33"/>
      <c r="BK1169" s="33"/>
      <c r="BL1169" s="33"/>
      <c r="BM1169" s="33"/>
      <c r="BN1169" s="33"/>
      <c r="BO1169" s="33"/>
      <c r="BP1169" s="33"/>
      <c r="BQ1169" s="33"/>
      <c r="BR1169" s="33"/>
      <c r="BS1169" s="33"/>
      <c r="BT1169" s="33"/>
      <c r="BU1169" s="33"/>
      <c r="BV1169" s="33"/>
      <c r="BW1169" s="33"/>
      <c r="BX1169" s="33"/>
      <c r="BY1169" s="33"/>
      <c r="BZ1169" s="33"/>
      <c r="CA1169" s="33"/>
      <c r="CB1169" s="33"/>
      <c r="CC1169" s="33"/>
      <c r="CD1169" s="33"/>
      <c r="CE1169" s="33"/>
      <c r="CF1169" s="33"/>
      <c r="CG1169" s="33"/>
      <c r="CH1169" s="33"/>
      <c r="CI1169" s="33"/>
      <c r="CJ1169" s="33"/>
      <c r="CK1169" s="33"/>
      <c r="CL1169" s="33"/>
      <c r="CM1169" s="33"/>
      <c r="CN1169" s="33"/>
      <c r="CO1169" s="33"/>
      <c r="CP1169" s="33"/>
      <c r="CQ1169" s="33"/>
      <c r="CR1169" s="33"/>
      <c r="CS1169" s="33"/>
      <c r="CT1169" s="33"/>
      <c r="CU1169" s="33"/>
      <c r="CV1169" s="33"/>
      <c r="CW1169" s="33"/>
      <c r="CX1169" s="33"/>
      <c r="CY1169" s="33"/>
      <c r="CZ1169" s="33"/>
      <c r="DA1169" s="33"/>
      <c r="DB1169" s="33"/>
      <c r="DC1169" s="33"/>
      <c r="DD1169" s="33"/>
      <c r="DE1169" s="33"/>
      <c r="DF1169" s="33"/>
      <c r="DG1169" s="33"/>
      <c r="DH1169" s="33"/>
      <c r="DI1169" s="33"/>
      <c r="DJ1169" s="33"/>
      <c r="DK1169" s="33"/>
      <c r="DL1169" s="33"/>
      <c r="DM1169" s="33"/>
      <c r="DN1169" s="33"/>
      <c r="DO1169" s="33"/>
      <c r="DP1169" s="33"/>
      <c r="DQ1169" s="33"/>
      <c r="DR1169" s="33"/>
      <c r="DS1169" s="33"/>
      <c r="DT1169" s="33"/>
      <c r="DU1169" s="33"/>
      <c r="DV1169" s="33"/>
      <c r="DW1169" s="33"/>
      <c r="DX1169" s="33"/>
      <c r="DY1169" s="33"/>
      <c r="DZ1169" s="33"/>
      <c r="EA1169" s="33"/>
      <c r="EB1169" s="33"/>
      <c r="EC1169" s="33"/>
      <c r="ED1169" s="33"/>
      <c r="EE1169" s="33"/>
      <c r="EF1169" s="33"/>
      <c r="EG1169" s="33"/>
      <c r="EH1169" s="33"/>
      <c r="EI1169" s="33"/>
      <c r="EJ1169" s="33"/>
      <c r="EK1169" s="33"/>
      <c r="EL1169" s="33"/>
      <c r="EM1169" s="33"/>
      <c r="EN1169" s="33"/>
      <c r="EO1169" s="33"/>
      <c r="EP1169" s="33"/>
      <c r="EQ1169" s="33"/>
      <c r="ER1169" s="33"/>
      <c r="ES1169" s="33"/>
      <c r="ET1169" s="33"/>
      <c r="EU1169" s="33"/>
      <c r="EV1169" s="33"/>
      <c r="EW1169" s="33"/>
      <c r="EX1169" s="33"/>
      <c r="EY1169" s="33"/>
      <c r="EZ1169" s="33"/>
      <c r="FA1169" s="33"/>
      <c r="FB1169" s="33"/>
      <c r="FC1169" s="33"/>
      <c r="FD1169" s="33"/>
      <c r="FE1169" s="33"/>
      <c r="FF1169" s="33"/>
      <c r="FG1169" s="33"/>
      <c r="FH1169" s="33"/>
      <c r="FI1169" s="33"/>
      <c r="FJ1169" s="33"/>
      <c r="FK1169" s="33"/>
      <c r="FL1169" s="33"/>
      <c r="FM1169" s="33"/>
      <c r="FN1169" s="33"/>
      <c r="FO1169" s="33"/>
      <c r="FP1169" s="33"/>
      <c r="FQ1169" s="33"/>
      <c r="FR1169" s="33"/>
      <c r="FS1169" s="33"/>
      <c r="FT1169" s="33"/>
      <c r="FU1169" s="33"/>
      <c r="FV1169" s="33"/>
      <c r="FW1169" s="33"/>
      <c r="FX1169" s="33"/>
      <c r="FY1169" s="33"/>
    </row>
    <row r="1170" spans="1:181" ht="12.75" x14ac:dyDescent="0.15">
      <c r="A1170" s="90">
        <f t="shared" si="273"/>
        <v>43508</v>
      </c>
      <c r="B1170" s="95">
        <f t="shared" ca="1" si="262"/>
        <v>117583.47540496</v>
      </c>
      <c r="C1170" s="3">
        <f t="shared" ca="1" si="263"/>
        <v>113662.642761</v>
      </c>
      <c r="D1170" s="4">
        <f ca="1">IF(A1170&lt;$B$1,VLOOKUP(A1170,[1]DI!$A$4:$B$15000,2),0)</f>
        <v>6.4000000000000001E-2</v>
      </c>
      <c r="E1170" s="5">
        <f t="shared" ca="1" si="264"/>
        <v>2.4620000000000002E-4</v>
      </c>
      <c r="F1170" s="20">
        <f t="shared" si="274"/>
        <v>1.3</v>
      </c>
      <c r="G1170" s="6">
        <f t="shared" ca="1" si="265"/>
        <v>1.00032006</v>
      </c>
      <c r="H1170" s="5">
        <f ca="1">TRUNC(PRODUCT(G$10:G1169),15)</f>
        <v>1.4539775021399499</v>
      </c>
      <c r="I1170" s="5">
        <f t="shared" ca="1" si="266"/>
        <v>1.4054944838680801</v>
      </c>
      <c r="J1170" s="5">
        <f t="shared" ca="1" si="267"/>
        <v>1.03449535</v>
      </c>
      <c r="K1170" s="5">
        <f t="shared" ca="1" si="268"/>
        <v>3920.83264396</v>
      </c>
      <c r="L1170" s="21">
        <f>IF(VLOOKUP(A1170,$U$12:$AD$125,8)=VLOOKUP(A1169,$U$12:$AD$125,8),0,VLOOKUP(A1170,U$12:$AD$125,8))</f>
        <v>0</v>
      </c>
      <c r="M1170" s="8">
        <f>IF(L1170&gt;0,VLOOKUP(L1170,T$12:$AC$125,7),0)</f>
        <v>0</v>
      </c>
      <c r="N1170" s="3">
        <f t="shared" si="269"/>
        <v>0</v>
      </c>
      <c r="O1170" s="3">
        <f t="shared" ca="1" si="270"/>
        <v>3920.83264396</v>
      </c>
      <c r="P1170" s="22" t="str">
        <f t="shared" si="271"/>
        <v>A+JProp=</v>
      </c>
      <c r="Q1170" s="2">
        <f t="shared" si="272"/>
        <v>43719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  <c r="ES1170" s="18"/>
      <c r="ET1170" s="18"/>
      <c r="EU1170" s="18"/>
      <c r="EV1170" s="18"/>
      <c r="EW1170" s="18"/>
      <c r="EX1170" s="18"/>
      <c r="EY1170" s="18"/>
      <c r="EZ1170" s="18"/>
      <c r="FA1170" s="18"/>
      <c r="FB1170" s="18"/>
      <c r="FC1170" s="18"/>
      <c r="FD1170" s="18"/>
      <c r="FE1170" s="18"/>
      <c r="FF1170" s="18"/>
      <c r="FG1170" s="18"/>
      <c r="FH1170" s="18"/>
      <c r="FI1170" s="18"/>
      <c r="FJ1170" s="18"/>
      <c r="FK1170" s="18"/>
      <c r="FL1170" s="18"/>
      <c r="FM1170" s="18"/>
      <c r="FN1170" s="18"/>
      <c r="FO1170" s="18"/>
      <c r="FP1170" s="18"/>
      <c r="FQ1170" s="18"/>
      <c r="FR1170" s="18"/>
      <c r="FS1170" s="18"/>
      <c r="FT1170" s="18"/>
      <c r="FU1170" s="18"/>
      <c r="FV1170" s="18"/>
    </row>
    <row r="1171" spans="1:181" ht="12.75" x14ac:dyDescent="0.15">
      <c r="A1171" s="90">
        <f t="shared" si="273"/>
        <v>43509</v>
      </c>
      <c r="B1171" s="95">
        <f t="shared" ref="B1171:B1234" ca="1" si="275">IF(A1171&lt;=TODAY(),C1171+K1171,IF(AND(A1171&gt;TODAY(),A1171&lt;=$B$1),IF(VLOOKUP(TODAY(),$A$10:$D$10000,4,FALSE)=0,"n.d",C1171+K1171),"n.d"))</f>
        <v>117621.10910597999</v>
      </c>
      <c r="C1171" s="3">
        <f t="shared" ref="C1171:C1234" ca="1" si="276">TRUNC(C1170-N1170,6)</f>
        <v>113662.642761</v>
      </c>
      <c r="D1171" s="4">
        <f ca="1">IF(A1171&lt;$B$1,VLOOKUP(A1171,[1]DI!$A$4:$B$15000,2),0)</f>
        <v>6.4000000000000001E-2</v>
      </c>
      <c r="E1171" s="5">
        <f t="shared" ref="E1171:E1234" ca="1" si="277">ROUND((((1+D1171)^(1/252)-1)),8)</f>
        <v>2.4620000000000002E-4</v>
      </c>
      <c r="F1171" s="20">
        <f t="shared" si="274"/>
        <v>1.3</v>
      </c>
      <c r="G1171" s="6">
        <f t="shared" ref="G1171:G1234" ca="1" si="278">TRUNC((1+(E1171*F1171)),15)</f>
        <v>1.00032006</v>
      </c>
      <c r="H1171" s="5">
        <f ca="1">TRUNC(PRODUCT(G$10:G1170),15)</f>
        <v>1.45444286217928</v>
      </c>
      <c r="I1171" s="5">
        <f t="shared" ref="I1171:I1234" ca="1" si="279">IF(OR(L1170&gt;0,L1170="E"),H1170,I1170)</f>
        <v>1.4054944838680801</v>
      </c>
      <c r="J1171" s="5">
        <f t="shared" ref="J1171:J1234" ca="1" si="280">ROUND(TRUNC(H1171/I1171,15),8)</f>
        <v>1.03482645</v>
      </c>
      <c r="K1171" s="5">
        <f t="shared" ref="K1171:K1234" ca="1" si="281">TRUNC((C1171*(J1171-1)),8)</f>
        <v>3958.46634498</v>
      </c>
      <c r="L1171" s="21">
        <f>IF(VLOOKUP(A1171,$U$12:$AD$125,8)=VLOOKUP(A1170,$U$12:$AD$125,8),0,VLOOKUP(A1171,U$12:$AD$125,8))</f>
        <v>0</v>
      </c>
      <c r="M1171" s="8">
        <f>IF(L1171&gt;0,VLOOKUP(L1171,T$12:$AC$125,7),0)</f>
        <v>0</v>
      </c>
      <c r="N1171" s="3">
        <f t="shared" ref="N1171:N1196" si="282">IF(M1171&gt;0,(C$10*M1171),0)</f>
        <v>0</v>
      </c>
      <c r="O1171" s="3">
        <f t="shared" ref="O1171:O1234" ca="1" si="283">(K1171+N1171)</f>
        <v>3958.46634498</v>
      </c>
      <c r="P1171" s="22" t="str">
        <f t="shared" ref="P1171:P1234" si="284">IF(L1170&gt;0,VLOOKUP(A1170,$U$12:$AD$125,9),P1170)</f>
        <v>A+JProp=</v>
      </c>
      <c r="Q1171" s="2">
        <f t="shared" ref="Q1171:Q1234" si="285">IF(L1170&gt;0,VLOOKUP(A1170,$U$12:$AD$125,10),Q1170)</f>
        <v>43719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  <c r="ES1171" s="18"/>
      <c r="ET1171" s="18"/>
      <c r="EU1171" s="18"/>
      <c r="EV1171" s="18"/>
      <c r="EW1171" s="18"/>
      <c r="EX1171" s="18"/>
      <c r="EY1171" s="18"/>
      <c r="EZ1171" s="18"/>
      <c r="FA1171" s="18"/>
      <c r="FB1171" s="18"/>
      <c r="FC1171" s="18"/>
      <c r="FD1171" s="18"/>
      <c r="FE1171" s="18"/>
      <c r="FF1171" s="18"/>
      <c r="FG1171" s="18"/>
      <c r="FH1171" s="18"/>
      <c r="FI1171" s="18"/>
      <c r="FJ1171" s="18"/>
      <c r="FK1171" s="18"/>
      <c r="FL1171" s="18"/>
      <c r="FM1171" s="18"/>
      <c r="FN1171" s="18"/>
      <c r="FO1171" s="18"/>
      <c r="FP1171" s="18"/>
      <c r="FQ1171" s="18"/>
      <c r="FR1171" s="18"/>
      <c r="FS1171" s="18"/>
      <c r="FT1171" s="18"/>
      <c r="FU1171" s="18"/>
      <c r="FV1171" s="18"/>
    </row>
    <row r="1172" spans="1:181" ht="12.75" x14ac:dyDescent="0.15">
      <c r="A1172" s="90">
        <f t="shared" si="273"/>
        <v>43510</v>
      </c>
      <c r="B1172" s="95">
        <f t="shared" ca="1" si="275"/>
        <v>117658.75417325999</v>
      </c>
      <c r="C1172" s="3">
        <f t="shared" ca="1" si="276"/>
        <v>113662.642761</v>
      </c>
      <c r="D1172" s="4">
        <f ca="1">IF(A1172&lt;$B$1,VLOOKUP(A1172,[1]DI!$A$4:$B$15000,2),0)</f>
        <v>6.4000000000000001E-2</v>
      </c>
      <c r="E1172" s="5">
        <f t="shared" ca="1" si="277"/>
        <v>2.4620000000000002E-4</v>
      </c>
      <c r="F1172" s="20">
        <f t="shared" si="274"/>
        <v>1.3</v>
      </c>
      <c r="G1172" s="6">
        <f t="shared" ca="1" si="278"/>
        <v>1.00032006</v>
      </c>
      <c r="H1172" s="5">
        <f ca="1">TRUNC(PRODUCT(G$10:G1171),15)</f>
        <v>1.4549083711617501</v>
      </c>
      <c r="I1172" s="5">
        <f t="shared" ca="1" si="279"/>
        <v>1.4054944838680801</v>
      </c>
      <c r="J1172" s="5">
        <f t="shared" ca="1" si="280"/>
        <v>1.0351576499999999</v>
      </c>
      <c r="K1172" s="5">
        <f t="shared" ca="1" si="281"/>
        <v>3996.1114122600002</v>
      </c>
      <c r="L1172" s="21">
        <f>IF(VLOOKUP(A1172,$U$12:$AD$125,8)=VLOOKUP(A1171,$U$12:$AD$125,8),0,VLOOKUP(A1172,U$12:$AD$125,8))</f>
        <v>0</v>
      </c>
      <c r="M1172" s="8">
        <f>IF(L1172&gt;0,VLOOKUP(L1172,T$12:$AC$125,7),0)</f>
        <v>0</v>
      </c>
      <c r="N1172" s="3">
        <f t="shared" si="282"/>
        <v>0</v>
      </c>
      <c r="O1172" s="3">
        <f t="shared" ca="1" si="283"/>
        <v>3996.1114122600002</v>
      </c>
      <c r="P1172" s="22" t="str">
        <f t="shared" si="284"/>
        <v>A+JProp=</v>
      </c>
      <c r="Q1172" s="2">
        <f t="shared" si="285"/>
        <v>43719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  <c r="ES1172" s="18"/>
      <c r="ET1172" s="18"/>
      <c r="EU1172" s="18"/>
      <c r="EV1172" s="18"/>
      <c r="EW1172" s="18"/>
      <c r="EX1172" s="18"/>
      <c r="EY1172" s="18"/>
      <c r="EZ1172" s="18"/>
      <c r="FA1172" s="18"/>
      <c r="FB1172" s="18"/>
      <c r="FC1172" s="18"/>
      <c r="FD1172" s="18"/>
      <c r="FE1172" s="18"/>
      <c r="FF1172" s="18"/>
      <c r="FG1172" s="18"/>
      <c r="FH1172" s="18"/>
      <c r="FI1172" s="18"/>
      <c r="FJ1172" s="18"/>
      <c r="FK1172" s="18"/>
      <c r="FL1172" s="18"/>
      <c r="FM1172" s="18"/>
      <c r="FN1172" s="18"/>
      <c r="FO1172" s="18"/>
      <c r="FP1172" s="18"/>
      <c r="FQ1172" s="18"/>
      <c r="FR1172" s="18"/>
      <c r="FS1172" s="18"/>
      <c r="FT1172" s="18"/>
      <c r="FU1172" s="18"/>
      <c r="FV1172" s="18"/>
    </row>
    <row r="1173" spans="1:181" ht="12.75" x14ac:dyDescent="0.15">
      <c r="A1173" s="90">
        <f t="shared" si="273"/>
        <v>43511</v>
      </c>
      <c r="B1173" s="95">
        <f t="shared" ca="1" si="275"/>
        <v>117696.41288006</v>
      </c>
      <c r="C1173" s="3">
        <f t="shared" ca="1" si="276"/>
        <v>113662.642761</v>
      </c>
      <c r="D1173" s="4">
        <f ca="1">IF(A1173&lt;$B$1,VLOOKUP(A1173,[1]DI!$A$4:$B$15000,2),0)</f>
        <v>6.4000000000000001E-2</v>
      </c>
      <c r="E1173" s="5">
        <f t="shared" ca="1" si="277"/>
        <v>2.4620000000000002E-4</v>
      </c>
      <c r="F1173" s="20">
        <f t="shared" si="274"/>
        <v>1.3</v>
      </c>
      <c r="G1173" s="6">
        <f t="shared" ca="1" si="278"/>
        <v>1.00032006</v>
      </c>
      <c r="H1173" s="5">
        <f ca="1">TRUNC(PRODUCT(G$10:G1172),15)</f>
        <v>1.4553740291350299</v>
      </c>
      <c r="I1173" s="5">
        <f t="shared" ca="1" si="279"/>
        <v>1.4054944838680801</v>
      </c>
      <c r="J1173" s="5">
        <f t="shared" ca="1" si="280"/>
        <v>1.0354889700000001</v>
      </c>
      <c r="K1173" s="5">
        <f t="shared" ca="1" si="281"/>
        <v>4033.7701190600001</v>
      </c>
      <c r="L1173" s="21">
        <f>IF(VLOOKUP(A1173,$U$12:$AD$125,8)=VLOOKUP(A1172,$U$12:$AD$125,8),0,VLOOKUP(A1173,U$12:$AD$125,8))</f>
        <v>0</v>
      </c>
      <c r="M1173" s="8">
        <f>IF(L1173&gt;0,VLOOKUP(L1173,T$12:$AC$125,7),0)</f>
        <v>0</v>
      </c>
      <c r="N1173" s="3">
        <f t="shared" si="282"/>
        <v>0</v>
      </c>
      <c r="O1173" s="3">
        <f t="shared" ca="1" si="283"/>
        <v>4033.7701190600001</v>
      </c>
      <c r="P1173" s="22" t="str">
        <f t="shared" si="284"/>
        <v>A+JProp=</v>
      </c>
      <c r="Q1173" s="2">
        <f t="shared" si="285"/>
        <v>43719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  <c r="ES1173" s="18"/>
      <c r="ET1173" s="18"/>
      <c r="EU1173" s="18"/>
      <c r="EV1173" s="18"/>
      <c r="EW1173" s="18"/>
      <c r="EX1173" s="18"/>
      <c r="EY1173" s="18"/>
      <c r="EZ1173" s="18"/>
      <c r="FA1173" s="18"/>
      <c r="FB1173" s="18"/>
      <c r="FC1173" s="18"/>
      <c r="FD1173" s="18"/>
      <c r="FE1173" s="18"/>
      <c r="FF1173" s="18"/>
      <c r="FG1173" s="18"/>
      <c r="FH1173" s="18"/>
      <c r="FI1173" s="18"/>
      <c r="FJ1173" s="18"/>
      <c r="FK1173" s="18"/>
      <c r="FL1173" s="18"/>
      <c r="FM1173" s="18"/>
      <c r="FN1173" s="18"/>
      <c r="FO1173" s="18"/>
      <c r="FP1173" s="18"/>
      <c r="FQ1173" s="18"/>
      <c r="FR1173" s="18"/>
      <c r="FS1173" s="18"/>
      <c r="FT1173" s="18"/>
      <c r="FU1173" s="18"/>
      <c r="FV1173" s="18"/>
    </row>
    <row r="1174" spans="1:181" ht="12.75" x14ac:dyDescent="0.15">
      <c r="A1174" s="90">
        <f t="shared" si="273"/>
        <v>43512</v>
      </c>
      <c r="B1174" s="95">
        <f t="shared" ca="1" si="275"/>
        <v>117734.08181649999</v>
      </c>
      <c r="C1174" s="3">
        <f t="shared" ca="1" si="276"/>
        <v>113662.642761</v>
      </c>
      <c r="D1174" s="4">
        <f ca="1">IF(A1174&lt;$B$1,VLOOKUP(A1174,[1]DI!$A$4:$B$15000,2),0)</f>
        <v>0</v>
      </c>
      <c r="E1174" s="5">
        <f t="shared" ca="1" si="277"/>
        <v>0</v>
      </c>
      <c r="F1174" s="20">
        <f t="shared" si="274"/>
        <v>1.3</v>
      </c>
      <c r="G1174" s="6">
        <f t="shared" ca="1" si="278"/>
        <v>1</v>
      </c>
      <c r="H1174" s="5">
        <f ca="1">TRUNC(PRODUCT(G$10:G1173),15)</f>
        <v>1.4558398361467899</v>
      </c>
      <c r="I1174" s="5">
        <f t="shared" ca="1" si="279"/>
        <v>1.4054944838680801</v>
      </c>
      <c r="J1174" s="5">
        <f t="shared" ca="1" si="280"/>
        <v>1.0358203800000001</v>
      </c>
      <c r="K1174" s="5">
        <f t="shared" ca="1" si="281"/>
        <v>4071.4390555</v>
      </c>
      <c r="L1174" s="21">
        <f>IF(VLOOKUP(A1174,$U$12:$AD$125,8)=VLOOKUP(A1173,$U$12:$AD$125,8),0,VLOOKUP(A1174,U$12:$AD$125,8))</f>
        <v>0</v>
      </c>
      <c r="M1174" s="8">
        <f>IF(L1174&gt;0,VLOOKUP(L1174,T$12:$AC$125,7),0)</f>
        <v>0</v>
      </c>
      <c r="N1174" s="3">
        <f t="shared" si="282"/>
        <v>0</v>
      </c>
      <c r="O1174" s="3">
        <f t="shared" ca="1" si="283"/>
        <v>4071.4390555</v>
      </c>
      <c r="P1174" s="22" t="str">
        <f t="shared" si="284"/>
        <v>A+JProp=</v>
      </c>
      <c r="Q1174" s="2">
        <f t="shared" si="285"/>
        <v>43719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  <c r="ES1174" s="18"/>
      <c r="ET1174" s="18"/>
      <c r="EU1174" s="18"/>
      <c r="EV1174" s="18"/>
      <c r="EW1174" s="18"/>
      <c r="EX1174" s="18"/>
      <c r="EY1174" s="18"/>
      <c r="EZ1174" s="18"/>
      <c r="FA1174" s="18"/>
      <c r="FB1174" s="18"/>
      <c r="FC1174" s="18"/>
      <c r="FD1174" s="18"/>
      <c r="FE1174" s="18"/>
      <c r="FF1174" s="18"/>
      <c r="FG1174" s="18"/>
      <c r="FH1174" s="18"/>
      <c r="FI1174" s="18"/>
      <c r="FJ1174" s="18"/>
      <c r="FK1174" s="18"/>
      <c r="FL1174" s="18"/>
      <c r="FM1174" s="18"/>
      <c r="FN1174" s="18"/>
      <c r="FO1174" s="18"/>
      <c r="FP1174" s="18"/>
      <c r="FQ1174" s="18"/>
      <c r="FR1174" s="18"/>
      <c r="FS1174" s="18"/>
      <c r="FT1174" s="18"/>
      <c r="FU1174" s="18"/>
      <c r="FV1174" s="18"/>
    </row>
    <row r="1175" spans="1:181" ht="12.75" x14ac:dyDescent="0.15">
      <c r="A1175" s="90">
        <f t="shared" si="273"/>
        <v>43513</v>
      </c>
      <c r="B1175" s="95">
        <f t="shared" ca="1" si="275"/>
        <v>117734.08181649999</v>
      </c>
      <c r="C1175" s="3">
        <f t="shared" ca="1" si="276"/>
        <v>113662.642761</v>
      </c>
      <c r="D1175" s="4">
        <f ca="1">IF(A1175&lt;$B$1,VLOOKUP(A1175,[1]DI!$A$4:$B$15000,2),0)</f>
        <v>0</v>
      </c>
      <c r="E1175" s="5">
        <f t="shared" ca="1" si="277"/>
        <v>0</v>
      </c>
      <c r="F1175" s="20">
        <f t="shared" si="274"/>
        <v>1.3</v>
      </c>
      <c r="G1175" s="6">
        <f t="shared" ca="1" si="278"/>
        <v>1</v>
      </c>
      <c r="H1175" s="5">
        <f ca="1">TRUNC(PRODUCT(G$10:G1174),15)</f>
        <v>1.4558398361467899</v>
      </c>
      <c r="I1175" s="5">
        <f t="shared" ca="1" si="279"/>
        <v>1.4054944838680801</v>
      </c>
      <c r="J1175" s="5">
        <f t="shared" ca="1" si="280"/>
        <v>1.0358203800000001</v>
      </c>
      <c r="K1175" s="5">
        <f t="shared" ca="1" si="281"/>
        <v>4071.4390555</v>
      </c>
      <c r="L1175" s="21">
        <f>IF(VLOOKUP(A1175,$U$12:$AD$125,8)=VLOOKUP(A1174,$U$12:$AD$125,8),0,VLOOKUP(A1175,U$12:$AD$125,8))</f>
        <v>0</v>
      </c>
      <c r="M1175" s="8">
        <f>IF(L1175&gt;0,VLOOKUP(L1175,T$12:$AC$125,7),0)</f>
        <v>0</v>
      </c>
      <c r="N1175" s="3">
        <f t="shared" si="282"/>
        <v>0</v>
      </c>
      <c r="O1175" s="3">
        <f t="shared" ca="1" si="283"/>
        <v>4071.4390555</v>
      </c>
      <c r="P1175" s="22" t="str">
        <f t="shared" si="284"/>
        <v>A+JProp=</v>
      </c>
      <c r="Q1175" s="2">
        <f t="shared" si="285"/>
        <v>43719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  <c r="ES1175" s="18"/>
      <c r="ET1175" s="18"/>
      <c r="EU1175" s="18"/>
      <c r="EV1175" s="18"/>
      <c r="EW1175" s="18"/>
      <c r="EX1175" s="18"/>
      <c r="EY1175" s="18"/>
      <c r="EZ1175" s="18"/>
      <c r="FA1175" s="18"/>
      <c r="FB1175" s="18"/>
      <c r="FC1175" s="18"/>
      <c r="FD1175" s="18"/>
      <c r="FE1175" s="18"/>
      <c r="FF1175" s="18"/>
      <c r="FG1175" s="18"/>
      <c r="FH1175" s="18"/>
      <c r="FI1175" s="18"/>
      <c r="FJ1175" s="18"/>
      <c r="FK1175" s="18"/>
      <c r="FL1175" s="18"/>
      <c r="FM1175" s="18"/>
      <c r="FN1175" s="18"/>
      <c r="FO1175" s="18"/>
      <c r="FP1175" s="18"/>
      <c r="FQ1175" s="18"/>
      <c r="FR1175" s="18"/>
      <c r="FS1175" s="18"/>
      <c r="FT1175" s="18"/>
      <c r="FU1175" s="18"/>
      <c r="FV1175" s="18"/>
    </row>
    <row r="1176" spans="1:181" ht="12.75" x14ac:dyDescent="0.15">
      <c r="A1176" s="90">
        <f t="shared" si="273"/>
        <v>43514</v>
      </c>
      <c r="B1176" s="95">
        <f t="shared" ca="1" si="275"/>
        <v>117734.08181649999</v>
      </c>
      <c r="C1176" s="3">
        <f t="shared" ca="1" si="276"/>
        <v>113662.642761</v>
      </c>
      <c r="D1176" s="4">
        <f ca="1">IF(A1176&lt;$B$1,VLOOKUP(A1176,[1]DI!$A$4:$B$15000,2),0)</f>
        <v>6.4000000000000001E-2</v>
      </c>
      <c r="E1176" s="5">
        <f t="shared" ca="1" si="277"/>
        <v>2.4620000000000002E-4</v>
      </c>
      <c r="F1176" s="20">
        <f t="shared" si="274"/>
        <v>1.3</v>
      </c>
      <c r="G1176" s="6">
        <f t="shared" ca="1" si="278"/>
        <v>1.00032006</v>
      </c>
      <c r="H1176" s="5">
        <f ca="1">TRUNC(PRODUCT(G$10:G1175),15)</f>
        <v>1.4558398361467899</v>
      </c>
      <c r="I1176" s="5">
        <f t="shared" ca="1" si="279"/>
        <v>1.4054944838680801</v>
      </c>
      <c r="J1176" s="5">
        <f t="shared" ca="1" si="280"/>
        <v>1.0358203800000001</v>
      </c>
      <c r="K1176" s="5">
        <f t="shared" ca="1" si="281"/>
        <v>4071.4390555</v>
      </c>
      <c r="L1176" s="21">
        <f>IF(VLOOKUP(A1176,$U$12:$AD$125,8)=VLOOKUP(A1175,$U$12:$AD$125,8),0,VLOOKUP(A1176,U$12:$AD$125,8))</f>
        <v>0</v>
      </c>
      <c r="M1176" s="8">
        <f>IF(L1176&gt;0,VLOOKUP(L1176,T$12:$AC$125,7),0)</f>
        <v>0</v>
      </c>
      <c r="N1176" s="3">
        <f t="shared" si="282"/>
        <v>0</v>
      </c>
      <c r="O1176" s="3">
        <f t="shared" ca="1" si="283"/>
        <v>4071.4390555</v>
      </c>
      <c r="P1176" s="22" t="str">
        <f t="shared" si="284"/>
        <v>A+JProp=</v>
      </c>
      <c r="Q1176" s="2">
        <f t="shared" si="285"/>
        <v>43719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  <c r="ES1176" s="18"/>
      <c r="ET1176" s="18"/>
      <c r="EU1176" s="18"/>
      <c r="EV1176" s="18"/>
      <c r="EW1176" s="18"/>
      <c r="EX1176" s="18"/>
      <c r="EY1176" s="18"/>
      <c r="EZ1176" s="18"/>
      <c r="FA1176" s="18"/>
      <c r="FB1176" s="18"/>
      <c r="FC1176" s="18"/>
      <c r="FD1176" s="18"/>
      <c r="FE1176" s="18"/>
      <c r="FF1176" s="18"/>
      <c r="FG1176" s="18"/>
      <c r="FH1176" s="18"/>
      <c r="FI1176" s="18"/>
      <c r="FJ1176" s="18"/>
      <c r="FK1176" s="18"/>
      <c r="FL1176" s="18"/>
      <c r="FM1176" s="18"/>
      <c r="FN1176" s="18"/>
      <c r="FO1176" s="18"/>
      <c r="FP1176" s="18"/>
      <c r="FQ1176" s="18"/>
      <c r="FR1176" s="18"/>
      <c r="FS1176" s="18"/>
      <c r="FT1176" s="18"/>
      <c r="FU1176" s="18"/>
      <c r="FV1176" s="18"/>
    </row>
    <row r="1177" spans="1:181" ht="12.75" x14ac:dyDescent="0.15">
      <c r="A1177" s="90">
        <f t="shared" si="273"/>
        <v>43515</v>
      </c>
      <c r="B1177" s="95">
        <f t="shared" ca="1" si="275"/>
        <v>117771.76439245</v>
      </c>
      <c r="C1177" s="3">
        <f t="shared" ca="1" si="276"/>
        <v>113662.642761</v>
      </c>
      <c r="D1177" s="4">
        <f ca="1">IF(A1177&lt;$B$1,VLOOKUP(A1177,[1]DI!$A$4:$B$15000,2),0)</f>
        <v>6.4000000000000001E-2</v>
      </c>
      <c r="E1177" s="5">
        <f t="shared" ca="1" si="277"/>
        <v>2.4620000000000002E-4</v>
      </c>
      <c r="F1177" s="20">
        <f t="shared" si="274"/>
        <v>1.3</v>
      </c>
      <c r="G1177" s="6">
        <f t="shared" ca="1" si="278"/>
        <v>1.00032006</v>
      </c>
      <c r="H1177" s="5">
        <f ca="1">TRUNC(PRODUCT(G$10:G1176),15)</f>
        <v>1.45630579224475</v>
      </c>
      <c r="I1177" s="5">
        <f t="shared" ca="1" si="279"/>
        <v>1.4054944838680801</v>
      </c>
      <c r="J1177" s="5">
        <f t="shared" ca="1" si="280"/>
        <v>1.0361519100000001</v>
      </c>
      <c r="K1177" s="5">
        <f t="shared" ca="1" si="281"/>
        <v>4109.1216314499998</v>
      </c>
      <c r="L1177" s="21">
        <f>IF(VLOOKUP(A1177,$U$12:$AD$125,8)=VLOOKUP(A1176,$U$12:$AD$125,8),0,VLOOKUP(A1177,U$12:$AD$125,8))</f>
        <v>0</v>
      </c>
      <c r="M1177" s="8">
        <f>IF(L1177&gt;0,VLOOKUP(L1177,T$12:$AC$125,7),0)</f>
        <v>0</v>
      </c>
      <c r="N1177" s="3">
        <f t="shared" si="282"/>
        <v>0</v>
      </c>
      <c r="O1177" s="3">
        <f t="shared" ca="1" si="283"/>
        <v>4109.1216314499998</v>
      </c>
      <c r="P1177" s="22" t="str">
        <f t="shared" si="284"/>
        <v>A+JProp=</v>
      </c>
      <c r="Q1177" s="2">
        <f t="shared" si="285"/>
        <v>43719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  <c r="ES1177" s="18"/>
      <c r="ET1177" s="18"/>
      <c r="EU1177" s="18"/>
      <c r="EV1177" s="18"/>
      <c r="EW1177" s="18"/>
      <c r="EX1177" s="18"/>
      <c r="EY1177" s="18"/>
      <c r="EZ1177" s="18"/>
      <c r="FA1177" s="18"/>
      <c r="FB1177" s="18"/>
      <c r="FC1177" s="18"/>
      <c r="FD1177" s="18"/>
      <c r="FE1177" s="18"/>
      <c r="FF1177" s="18"/>
      <c r="FG1177" s="18"/>
      <c r="FH1177" s="18"/>
      <c r="FI1177" s="18"/>
      <c r="FJ1177" s="18"/>
      <c r="FK1177" s="18"/>
      <c r="FL1177" s="18"/>
      <c r="FM1177" s="18"/>
      <c r="FN1177" s="18"/>
      <c r="FO1177" s="18"/>
      <c r="FP1177" s="18"/>
      <c r="FQ1177" s="18"/>
      <c r="FR1177" s="18"/>
      <c r="FS1177" s="18"/>
      <c r="FT1177" s="18"/>
      <c r="FU1177" s="18"/>
      <c r="FV1177" s="18"/>
    </row>
    <row r="1178" spans="1:181" ht="12.75" x14ac:dyDescent="0.15">
      <c r="A1178" s="90">
        <f t="shared" si="273"/>
        <v>43516</v>
      </c>
      <c r="B1178" s="95">
        <f t="shared" ca="1" si="275"/>
        <v>117809.45833466999</v>
      </c>
      <c r="C1178" s="3">
        <f t="shared" ca="1" si="276"/>
        <v>113662.642761</v>
      </c>
      <c r="D1178" s="4">
        <f ca="1">IF(A1178&lt;$B$1,VLOOKUP(A1178,[1]DI!$A$4:$B$15000,2),0)</f>
        <v>6.4000000000000001E-2</v>
      </c>
      <c r="E1178" s="5">
        <f t="shared" ca="1" si="277"/>
        <v>2.4620000000000002E-4</v>
      </c>
      <c r="F1178" s="20">
        <f t="shared" si="274"/>
        <v>1.3</v>
      </c>
      <c r="G1178" s="6">
        <f t="shared" ca="1" si="278"/>
        <v>1.00032006</v>
      </c>
      <c r="H1178" s="5">
        <f ca="1">TRUNC(PRODUCT(G$10:G1177),15)</f>
        <v>1.4567718974766199</v>
      </c>
      <c r="I1178" s="5">
        <f t="shared" ca="1" si="279"/>
        <v>1.4054944838680801</v>
      </c>
      <c r="J1178" s="5">
        <f t="shared" ca="1" si="280"/>
        <v>1.0364835400000001</v>
      </c>
      <c r="K1178" s="5">
        <f t="shared" ca="1" si="281"/>
        <v>4146.81557367</v>
      </c>
      <c r="L1178" s="21">
        <f>IF(VLOOKUP(A1178,$U$12:$AD$125,8)=VLOOKUP(A1177,$U$12:$AD$125,8),0,VLOOKUP(A1178,U$12:$AD$125,8))</f>
        <v>0</v>
      </c>
      <c r="M1178" s="8">
        <f>IF(L1178&gt;0,VLOOKUP(L1178,T$12:$AC$125,7),0)</f>
        <v>0</v>
      </c>
      <c r="N1178" s="3">
        <f t="shared" si="282"/>
        <v>0</v>
      </c>
      <c r="O1178" s="3">
        <f t="shared" ca="1" si="283"/>
        <v>4146.81557367</v>
      </c>
      <c r="P1178" s="22" t="str">
        <f t="shared" si="284"/>
        <v>A+JProp=</v>
      </c>
      <c r="Q1178" s="2">
        <f t="shared" si="285"/>
        <v>43719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  <c r="ES1178" s="18"/>
      <c r="ET1178" s="18"/>
      <c r="EU1178" s="18"/>
      <c r="EV1178" s="18"/>
      <c r="EW1178" s="18"/>
      <c r="EX1178" s="18"/>
      <c r="EY1178" s="18"/>
      <c r="EZ1178" s="18"/>
      <c r="FA1178" s="18"/>
      <c r="FB1178" s="18"/>
      <c r="FC1178" s="18"/>
      <c r="FD1178" s="18"/>
      <c r="FE1178" s="18"/>
      <c r="FF1178" s="18"/>
      <c r="FG1178" s="18"/>
      <c r="FH1178" s="18"/>
      <c r="FI1178" s="18"/>
      <c r="FJ1178" s="18"/>
      <c r="FK1178" s="18"/>
      <c r="FL1178" s="18"/>
      <c r="FM1178" s="18"/>
      <c r="FN1178" s="18"/>
      <c r="FO1178" s="18"/>
      <c r="FP1178" s="18"/>
      <c r="FQ1178" s="18"/>
      <c r="FR1178" s="18"/>
      <c r="FS1178" s="18"/>
      <c r="FT1178" s="18"/>
      <c r="FU1178" s="18"/>
      <c r="FV1178" s="18"/>
    </row>
    <row r="1179" spans="1:181" ht="12.75" x14ac:dyDescent="0.15">
      <c r="A1179" s="90">
        <f t="shared" si="273"/>
        <v>43517</v>
      </c>
      <c r="B1179" s="95">
        <f t="shared" ca="1" si="275"/>
        <v>117847.16477978</v>
      </c>
      <c r="C1179" s="3">
        <f t="shared" ca="1" si="276"/>
        <v>113662.642761</v>
      </c>
      <c r="D1179" s="4">
        <f ca="1">IF(A1179&lt;$B$1,VLOOKUP(A1179,[1]DI!$A$4:$B$15000,2),0)</f>
        <v>6.4000000000000001E-2</v>
      </c>
      <c r="E1179" s="5">
        <f t="shared" ca="1" si="277"/>
        <v>2.4620000000000002E-4</v>
      </c>
      <c r="F1179" s="20">
        <f t="shared" si="274"/>
        <v>1.3</v>
      </c>
      <c r="G1179" s="6">
        <f t="shared" ca="1" si="278"/>
        <v>1.00032006</v>
      </c>
      <c r="H1179" s="5">
        <f ca="1">TRUNC(PRODUCT(G$10:G1178),15)</f>
        <v>1.4572381518901201</v>
      </c>
      <c r="I1179" s="5">
        <f t="shared" ca="1" si="279"/>
        <v>1.4054944838680801</v>
      </c>
      <c r="J1179" s="5">
        <f t="shared" ca="1" si="280"/>
        <v>1.0368152799999999</v>
      </c>
      <c r="K1179" s="5">
        <f t="shared" ca="1" si="281"/>
        <v>4184.5220187799996</v>
      </c>
      <c r="L1179" s="21">
        <f>IF(VLOOKUP(A1179,$U$12:$AD$125,8)=VLOOKUP(A1178,$U$12:$AD$125,8),0,VLOOKUP(A1179,U$12:$AD$125,8))</f>
        <v>0</v>
      </c>
      <c r="M1179" s="8">
        <f>IF(L1179&gt;0,VLOOKUP(L1179,T$12:$AC$125,7),0)</f>
        <v>0</v>
      </c>
      <c r="N1179" s="3">
        <f t="shared" si="282"/>
        <v>0</v>
      </c>
      <c r="O1179" s="3">
        <f t="shared" ca="1" si="283"/>
        <v>4184.5220187799996</v>
      </c>
      <c r="P1179" s="22" t="str">
        <f t="shared" si="284"/>
        <v>A+JProp=</v>
      </c>
      <c r="Q1179" s="2">
        <f t="shared" si="285"/>
        <v>43719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  <c r="ES1179" s="18"/>
      <c r="ET1179" s="18"/>
      <c r="EU1179" s="18"/>
      <c r="EV1179" s="18"/>
      <c r="EW1179" s="18"/>
      <c r="EX1179" s="18"/>
      <c r="EY1179" s="18"/>
      <c r="EZ1179" s="18"/>
      <c r="FA1179" s="18"/>
      <c r="FB1179" s="18"/>
      <c r="FC1179" s="18"/>
      <c r="FD1179" s="18"/>
      <c r="FE1179" s="18"/>
      <c r="FF1179" s="18"/>
      <c r="FG1179" s="18"/>
      <c r="FH1179" s="18"/>
      <c r="FI1179" s="18"/>
      <c r="FJ1179" s="18"/>
      <c r="FK1179" s="18"/>
      <c r="FL1179" s="18"/>
      <c r="FM1179" s="18"/>
      <c r="FN1179" s="18"/>
      <c r="FO1179" s="18"/>
      <c r="FP1179" s="18"/>
      <c r="FQ1179" s="18"/>
      <c r="FR1179" s="18"/>
      <c r="FS1179" s="18"/>
      <c r="FT1179" s="18"/>
      <c r="FU1179" s="18"/>
      <c r="FV1179" s="18"/>
    </row>
    <row r="1180" spans="1:181" ht="12.75" x14ac:dyDescent="0.15">
      <c r="A1180" s="90">
        <f t="shared" si="273"/>
        <v>43518</v>
      </c>
      <c r="B1180" s="95">
        <f t="shared" ca="1" si="275"/>
        <v>117884.88259116</v>
      </c>
      <c r="C1180" s="3">
        <f t="shared" ca="1" si="276"/>
        <v>113662.642761</v>
      </c>
      <c r="D1180" s="4">
        <f ca="1">IF(A1180&lt;$B$1,VLOOKUP(A1180,[1]DI!$A$4:$B$15000,2),0)</f>
        <v>6.4000000000000001E-2</v>
      </c>
      <c r="E1180" s="5">
        <f t="shared" ca="1" si="277"/>
        <v>2.4620000000000002E-4</v>
      </c>
      <c r="F1180" s="20">
        <f t="shared" si="274"/>
        <v>1.3</v>
      </c>
      <c r="G1180" s="6">
        <f t="shared" ca="1" si="278"/>
        <v>1.00032006</v>
      </c>
      <c r="H1180" s="5">
        <f ca="1">TRUNC(PRODUCT(G$10:G1179),15)</f>
        <v>1.4577045555330199</v>
      </c>
      <c r="I1180" s="5">
        <f t="shared" ca="1" si="279"/>
        <v>1.4054944838680801</v>
      </c>
      <c r="J1180" s="5">
        <f t="shared" ca="1" si="280"/>
        <v>1.03714712</v>
      </c>
      <c r="K1180" s="5">
        <f t="shared" ca="1" si="281"/>
        <v>4222.2398301599997</v>
      </c>
      <c r="L1180" s="21">
        <f>IF(VLOOKUP(A1180,$U$12:$AD$125,8)=VLOOKUP(A1179,$U$12:$AD$125,8),0,VLOOKUP(A1180,U$12:$AD$125,8))</f>
        <v>0</v>
      </c>
      <c r="M1180" s="8">
        <f>IF(L1180&gt;0,VLOOKUP(L1180,T$12:$AC$125,7),0)</f>
        <v>0</v>
      </c>
      <c r="N1180" s="3">
        <f t="shared" si="282"/>
        <v>0</v>
      </c>
      <c r="O1180" s="3">
        <f t="shared" ca="1" si="283"/>
        <v>4222.2398301599997</v>
      </c>
      <c r="P1180" s="22" t="str">
        <f t="shared" si="284"/>
        <v>A+JProp=</v>
      </c>
      <c r="Q1180" s="2">
        <f t="shared" si="285"/>
        <v>43719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  <c r="ES1180" s="18"/>
      <c r="ET1180" s="18"/>
      <c r="EU1180" s="18"/>
      <c r="EV1180" s="18"/>
      <c r="EW1180" s="18"/>
      <c r="EX1180" s="18"/>
      <c r="EY1180" s="18"/>
      <c r="EZ1180" s="18"/>
      <c r="FA1180" s="18"/>
      <c r="FB1180" s="18"/>
      <c r="FC1180" s="18"/>
      <c r="FD1180" s="18"/>
      <c r="FE1180" s="18"/>
      <c r="FF1180" s="18"/>
      <c r="FG1180" s="18"/>
      <c r="FH1180" s="18"/>
      <c r="FI1180" s="18"/>
      <c r="FJ1180" s="18"/>
      <c r="FK1180" s="18"/>
      <c r="FL1180" s="18"/>
      <c r="FM1180" s="18"/>
      <c r="FN1180" s="18"/>
      <c r="FO1180" s="18"/>
      <c r="FP1180" s="18"/>
      <c r="FQ1180" s="18"/>
      <c r="FR1180" s="18"/>
      <c r="FS1180" s="18"/>
      <c r="FT1180" s="18"/>
      <c r="FU1180" s="18"/>
      <c r="FV1180" s="18"/>
    </row>
    <row r="1181" spans="1:181" ht="12.75" x14ac:dyDescent="0.15">
      <c r="A1181" s="90">
        <f t="shared" si="273"/>
        <v>43519</v>
      </c>
      <c r="B1181" s="95">
        <f t="shared" ca="1" si="275"/>
        <v>117922.61290542</v>
      </c>
      <c r="C1181" s="3">
        <f t="shared" ca="1" si="276"/>
        <v>113662.642761</v>
      </c>
      <c r="D1181" s="4">
        <f ca="1">IF(A1181&lt;$B$1,VLOOKUP(A1181,[1]DI!$A$4:$B$15000,2),0)</f>
        <v>0</v>
      </c>
      <c r="E1181" s="5">
        <f t="shared" ca="1" si="277"/>
        <v>0</v>
      </c>
      <c r="F1181" s="20">
        <f t="shared" si="274"/>
        <v>1.3</v>
      </c>
      <c r="G1181" s="6">
        <f t="shared" ca="1" si="278"/>
        <v>1</v>
      </c>
      <c r="H1181" s="5">
        <f ca="1">TRUNC(PRODUCT(G$10:G1180),15)</f>
        <v>1.45817110845306</v>
      </c>
      <c r="I1181" s="5">
        <f t="shared" ca="1" si="279"/>
        <v>1.4054944838680801</v>
      </c>
      <c r="J1181" s="5">
        <f t="shared" ca="1" si="280"/>
        <v>1.0374790700000001</v>
      </c>
      <c r="K1181" s="5">
        <f t="shared" ca="1" si="281"/>
        <v>4259.97014442</v>
      </c>
      <c r="L1181" s="21">
        <f>IF(VLOOKUP(A1181,$U$12:$AD$125,8)=VLOOKUP(A1180,$U$12:$AD$125,8),0,VLOOKUP(A1181,U$12:$AD$125,8))</f>
        <v>0</v>
      </c>
      <c r="M1181" s="8">
        <f>IF(L1181&gt;0,VLOOKUP(L1181,T$12:$AC$125,7),0)</f>
        <v>0</v>
      </c>
      <c r="N1181" s="3">
        <f t="shared" si="282"/>
        <v>0</v>
      </c>
      <c r="O1181" s="3">
        <f t="shared" ca="1" si="283"/>
        <v>4259.97014442</v>
      </c>
      <c r="P1181" s="22" t="str">
        <f t="shared" si="284"/>
        <v>A+JProp=</v>
      </c>
      <c r="Q1181" s="2">
        <f t="shared" si="285"/>
        <v>43719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  <c r="ES1181" s="18"/>
      <c r="ET1181" s="18"/>
      <c r="EU1181" s="18"/>
      <c r="EV1181" s="18"/>
      <c r="EW1181" s="18"/>
      <c r="EX1181" s="18"/>
      <c r="EY1181" s="18"/>
      <c r="EZ1181" s="18"/>
      <c r="FA1181" s="18"/>
      <c r="FB1181" s="18"/>
      <c r="FC1181" s="18"/>
      <c r="FD1181" s="18"/>
      <c r="FE1181" s="18"/>
      <c r="FF1181" s="18"/>
      <c r="FG1181" s="18"/>
      <c r="FH1181" s="18"/>
      <c r="FI1181" s="18"/>
      <c r="FJ1181" s="18"/>
      <c r="FK1181" s="18"/>
      <c r="FL1181" s="18"/>
      <c r="FM1181" s="18"/>
      <c r="FN1181" s="18"/>
      <c r="FO1181" s="18"/>
      <c r="FP1181" s="18"/>
      <c r="FQ1181" s="18"/>
      <c r="FR1181" s="18"/>
      <c r="FS1181" s="18"/>
      <c r="FT1181" s="18"/>
      <c r="FU1181" s="18"/>
      <c r="FV1181" s="18"/>
    </row>
    <row r="1182" spans="1:181" ht="12.75" x14ac:dyDescent="0.15">
      <c r="A1182" s="90">
        <f t="shared" si="273"/>
        <v>43520</v>
      </c>
      <c r="B1182" s="95">
        <f t="shared" ca="1" si="275"/>
        <v>117922.61290542</v>
      </c>
      <c r="C1182" s="3">
        <f t="shared" ca="1" si="276"/>
        <v>113662.642761</v>
      </c>
      <c r="D1182" s="4">
        <f ca="1">IF(A1182&lt;$B$1,VLOOKUP(A1182,[1]DI!$A$4:$B$15000,2),0)</f>
        <v>0</v>
      </c>
      <c r="E1182" s="5">
        <f t="shared" ca="1" si="277"/>
        <v>0</v>
      </c>
      <c r="F1182" s="20">
        <f t="shared" si="274"/>
        <v>1.3</v>
      </c>
      <c r="G1182" s="6">
        <f t="shared" ca="1" si="278"/>
        <v>1</v>
      </c>
      <c r="H1182" s="5">
        <f ca="1">TRUNC(PRODUCT(G$10:G1181),15)</f>
        <v>1.45817110845306</v>
      </c>
      <c r="I1182" s="5">
        <f t="shared" ca="1" si="279"/>
        <v>1.4054944838680801</v>
      </c>
      <c r="J1182" s="5">
        <f t="shared" ca="1" si="280"/>
        <v>1.0374790700000001</v>
      </c>
      <c r="K1182" s="5">
        <f t="shared" ca="1" si="281"/>
        <v>4259.97014442</v>
      </c>
      <c r="L1182" s="21">
        <f>IF(VLOOKUP(A1182,$U$12:$AD$125,8)=VLOOKUP(A1181,$U$12:$AD$125,8),0,VLOOKUP(A1182,U$12:$AD$125,8))</f>
        <v>0</v>
      </c>
      <c r="M1182" s="8">
        <f>IF(L1182&gt;0,VLOOKUP(L1182,T$12:$AC$125,7),0)</f>
        <v>0</v>
      </c>
      <c r="N1182" s="3">
        <f t="shared" si="282"/>
        <v>0</v>
      </c>
      <c r="O1182" s="3">
        <f t="shared" ca="1" si="283"/>
        <v>4259.97014442</v>
      </c>
      <c r="P1182" s="22" t="str">
        <f t="shared" si="284"/>
        <v>A+JProp=</v>
      </c>
      <c r="Q1182" s="2">
        <f t="shared" si="285"/>
        <v>43719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  <c r="ES1182" s="18"/>
      <c r="ET1182" s="18"/>
      <c r="EU1182" s="18"/>
      <c r="EV1182" s="18"/>
      <c r="EW1182" s="18"/>
      <c r="EX1182" s="18"/>
      <c r="EY1182" s="18"/>
      <c r="EZ1182" s="18"/>
      <c r="FA1182" s="18"/>
      <c r="FB1182" s="18"/>
      <c r="FC1182" s="18"/>
      <c r="FD1182" s="18"/>
      <c r="FE1182" s="18"/>
      <c r="FF1182" s="18"/>
      <c r="FG1182" s="18"/>
      <c r="FH1182" s="18"/>
      <c r="FI1182" s="18"/>
      <c r="FJ1182" s="18"/>
      <c r="FK1182" s="18"/>
      <c r="FL1182" s="18"/>
      <c r="FM1182" s="18"/>
      <c r="FN1182" s="18"/>
      <c r="FO1182" s="18"/>
      <c r="FP1182" s="18"/>
      <c r="FQ1182" s="18"/>
      <c r="FR1182" s="18"/>
      <c r="FS1182" s="18"/>
      <c r="FT1182" s="18"/>
      <c r="FU1182" s="18"/>
      <c r="FV1182" s="18"/>
    </row>
    <row r="1183" spans="1:181" ht="12.75" x14ac:dyDescent="0.15">
      <c r="A1183" s="90">
        <f t="shared" si="273"/>
        <v>43521</v>
      </c>
      <c r="B1183" s="95">
        <f t="shared" ca="1" si="275"/>
        <v>117922.61290542</v>
      </c>
      <c r="C1183" s="3">
        <f t="shared" ca="1" si="276"/>
        <v>113662.642761</v>
      </c>
      <c r="D1183" s="4">
        <f ca="1">IF(A1183&lt;$B$1,VLOOKUP(A1183,[1]DI!$A$4:$B$15000,2),0)</f>
        <v>6.4000000000000001E-2</v>
      </c>
      <c r="E1183" s="5">
        <f t="shared" ca="1" si="277"/>
        <v>2.4620000000000002E-4</v>
      </c>
      <c r="F1183" s="20">
        <f t="shared" si="274"/>
        <v>1.3</v>
      </c>
      <c r="G1183" s="6">
        <f t="shared" ca="1" si="278"/>
        <v>1.00032006</v>
      </c>
      <c r="H1183" s="5">
        <f ca="1">TRUNC(PRODUCT(G$10:G1182),15)</f>
        <v>1.45817110845306</v>
      </c>
      <c r="I1183" s="5">
        <f t="shared" ca="1" si="279"/>
        <v>1.4054944838680801</v>
      </c>
      <c r="J1183" s="5">
        <f t="shared" ca="1" si="280"/>
        <v>1.0374790700000001</v>
      </c>
      <c r="K1183" s="5">
        <f t="shared" ca="1" si="281"/>
        <v>4259.97014442</v>
      </c>
      <c r="L1183" s="21">
        <f>IF(VLOOKUP(A1183,$U$12:$AD$125,8)=VLOOKUP(A1182,$U$12:$AD$125,8),0,VLOOKUP(A1183,U$12:$AD$125,8))</f>
        <v>0</v>
      </c>
      <c r="M1183" s="8">
        <f>IF(L1183&gt;0,VLOOKUP(L1183,T$12:$AC$125,7),0)</f>
        <v>0</v>
      </c>
      <c r="N1183" s="3">
        <f t="shared" si="282"/>
        <v>0</v>
      </c>
      <c r="O1183" s="3">
        <f t="shared" ca="1" si="283"/>
        <v>4259.97014442</v>
      </c>
      <c r="P1183" s="22" t="str">
        <f t="shared" si="284"/>
        <v>A+JProp=</v>
      </c>
      <c r="Q1183" s="2">
        <f t="shared" si="285"/>
        <v>43719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  <c r="ES1183" s="18"/>
      <c r="ET1183" s="18"/>
      <c r="EU1183" s="18"/>
      <c r="EV1183" s="18"/>
      <c r="EW1183" s="18"/>
      <c r="EX1183" s="18"/>
      <c r="EY1183" s="18"/>
      <c r="EZ1183" s="18"/>
      <c r="FA1183" s="18"/>
      <c r="FB1183" s="18"/>
      <c r="FC1183" s="18"/>
      <c r="FD1183" s="18"/>
      <c r="FE1183" s="18"/>
      <c r="FF1183" s="18"/>
      <c r="FG1183" s="18"/>
      <c r="FH1183" s="18"/>
      <c r="FI1183" s="18"/>
      <c r="FJ1183" s="18"/>
      <c r="FK1183" s="18"/>
      <c r="FL1183" s="18"/>
      <c r="FM1183" s="18"/>
      <c r="FN1183" s="18"/>
      <c r="FO1183" s="18"/>
      <c r="FP1183" s="18"/>
      <c r="FQ1183" s="18"/>
      <c r="FR1183" s="18"/>
      <c r="FS1183" s="18"/>
      <c r="FT1183" s="18"/>
      <c r="FU1183" s="18"/>
      <c r="FV1183" s="18"/>
    </row>
    <row r="1184" spans="1:181" ht="12.75" x14ac:dyDescent="0.15">
      <c r="A1184" s="90">
        <f t="shared" si="273"/>
        <v>43522</v>
      </c>
      <c r="B1184" s="95">
        <f t="shared" ca="1" si="275"/>
        <v>117960.35458595</v>
      </c>
      <c r="C1184" s="3">
        <f t="shared" ca="1" si="276"/>
        <v>113662.642761</v>
      </c>
      <c r="D1184" s="4">
        <f ca="1">IF(A1184&lt;$B$1,VLOOKUP(A1184,[1]DI!$A$4:$B$15000,2),0)</f>
        <v>6.4000000000000001E-2</v>
      </c>
      <c r="E1184" s="5">
        <f t="shared" ca="1" si="277"/>
        <v>2.4620000000000002E-4</v>
      </c>
      <c r="F1184" s="20">
        <f t="shared" si="274"/>
        <v>1.3</v>
      </c>
      <c r="G1184" s="6">
        <f t="shared" ca="1" si="278"/>
        <v>1.00032006</v>
      </c>
      <c r="H1184" s="5">
        <f ca="1">TRUNC(PRODUCT(G$10:G1183),15)</f>
        <v>1.45863781069803</v>
      </c>
      <c r="I1184" s="5">
        <f t="shared" ca="1" si="279"/>
        <v>1.4054944838680801</v>
      </c>
      <c r="J1184" s="5">
        <f t="shared" ca="1" si="280"/>
        <v>1.03781112</v>
      </c>
      <c r="K1184" s="5">
        <f t="shared" ca="1" si="281"/>
        <v>4297.7118249499999</v>
      </c>
      <c r="L1184" s="21">
        <f>IF(VLOOKUP(A1184,$U$12:$AD$125,8)=VLOOKUP(A1183,$U$12:$AD$125,8),0,VLOOKUP(A1184,U$12:$AD$125,8))</f>
        <v>0</v>
      </c>
      <c r="M1184" s="8">
        <f>IF(L1184&gt;0,VLOOKUP(L1184,T$12:$AC$125,7),0)</f>
        <v>0</v>
      </c>
      <c r="N1184" s="3">
        <f t="shared" si="282"/>
        <v>0</v>
      </c>
      <c r="O1184" s="3">
        <f t="shared" ca="1" si="283"/>
        <v>4297.7118249499999</v>
      </c>
      <c r="P1184" s="22" t="str">
        <f t="shared" si="284"/>
        <v>A+JProp=</v>
      </c>
      <c r="Q1184" s="2">
        <f t="shared" si="285"/>
        <v>43719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  <c r="ES1184" s="18"/>
      <c r="ET1184" s="18"/>
      <c r="EU1184" s="18"/>
      <c r="EV1184" s="18"/>
      <c r="EW1184" s="18"/>
      <c r="EX1184" s="18"/>
      <c r="EY1184" s="18"/>
      <c r="EZ1184" s="18"/>
      <c r="FA1184" s="18"/>
      <c r="FB1184" s="18"/>
      <c r="FC1184" s="18"/>
      <c r="FD1184" s="18"/>
      <c r="FE1184" s="18"/>
      <c r="FF1184" s="18"/>
      <c r="FG1184" s="18"/>
      <c r="FH1184" s="18"/>
      <c r="FI1184" s="18"/>
      <c r="FJ1184" s="18"/>
      <c r="FK1184" s="18"/>
      <c r="FL1184" s="18"/>
      <c r="FM1184" s="18"/>
      <c r="FN1184" s="18"/>
      <c r="FO1184" s="18"/>
      <c r="FP1184" s="18"/>
      <c r="FQ1184" s="18"/>
      <c r="FR1184" s="18"/>
      <c r="FS1184" s="18"/>
      <c r="FT1184" s="18"/>
      <c r="FU1184" s="18"/>
      <c r="FV1184" s="18"/>
    </row>
    <row r="1185" spans="1:181" ht="12.75" x14ac:dyDescent="0.15">
      <c r="A1185" s="90">
        <f t="shared" si="273"/>
        <v>43523</v>
      </c>
      <c r="B1185" s="95">
        <f t="shared" ca="1" si="275"/>
        <v>117998.10990599</v>
      </c>
      <c r="C1185" s="3">
        <f t="shared" ca="1" si="276"/>
        <v>113662.642761</v>
      </c>
      <c r="D1185" s="4">
        <f ca="1">IF(A1185&lt;$B$1,VLOOKUP(A1185,[1]DI!$A$4:$B$15000,2),0)</f>
        <v>6.4000000000000001E-2</v>
      </c>
      <c r="E1185" s="5">
        <f t="shared" ca="1" si="277"/>
        <v>2.4620000000000002E-4</v>
      </c>
      <c r="F1185" s="20">
        <f t="shared" si="274"/>
        <v>1.3</v>
      </c>
      <c r="G1185" s="6">
        <f t="shared" ca="1" si="278"/>
        <v>1.00032006</v>
      </c>
      <c r="H1185" s="5">
        <f ca="1">TRUNC(PRODUCT(G$10:G1184),15)</f>
        <v>1.45910466231572</v>
      </c>
      <c r="I1185" s="5">
        <f t="shared" ca="1" si="279"/>
        <v>1.4054944838680801</v>
      </c>
      <c r="J1185" s="5">
        <f t="shared" ca="1" si="280"/>
        <v>1.0381432900000001</v>
      </c>
      <c r="K1185" s="5">
        <f t="shared" ca="1" si="281"/>
        <v>4335.4671449899997</v>
      </c>
      <c r="L1185" s="21">
        <f>IF(VLOOKUP(A1185,$U$12:$AD$125,8)=VLOOKUP(A1184,$U$12:$AD$125,8),0,VLOOKUP(A1185,U$12:$AD$125,8))</f>
        <v>0</v>
      </c>
      <c r="M1185" s="8">
        <f>IF(L1185&gt;0,VLOOKUP(L1185,T$12:$AC$125,7),0)</f>
        <v>0</v>
      </c>
      <c r="N1185" s="3">
        <f t="shared" si="282"/>
        <v>0</v>
      </c>
      <c r="O1185" s="3">
        <f t="shared" ca="1" si="283"/>
        <v>4335.4671449899997</v>
      </c>
      <c r="P1185" s="22" t="str">
        <f t="shared" si="284"/>
        <v>A+JProp=</v>
      </c>
      <c r="Q1185" s="2">
        <f t="shared" si="285"/>
        <v>43719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  <c r="ES1185" s="18"/>
      <c r="ET1185" s="18"/>
      <c r="EU1185" s="18"/>
      <c r="EV1185" s="18"/>
      <c r="EW1185" s="18"/>
      <c r="EX1185" s="18"/>
      <c r="EY1185" s="18"/>
      <c r="EZ1185" s="18"/>
      <c r="FA1185" s="18"/>
      <c r="FB1185" s="18"/>
      <c r="FC1185" s="18"/>
      <c r="FD1185" s="18"/>
      <c r="FE1185" s="18"/>
      <c r="FF1185" s="18"/>
      <c r="FG1185" s="18"/>
      <c r="FH1185" s="18"/>
      <c r="FI1185" s="18"/>
      <c r="FJ1185" s="18"/>
      <c r="FK1185" s="18"/>
      <c r="FL1185" s="18"/>
      <c r="FM1185" s="18"/>
      <c r="FN1185" s="18"/>
      <c r="FO1185" s="18"/>
      <c r="FP1185" s="18"/>
      <c r="FQ1185" s="18"/>
      <c r="FR1185" s="18"/>
      <c r="FS1185" s="18"/>
      <c r="FT1185" s="18"/>
      <c r="FU1185" s="18"/>
      <c r="FV1185" s="18"/>
    </row>
    <row r="1186" spans="1:181" ht="12.75" x14ac:dyDescent="0.15">
      <c r="A1186" s="90">
        <f t="shared" si="273"/>
        <v>43524</v>
      </c>
      <c r="B1186" s="95">
        <f t="shared" ca="1" si="275"/>
        <v>118035.87545568</v>
      </c>
      <c r="C1186" s="3">
        <f t="shared" ca="1" si="276"/>
        <v>113662.642761</v>
      </c>
      <c r="D1186" s="4">
        <f ca="1">IF(A1186&lt;$B$1,VLOOKUP(A1186,[1]DI!$A$4:$B$15000,2),0)</f>
        <v>6.4000000000000001E-2</v>
      </c>
      <c r="E1186" s="5">
        <f t="shared" ca="1" si="277"/>
        <v>2.4620000000000002E-4</v>
      </c>
      <c r="F1186" s="20">
        <f t="shared" si="274"/>
        <v>1.3</v>
      </c>
      <c r="G1186" s="6">
        <f t="shared" ca="1" si="278"/>
        <v>1.00032006</v>
      </c>
      <c r="H1186" s="5">
        <f ca="1">TRUNC(PRODUCT(G$10:G1185),15)</f>
        <v>1.45957166335394</v>
      </c>
      <c r="I1186" s="5">
        <f t="shared" ca="1" si="279"/>
        <v>1.4054944838680801</v>
      </c>
      <c r="J1186" s="5">
        <f t="shared" ca="1" si="280"/>
        <v>1.03847555</v>
      </c>
      <c r="K1186" s="5">
        <f t="shared" ca="1" si="281"/>
        <v>4373.2326946800003</v>
      </c>
      <c r="L1186" s="21">
        <f>IF(VLOOKUP(A1186,$U$12:$AD$125,8)=VLOOKUP(A1185,$U$12:$AD$125,8),0,VLOOKUP(A1186,U$12:$AD$125,8))</f>
        <v>0</v>
      </c>
      <c r="M1186" s="8">
        <f>IF(L1186&gt;0,VLOOKUP(L1186,T$12:$AC$125,7),0)</f>
        <v>0</v>
      </c>
      <c r="N1186" s="3">
        <f t="shared" si="282"/>
        <v>0</v>
      </c>
      <c r="O1186" s="3">
        <f t="shared" ca="1" si="283"/>
        <v>4373.2326946800003</v>
      </c>
      <c r="P1186" s="22" t="str">
        <f t="shared" si="284"/>
        <v>A+JProp=</v>
      </c>
      <c r="Q1186" s="2">
        <f t="shared" si="285"/>
        <v>43719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  <c r="ES1186" s="18"/>
      <c r="ET1186" s="18"/>
      <c r="EU1186" s="18"/>
      <c r="EV1186" s="18"/>
      <c r="EW1186" s="18"/>
      <c r="EX1186" s="18"/>
      <c r="EY1186" s="18"/>
      <c r="EZ1186" s="18"/>
      <c r="FA1186" s="18"/>
      <c r="FB1186" s="18"/>
      <c r="FC1186" s="18"/>
      <c r="FD1186" s="18"/>
      <c r="FE1186" s="18"/>
      <c r="FF1186" s="18"/>
      <c r="FG1186" s="18"/>
      <c r="FH1186" s="18"/>
      <c r="FI1186" s="18"/>
      <c r="FJ1186" s="18"/>
      <c r="FK1186" s="18"/>
      <c r="FL1186" s="18"/>
      <c r="FM1186" s="18"/>
      <c r="FN1186" s="18"/>
      <c r="FO1186" s="18"/>
      <c r="FP1186" s="18"/>
      <c r="FQ1186" s="18"/>
      <c r="FR1186" s="18"/>
      <c r="FS1186" s="18"/>
      <c r="FT1186" s="18"/>
      <c r="FU1186" s="18"/>
      <c r="FV1186" s="18"/>
    </row>
    <row r="1187" spans="1:181" ht="12.75" x14ac:dyDescent="0.15">
      <c r="A1187" s="90">
        <f t="shared" si="273"/>
        <v>43525</v>
      </c>
      <c r="B1187" s="95">
        <f t="shared" ca="1" si="275"/>
        <v>118073.65464487999</v>
      </c>
      <c r="C1187" s="3">
        <f t="shared" ca="1" si="276"/>
        <v>113662.642761</v>
      </c>
      <c r="D1187" s="4">
        <f ca="1">IF(A1187&lt;$B$1,VLOOKUP(A1187,[1]DI!$A$4:$B$15000,2),0)</f>
        <v>6.4000000000000001E-2</v>
      </c>
      <c r="E1187" s="5">
        <f t="shared" ca="1" si="277"/>
        <v>2.4620000000000002E-4</v>
      </c>
      <c r="F1187" s="20">
        <f t="shared" si="274"/>
        <v>1.3</v>
      </c>
      <c r="G1187" s="6">
        <f t="shared" ca="1" si="278"/>
        <v>1.00032006</v>
      </c>
      <c r="H1187" s="5">
        <f ca="1">TRUNC(PRODUCT(G$10:G1186),15)</f>
        <v>1.46003881386052</v>
      </c>
      <c r="I1187" s="5">
        <f t="shared" ca="1" si="279"/>
        <v>1.4054944838680801</v>
      </c>
      <c r="J1187" s="5">
        <f t="shared" ca="1" si="280"/>
        <v>1.0388079299999999</v>
      </c>
      <c r="K1187" s="5">
        <f t="shared" ca="1" si="281"/>
        <v>4411.0118838799999</v>
      </c>
      <c r="L1187" s="21">
        <f>IF(VLOOKUP(A1187,$U$12:$AD$125,8)=VLOOKUP(A1186,$U$12:$AD$125,8),0,VLOOKUP(A1187,U$12:$AD$125,8))</f>
        <v>0</v>
      </c>
      <c r="M1187" s="8">
        <f>IF(L1187&gt;0,VLOOKUP(L1187,T$12:$AC$125,7),0)</f>
        <v>0</v>
      </c>
      <c r="N1187" s="3">
        <f t="shared" si="282"/>
        <v>0</v>
      </c>
      <c r="O1187" s="3">
        <f t="shared" ca="1" si="283"/>
        <v>4411.0118838799999</v>
      </c>
      <c r="P1187" s="22" t="str">
        <f t="shared" si="284"/>
        <v>A+JProp=</v>
      </c>
      <c r="Q1187" s="2">
        <f t="shared" si="285"/>
        <v>43719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  <c r="ES1187" s="18"/>
      <c r="ET1187" s="18"/>
      <c r="EU1187" s="18"/>
      <c r="EV1187" s="18"/>
      <c r="EW1187" s="18"/>
      <c r="EX1187" s="18"/>
      <c r="EY1187" s="18"/>
      <c r="EZ1187" s="18"/>
      <c r="FA1187" s="18"/>
      <c r="FB1187" s="18"/>
      <c r="FC1187" s="18"/>
      <c r="FD1187" s="18"/>
      <c r="FE1187" s="18"/>
      <c r="FF1187" s="18"/>
      <c r="FG1187" s="18"/>
      <c r="FH1187" s="18"/>
      <c r="FI1187" s="18"/>
      <c r="FJ1187" s="18"/>
      <c r="FK1187" s="18"/>
      <c r="FL1187" s="18"/>
      <c r="FM1187" s="18"/>
      <c r="FN1187" s="18"/>
      <c r="FO1187" s="18"/>
      <c r="FP1187" s="18"/>
      <c r="FQ1187" s="18"/>
      <c r="FR1187" s="18"/>
      <c r="FS1187" s="18"/>
      <c r="FT1187" s="18"/>
      <c r="FU1187" s="18"/>
      <c r="FV1187" s="18"/>
    </row>
    <row r="1188" spans="1:181" ht="12.75" x14ac:dyDescent="0.15">
      <c r="A1188" s="90">
        <f t="shared" si="273"/>
        <v>43526</v>
      </c>
      <c r="B1188" s="95">
        <f t="shared" ca="1" si="275"/>
        <v>118111.44520033999</v>
      </c>
      <c r="C1188" s="3">
        <f t="shared" ca="1" si="276"/>
        <v>113662.642761</v>
      </c>
      <c r="D1188" s="4">
        <f ca="1">IF(A1188&lt;$B$1,VLOOKUP(A1188,[1]DI!$A$4:$B$15000,2),0)</f>
        <v>0</v>
      </c>
      <c r="E1188" s="5">
        <f t="shared" ca="1" si="277"/>
        <v>0</v>
      </c>
      <c r="F1188" s="20">
        <f t="shared" si="274"/>
        <v>1.3</v>
      </c>
      <c r="G1188" s="6">
        <f t="shared" ca="1" si="278"/>
        <v>1</v>
      </c>
      <c r="H1188" s="5">
        <f ca="1">TRUNC(PRODUCT(G$10:G1187),15)</f>
        <v>1.46050611388328</v>
      </c>
      <c r="I1188" s="5">
        <f t="shared" ca="1" si="279"/>
        <v>1.4054944838680801</v>
      </c>
      <c r="J1188" s="5">
        <f t="shared" ca="1" si="280"/>
        <v>1.0391404099999999</v>
      </c>
      <c r="K1188" s="5">
        <f t="shared" ca="1" si="281"/>
        <v>4448.8024393400001</v>
      </c>
      <c r="L1188" s="21">
        <f>IF(VLOOKUP(A1188,$U$12:$AD$125,8)=VLOOKUP(A1187,$U$12:$AD$125,8),0,VLOOKUP(A1188,U$12:$AD$125,8))</f>
        <v>0</v>
      </c>
      <c r="M1188" s="8">
        <f>IF(L1188&gt;0,VLOOKUP(L1188,T$12:$AC$125,7),0)</f>
        <v>0</v>
      </c>
      <c r="N1188" s="3">
        <f t="shared" si="282"/>
        <v>0</v>
      </c>
      <c r="O1188" s="3">
        <f t="shared" ca="1" si="283"/>
        <v>4448.8024393400001</v>
      </c>
      <c r="P1188" s="22" t="str">
        <f t="shared" si="284"/>
        <v>A+JProp=</v>
      </c>
      <c r="Q1188" s="2">
        <f t="shared" si="285"/>
        <v>43719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  <c r="ES1188" s="18"/>
      <c r="ET1188" s="18"/>
      <c r="EU1188" s="18"/>
      <c r="EV1188" s="18"/>
      <c r="EW1188" s="18"/>
      <c r="EX1188" s="18"/>
      <c r="EY1188" s="18"/>
      <c r="EZ1188" s="18"/>
      <c r="FA1188" s="18"/>
      <c r="FB1188" s="18"/>
      <c r="FC1188" s="18"/>
      <c r="FD1188" s="18"/>
      <c r="FE1188" s="18"/>
      <c r="FF1188" s="18"/>
      <c r="FG1188" s="18"/>
      <c r="FH1188" s="18"/>
      <c r="FI1188" s="18"/>
      <c r="FJ1188" s="18"/>
      <c r="FK1188" s="18"/>
      <c r="FL1188" s="18"/>
      <c r="FM1188" s="18"/>
      <c r="FN1188" s="18"/>
      <c r="FO1188" s="18"/>
      <c r="FP1188" s="18"/>
      <c r="FQ1188" s="18"/>
      <c r="FR1188" s="18"/>
      <c r="FS1188" s="18"/>
      <c r="FT1188" s="18"/>
      <c r="FU1188" s="18"/>
      <c r="FV1188" s="18"/>
    </row>
    <row r="1189" spans="1:181" ht="12.75" x14ac:dyDescent="0.15">
      <c r="A1189" s="90">
        <f t="shared" si="273"/>
        <v>43527</v>
      </c>
      <c r="B1189" s="95">
        <f t="shared" ca="1" si="275"/>
        <v>118111.44520033999</v>
      </c>
      <c r="C1189" s="3">
        <f t="shared" ca="1" si="276"/>
        <v>113662.642761</v>
      </c>
      <c r="D1189" s="4">
        <f ca="1">IF(A1189&lt;$B$1,VLOOKUP(A1189,[1]DI!$A$4:$B$15000,2),0)</f>
        <v>0</v>
      </c>
      <c r="E1189" s="5">
        <f t="shared" ca="1" si="277"/>
        <v>0</v>
      </c>
      <c r="F1189" s="20">
        <f t="shared" si="274"/>
        <v>1.3</v>
      </c>
      <c r="G1189" s="6">
        <f t="shared" ca="1" si="278"/>
        <v>1</v>
      </c>
      <c r="H1189" s="5">
        <f ca="1">TRUNC(PRODUCT(G$10:G1188),15)</f>
        <v>1.46050611388328</v>
      </c>
      <c r="I1189" s="5">
        <f t="shared" ca="1" si="279"/>
        <v>1.4054944838680801</v>
      </c>
      <c r="J1189" s="5">
        <f t="shared" ca="1" si="280"/>
        <v>1.0391404099999999</v>
      </c>
      <c r="K1189" s="5">
        <f t="shared" ca="1" si="281"/>
        <v>4448.8024393400001</v>
      </c>
      <c r="L1189" s="21">
        <f>IF(VLOOKUP(A1189,$U$12:$AD$125,8)=VLOOKUP(A1188,$U$12:$AD$125,8),0,VLOOKUP(A1189,U$12:$AD$125,8))</f>
        <v>0</v>
      </c>
      <c r="M1189" s="8">
        <f>IF(L1189&gt;0,VLOOKUP(L1189,T$12:$AC$125,7),0)</f>
        <v>0</v>
      </c>
      <c r="N1189" s="3">
        <f t="shared" si="282"/>
        <v>0</v>
      </c>
      <c r="O1189" s="3">
        <f t="shared" ca="1" si="283"/>
        <v>4448.8024393400001</v>
      </c>
      <c r="P1189" s="22" t="str">
        <f t="shared" si="284"/>
        <v>A+JProp=</v>
      </c>
      <c r="Q1189" s="2">
        <f t="shared" si="285"/>
        <v>43719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  <c r="ES1189" s="18"/>
      <c r="ET1189" s="18"/>
      <c r="EU1189" s="18"/>
      <c r="EV1189" s="18"/>
      <c r="EW1189" s="18"/>
      <c r="EX1189" s="18"/>
      <c r="EY1189" s="18"/>
      <c r="EZ1189" s="18"/>
      <c r="FA1189" s="18"/>
      <c r="FB1189" s="18"/>
      <c r="FC1189" s="18"/>
      <c r="FD1189" s="18"/>
      <c r="FE1189" s="18"/>
      <c r="FF1189" s="18"/>
      <c r="FG1189" s="18"/>
      <c r="FH1189" s="18"/>
      <c r="FI1189" s="18"/>
      <c r="FJ1189" s="18"/>
      <c r="FK1189" s="18"/>
      <c r="FL1189" s="18"/>
      <c r="FM1189" s="18"/>
      <c r="FN1189" s="18"/>
      <c r="FO1189" s="18"/>
      <c r="FP1189" s="18"/>
      <c r="FQ1189" s="18"/>
      <c r="FR1189" s="18"/>
      <c r="FS1189" s="18"/>
      <c r="FT1189" s="18"/>
      <c r="FU1189" s="18"/>
      <c r="FV1189" s="18"/>
    </row>
    <row r="1190" spans="1:181" ht="12.75" x14ac:dyDescent="0.15">
      <c r="A1190" s="90">
        <f t="shared" si="273"/>
        <v>43528</v>
      </c>
      <c r="B1190" s="95">
        <f t="shared" ca="1" si="275"/>
        <v>118111.44520033999</v>
      </c>
      <c r="C1190" s="3">
        <f t="shared" ca="1" si="276"/>
        <v>113662.642761</v>
      </c>
      <c r="D1190" s="4">
        <f ca="1">IF(A1190&lt;$B$1,VLOOKUP(A1190,[1]DI!$A$4:$B$15000,2),0)</f>
        <v>0</v>
      </c>
      <c r="E1190" s="5">
        <f t="shared" ca="1" si="277"/>
        <v>0</v>
      </c>
      <c r="F1190" s="20">
        <f t="shared" si="274"/>
        <v>1.3</v>
      </c>
      <c r="G1190" s="6">
        <f t="shared" ca="1" si="278"/>
        <v>1</v>
      </c>
      <c r="H1190" s="5">
        <f ca="1">TRUNC(PRODUCT(G$10:G1189),15)</f>
        <v>1.46050611388328</v>
      </c>
      <c r="I1190" s="5">
        <f t="shared" ca="1" si="279"/>
        <v>1.4054944838680801</v>
      </c>
      <c r="J1190" s="5">
        <f t="shared" ca="1" si="280"/>
        <v>1.0391404099999999</v>
      </c>
      <c r="K1190" s="5">
        <f t="shared" ca="1" si="281"/>
        <v>4448.8024393400001</v>
      </c>
      <c r="L1190" s="21">
        <f>IF(VLOOKUP(A1190,$U$12:$AD$125,8)=VLOOKUP(A1189,$U$12:$AD$125,8),0,VLOOKUP(A1190,U$12:$AD$125,8))</f>
        <v>0</v>
      </c>
      <c r="M1190" s="8">
        <f>IF(L1190&gt;0,VLOOKUP(L1190,T$12:$AC$125,7),0)</f>
        <v>0</v>
      </c>
      <c r="N1190" s="3">
        <f t="shared" si="282"/>
        <v>0</v>
      </c>
      <c r="O1190" s="3">
        <f t="shared" ca="1" si="283"/>
        <v>4448.8024393400001</v>
      </c>
      <c r="P1190" s="22" t="str">
        <f t="shared" si="284"/>
        <v>A+JProp=</v>
      </c>
      <c r="Q1190" s="2">
        <f t="shared" si="285"/>
        <v>43719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  <c r="ES1190" s="18"/>
      <c r="ET1190" s="18"/>
      <c r="EU1190" s="18"/>
      <c r="EV1190" s="18"/>
      <c r="EW1190" s="18"/>
      <c r="EX1190" s="18"/>
      <c r="EY1190" s="18"/>
      <c r="EZ1190" s="18"/>
      <c r="FA1190" s="18"/>
      <c r="FB1190" s="18"/>
      <c r="FC1190" s="18"/>
      <c r="FD1190" s="18"/>
      <c r="FE1190" s="18"/>
      <c r="FF1190" s="18"/>
      <c r="FG1190" s="18"/>
      <c r="FH1190" s="18"/>
      <c r="FI1190" s="18"/>
      <c r="FJ1190" s="18"/>
      <c r="FK1190" s="18"/>
      <c r="FL1190" s="18"/>
      <c r="FM1190" s="18"/>
      <c r="FN1190" s="18"/>
      <c r="FO1190" s="18"/>
      <c r="FP1190" s="18"/>
      <c r="FQ1190" s="18"/>
      <c r="FR1190" s="18"/>
      <c r="FS1190" s="18"/>
      <c r="FT1190" s="18"/>
      <c r="FU1190" s="18"/>
      <c r="FV1190" s="18"/>
    </row>
    <row r="1191" spans="1:181" ht="12.75" x14ac:dyDescent="0.15">
      <c r="A1191" s="90">
        <f t="shared" si="273"/>
        <v>43529</v>
      </c>
      <c r="B1191" s="95">
        <f t="shared" ca="1" si="275"/>
        <v>118111.44520033999</v>
      </c>
      <c r="C1191" s="3">
        <f t="shared" ca="1" si="276"/>
        <v>113662.642761</v>
      </c>
      <c r="D1191" s="4">
        <f ca="1">IF(A1191&lt;$B$1,VLOOKUP(A1191,[1]DI!$A$4:$B$15000,2),0)</f>
        <v>0</v>
      </c>
      <c r="E1191" s="5">
        <f t="shared" ca="1" si="277"/>
        <v>0</v>
      </c>
      <c r="F1191" s="20">
        <f t="shared" si="274"/>
        <v>1.3</v>
      </c>
      <c r="G1191" s="6">
        <f t="shared" ca="1" si="278"/>
        <v>1</v>
      </c>
      <c r="H1191" s="5">
        <f ca="1">TRUNC(PRODUCT(G$10:G1190),15)</f>
        <v>1.46050611388328</v>
      </c>
      <c r="I1191" s="5">
        <f t="shared" ca="1" si="279"/>
        <v>1.4054944838680801</v>
      </c>
      <c r="J1191" s="5">
        <f t="shared" ca="1" si="280"/>
        <v>1.0391404099999999</v>
      </c>
      <c r="K1191" s="5">
        <f t="shared" ca="1" si="281"/>
        <v>4448.8024393400001</v>
      </c>
      <c r="L1191" s="21">
        <f>IF(VLOOKUP(A1191,$U$12:$AD$125,8)=VLOOKUP(A1190,$U$12:$AD$125,8),0,VLOOKUP(A1191,U$12:$AD$125,8))</f>
        <v>0</v>
      </c>
      <c r="M1191" s="8">
        <f>IF(L1191&gt;0,VLOOKUP(L1191,T$12:$AC$125,7),0)</f>
        <v>0</v>
      </c>
      <c r="N1191" s="3">
        <f t="shared" si="282"/>
        <v>0</v>
      </c>
      <c r="O1191" s="3">
        <f t="shared" ca="1" si="283"/>
        <v>4448.8024393400001</v>
      </c>
      <c r="P1191" s="22" t="str">
        <f t="shared" si="284"/>
        <v>A+JProp=</v>
      </c>
      <c r="Q1191" s="2">
        <f t="shared" si="285"/>
        <v>43719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  <c r="ES1191" s="18"/>
      <c r="ET1191" s="18"/>
      <c r="EU1191" s="18"/>
      <c r="EV1191" s="18"/>
      <c r="EW1191" s="18"/>
      <c r="EX1191" s="18"/>
      <c r="EY1191" s="18"/>
      <c r="EZ1191" s="18"/>
      <c r="FA1191" s="18"/>
      <c r="FB1191" s="18"/>
      <c r="FC1191" s="18"/>
      <c r="FD1191" s="18"/>
      <c r="FE1191" s="18"/>
      <c r="FF1191" s="18"/>
      <c r="FG1191" s="18"/>
      <c r="FH1191" s="18"/>
      <c r="FI1191" s="18"/>
      <c r="FJ1191" s="18"/>
      <c r="FK1191" s="18"/>
      <c r="FL1191" s="18"/>
      <c r="FM1191" s="18"/>
      <c r="FN1191" s="18"/>
      <c r="FO1191" s="18"/>
      <c r="FP1191" s="18"/>
      <c r="FQ1191" s="18"/>
      <c r="FR1191" s="18"/>
      <c r="FS1191" s="18"/>
      <c r="FT1191" s="18"/>
      <c r="FU1191" s="18"/>
      <c r="FV1191" s="18"/>
    </row>
    <row r="1192" spans="1:181" ht="12.75" x14ac:dyDescent="0.15">
      <c r="A1192" s="90">
        <f t="shared" si="273"/>
        <v>43530</v>
      </c>
      <c r="B1192" s="95">
        <f t="shared" ca="1" si="275"/>
        <v>118111.44520033999</v>
      </c>
      <c r="C1192" s="3">
        <f t="shared" ca="1" si="276"/>
        <v>113662.642761</v>
      </c>
      <c r="D1192" s="4">
        <f ca="1">IF(A1192&lt;$B$1,VLOOKUP(A1192,[1]DI!$A$4:$B$15000,2),0)</f>
        <v>6.4000000000000001E-2</v>
      </c>
      <c r="E1192" s="5">
        <f t="shared" ca="1" si="277"/>
        <v>2.4620000000000002E-4</v>
      </c>
      <c r="F1192" s="20">
        <f t="shared" si="274"/>
        <v>1.3</v>
      </c>
      <c r="G1192" s="6">
        <f t="shared" ca="1" si="278"/>
        <v>1.00032006</v>
      </c>
      <c r="H1192" s="5">
        <f ca="1">TRUNC(PRODUCT(G$10:G1191),15)</f>
        <v>1.46050611388328</v>
      </c>
      <c r="I1192" s="5">
        <f t="shared" ca="1" si="279"/>
        <v>1.4054944838680801</v>
      </c>
      <c r="J1192" s="5">
        <f t="shared" ca="1" si="280"/>
        <v>1.0391404099999999</v>
      </c>
      <c r="K1192" s="5">
        <f t="shared" ca="1" si="281"/>
        <v>4448.8024393400001</v>
      </c>
      <c r="L1192" s="21">
        <f>IF(VLOOKUP(A1192,$U$12:$AD$125,8)=VLOOKUP(A1191,$U$12:$AD$125,8),0,VLOOKUP(A1192,U$12:$AD$125,8))</f>
        <v>0</v>
      </c>
      <c r="M1192" s="8">
        <f>IF(L1192&gt;0,VLOOKUP(L1192,T$12:$AC$125,7),0)</f>
        <v>0</v>
      </c>
      <c r="N1192" s="3">
        <f t="shared" si="282"/>
        <v>0</v>
      </c>
      <c r="O1192" s="3">
        <f t="shared" ca="1" si="283"/>
        <v>4448.8024393400001</v>
      </c>
      <c r="P1192" s="22" t="str">
        <f t="shared" si="284"/>
        <v>A+JProp=</v>
      </c>
      <c r="Q1192" s="2">
        <f t="shared" si="285"/>
        <v>43719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  <c r="ES1192" s="18"/>
      <c r="ET1192" s="18"/>
      <c r="EU1192" s="18"/>
      <c r="EV1192" s="18"/>
      <c r="EW1192" s="18"/>
      <c r="EX1192" s="18"/>
      <c r="EY1192" s="18"/>
      <c r="EZ1192" s="18"/>
      <c r="FA1192" s="18"/>
      <c r="FB1192" s="18"/>
      <c r="FC1192" s="18"/>
      <c r="FD1192" s="18"/>
      <c r="FE1192" s="18"/>
      <c r="FF1192" s="18"/>
      <c r="FG1192" s="18"/>
      <c r="FH1192" s="18"/>
      <c r="FI1192" s="18"/>
      <c r="FJ1192" s="18"/>
      <c r="FK1192" s="18"/>
      <c r="FL1192" s="18"/>
      <c r="FM1192" s="18"/>
      <c r="FN1192" s="18"/>
      <c r="FO1192" s="18"/>
      <c r="FP1192" s="18"/>
      <c r="FQ1192" s="18"/>
      <c r="FR1192" s="18"/>
      <c r="FS1192" s="18"/>
      <c r="FT1192" s="18"/>
      <c r="FU1192" s="18"/>
      <c r="FV1192" s="18"/>
    </row>
    <row r="1193" spans="1:181" ht="12.75" x14ac:dyDescent="0.15">
      <c r="A1193" s="90">
        <f t="shared" si="273"/>
        <v>43531</v>
      </c>
      <c r="B1193" s="95">
        <f t="shared" ca="1" si="275"/>
        <v>118149.2482587</v>
      </c>
      <c r="C1193" s="3">
        <f t="shared" ca="1" si="276"/>
        <v>113662.642761</v>
      </c>
      <c r="D1193" s="4">
        <f ca="1">IF(A1193&lt;$B$1,VLOOKUP(A1193,[1]DI!$A$4:$B$15000,2),0)</f>
        <v>6.4000000000000001E-2</v>
      </c>
      <c r="E1193" s="5">
        <f t="shared" ca="1" si="277"/>
        <v>2.4620000000000002E-4</v>
      </c>
      <c r="F1193" s="20">
        <f t="shared" si="274"/>
        <v>1.3</v>
      </c>
      <c r="G1193" s="6">
        <f t="shared" ca="1" si="278"/>
        <v>1.00032006</v>
      </c>
      <c r="H1193" s="5">
        <f ca="1">TRUNC(PRODUCT(G$10:G1192),15)</f>
        <v>1.46097356347009</v>
      </c>
      <c r="I1193" s="5">
        <f t="shared" ca="1" si="279"/>
        <v>1.4054944838680801</v>
      </c>
      <c r="J1193" s="5">
        <f t="shared" ca="1" si="280"/>
        <v>1.0394730000000001</v>
      </c>
      <c r="K1193" s="5">
        <f t="shared" ca="1" si="281"/>
        <v>4486.6054977000003</v>
      </c>
      <c r="L1193" s="21">
        <f>IF(VLOOKUP(A1193,$U$12:$AD$125,8)=VLOOKUP(A1192,$U$12:$AD$125,8),0,VLOOKUP(A1193,U$12:$AD$125,8))</f>
        <v>0</v>
      </c>
      <c r="M1193" s="8">
        <f>IF(L1193&gt;0,VLOOKUP(L1193,T$12:$AC$125,7),0)</f>
        <v>0</v>
      </c>
      <c r="N1193" s="3">
        <f t="shared" si="282"/>
        <v>0</v>
      </c>
      <c r="O1193" s="3">
        <f t="shared" ca="1" si="283"/>
        <v>4486.6054977000003</v>
      </c>
      <c r="P1193" s="22" t="str">
        <f t="shared" si="284"/>
        <v>A+JProp=</v>
      </c>
      <c r="Q1193" s="2">
        <f t="shared" si="285"/>
        <v>43719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  <c r="ES1193" s="18"/>
      <c r="ET1193" s="18"/>
      <c r="EU1193" s="18"/>
      <c r="EV1193" s="18"/>
      <c r="EW1193" s="18"/>
      <c r="EX1193" s="18"/>
      <c r="EY1193" s="18"/>
      <c r="EZ1193" s="18"/>
      <c r="FA1193" s="18"/>
      <c r="FB1193" s="18"/>
      <c r="FC1193" s="18"/>
      <c r="FD1193" s="18"/>
      <c r="FE1193" s="18"/>
      <c r="FF1193" s="18"/>
      <c r="FG1193" s="18"/>
      <c r="FH1193" s="18"/>
      <c r="FI1193" s="18"/>
      <c r="FJ1193" s="18"/>
      <c r="FK1193" s="18"/>
      <c r="FL1193" s="18"/>
      <c r="FM1193" s="18"/>
      <c r="FN1193" s="18"/>
      <c r="FO1193" s="18"/>
      <c r="FP1193" s="18"/>
      <c r="FQ1193" s="18"/>
      <c r="FR1193" s="18"/>
      <c r="FS1193" s="18"/>
      <c r="FT1193" s="18"/>
      <c r="FU1193" s="18"/>
      <c r="FV1193" s="18"/>
    </row>
    <row r="1194" spans="1:181" ht="12.75" x14ac:dyDescent="0.15">
      <c r="A1194" s="90">
        <f t="shared" si="273"/>
        <v>43532</v>
      </c>
      <c r="B1194" s="95">
        <f t="shared" ca="1" si="275"/>
        <v>118187.06268331999</v>
      </c>
      <c r="C1194" s="3">
        <f t="shared" ca="1" si="276"/>
        <v>113662.642761</v>
      </c>
      <c r="D1194" s="4">
        <f ca="1">IF(A1194&lt;$B$1,VLOOKUP(A1194,[1]DI!$A$4:$B$15000,2),0)</f>
        <v>6.4000000000000001E-2</v>
      </c>
      <c r="E1194" s="5">
        <f t="shared" ca="1" si="277"/>
        <v>2.4620000000000002E-4</v>
      </c>
      <c r="F1194" s="20">
        <f t="shared" si="274"/>
        <v>1.3</v>
      </c>
      <c r="G1194" s="6">
        <f t="shared" ca="1" si="278"/>
        <v>1.00032006</v>
      </c>
      <c r="H1194" s="5">
        <f ca="1">TRUNC(PRODUCT(G$10:G1193),15)</f>
        <v>1.46144116266881</v>
      </c>
      <c r="I1194" s="5">
        <f t="shared" ca="1" si="279"/>
        <v>1.4054944838680801</v>
      </c>
      <c r="J1194" s="5">
        <f t="shared" ca="1" si="280"/>
        <v>1.0398056899999999</v>
      </c>
      <c r="K1194" s="5">
        <f t="shared" ca="1" si="281"/>
        <v>4524.4199223200003</v>
      </c>
      <c r="L1194" s="21">
        <f>IF(VLOOKUP(A1194,$U$12:$AD$125,8)=VLOOKUP(A1193,$U$12:$AD$125,8),0,VLOOKUP(A1194,U$12:$AD$125,8))</f>
        <v>0</v>
      </c>
      <c r="M1194" s="8">
        <f>IF(L1194&gt;0,VLOOKUP(L1194,T$12:$AC$125,7),0)</f>
        <v>0</v>
      </c>
      <c r="N1194" s="3">
        <f t="shared" si="282"/>
        <v>0</v>
      </c>
      <c r="O1194" s="3">
        <f t="shared" ca="1" si="283"/>
        <v>4524.4199223200003</v>
      </c>
      <c r="P1194" s="22" t="str">
        <f t="shared" si="284"/>
        <v>A+JProp=</v>
      </c>
      <c r="Q1194" s="2">
        <f t="shared" si="285"/>
        <v>43719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  <c r="ES1194" s="18"/>
      <c r="ET1194" s="18"/>
      <c r="EU1194" s="18"/>
      <c r="EV1194" s="18"/>
      <c r="EW1194" s="18"/>
      <c r="EX1194" s="18"/>
      <c r="EY1194" s="18"/>
      <c r="EZ1194" s="18"/>
      <c r="FA1194" s="18"/>
      <c r="FB1194" s="18"/>
      <c r="FC1194" s="18"/>
      <c r="FD1194" s="18"/>
      <c r="FE1194" s="18"/>
      <c r="FF1194" s="18"/>
      <c r="FG1194" s="18"/>
      <c r="FH1194" s="18"/>
      <c r="FI1194" s="18"/>
      <c r="FJ1194" s="18"/>
      <c r="FK1194" s="18"/>
      <c r="FL1194" s="18"/>
      <c r="FM1194" s="18"/>
      <c r="FN1194" s="18"/>
      <c r="FO1194" s="18"/>
      <c r="FP1194" s="18"/>
      <c r="FQ1194" s="18"/>
      <c r="FR1194" s="18"/>
      <c r="FS1194" s="18"/>
      <c r="FT1194" s="18"/>
      <c r="FU1194" s="18"/>
      <c r="FV1194" s="18"/>
    </row>
    <row r="1195" spans="1:181" ht="12.75" x14ac:dyDescent="0.15">
      <c r="A1195" s="90">
        <f t="shared" si="273"/>
        <v>43533</v>
      </c>
      <c r="B1195" s="95">
        <f t="shared" ca="1" si="275"/>
        <v>118224.88961083</v>
      </c>
      <c r="C1195" s="3">
        <f t="shared" ca="1" si="276"/>
        <v>113662.642761</v>
      </c>
      <c r="D1195" s="4">
        <f ca="1">IF(A1195&lt;$B$1,VLOOKUP(A1195,[1]DI!$A$4:$B$15000,2),0)</f>
        <v>0</v>
      </c>
      <c r="E1195" s="5">
        <f t="shared" ca="1" si="277"/>
        <v>0</v>
      </c>
      <c r="F1195" s="20">
        <f t="shared" si="274"/>
        <v>1.3</v>
      </c>
      <c r="G1195" s="6">
        <f t="shared" ca="1" si="278"/>
        <v>1</v>
      </c>
      <c r="H1195" s="5">
        <f ca="1">TRUNC(PRODUCT(G$10:G1194),15)</f>
        <v>1.46190891152734</v>
      </c>
      <c r="I1195" s="5">
        <f t="shared" ca="1" si="279"/>
        <v>1.4054944838680801</v>
      </c>
      <c r="J1195" s="5">
        <f t="shared" ca="1" si="280"/>
        <v>1.0401384899999999</v>
      </c>
      <c r="K1195" s="5">
        <f t="shared" ca="1" si="281"/>
        <v>4562.2468498300004</v>
      </c>
      <c r="L1195" s="21">
        <f>IF(VLOOKUP(A1195,$U$12:$AD$125,8)=VLOOKUP(A1194,$U$12:$AD$125,8),0,VLOOKUP(A1195,U$12:$AD$125,8))</f>
        <v>0</v>
      </c>
      <c r="M1195" s="8">
        <f>IF(L1195&gt;0,VLOOKUP(L1195,T$12:$AC$125,7),0)</f>
        <v>0</v>
      </c>
      <c r="N1195" s="3">
        <f t="shared" si="282"/>
        <v>0</v>
      </c>
      <c r="O1195" s="3">
        <f t="shared" ca="1" si="283"/>
        <v>4562.2468498300004</v>
      </c>
      <c r="P1195" s="22" t="str">
        <f t="shared" si="284"/>
        <v>A+JProp=</v>
      </c>
      <c r="Q1195" s="2">
        <f t="shared" si="285"/>
        <v>43719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  <c r="ES1195" s="18"/>
      <c r="ET1195" s="18"/>
      <c r="EU1195" s="18"/>
      <c r="EV1195" s="18"/>
      <c r="EW1195" s="18"/>
      <c r="EX1195" s="18"/>
      <c r="EY1195" s="18"/>
      <c r="EZ1195" s="18"/>
      <c r="FA1195" s="18"/>
      <c r="FB1195" s="18"/>
      <c r="FC1195" s="18"/>
      <c r="FD1195" s="18"/>
      <c r="FE1195" s="18"/>
      <c r="FF1195" s="18"/>
      <c r="FG1195" s="18"/>
      <c r="FH1195" s="18"/>
      <c r="FI1195" s="18"/>
      <c r="FJ1195" s="18"/>
      <c r="FK1195" s="18"/>
      <c r="FL1195" s="18"/>
      <c r="FM1195" s="18"/>
      <c r="FN1195" s="18"/>
      <c r="FO1195" s="18"/>
      <c r="FP1195" s="18"/>
      <c r="FQ1195" s="18"/>
      <c r="FR1195" s="18"/>
      <c r="FS1195" s="18"/>
      <c r="FT1195" s="18"/>
      <c r="FU1195" s="18"/>
      <c r="FV1195" s="18"/>
    </row>
    <row r="1196" spans="1:181" ht="12.75" x14ac:dyDescent="0.15">
      <c r="A1196" s="90">
        <f t="shared" si="273"/>
        <v>43534</v>
      </c>
      <c r="B1196" s="95">
        <f t="shared" ca="1" si="275"/>
        <v>118224.88961083</v>
      </c>
      <c r="C1196" s="3">
        <f t="shared" ca="1" si="276"/>
        <v>113662.642761</v>
      </c>
      <c r="D1196" s="4">
        <f ca="1">IF(A1196&lt;$B$1,VLOOKUP(A1196,[1]DI!$A$4:$B$15000,2),0)</f>
        <v>0</v>
      </c>
      <c r="E1196" s="5">
        <f t="shared" ca="1" si="277"/>
        <v>0</v>
      </c>
      <c r="F1196" s="20">
        <f t="shared" si="274"/>
        <v>1.3</v>
      </c>
      <c r="G1196" s="6">
        <f t="shared" ca="1" si="278"/>
        <v>1</v>
      </c>
      <c r="H1196" s="5">
        <f ca="1">TRUNC(PRODUCT(G$10:G1195),15)</f>
        <v>1.46190891152734</v>
      </c>
      <c r="I1196" s="5">
        <f t="shared" ca="1" si="279"/>
        <v>1.4054944838680801</v>
      </c>
      <c r="J1196" s="5">
        <f t="shared" ca="1" si="280"/>
        <v>1.0401384899999999</v>
      </c>
      <c r="K1196" s="5">
        <f t="shared" ca="1" si="281"/>
        <v>4562.2468498300004</v>
      </c>
      <c r="L1196" s="21">
        <f>IF(VLOOKUP(A1196,$U$12:$AD$125,8)=VLOOKUP(A1195,$U$12:$AD$125,8),0,VLOOKUP(A1196,U$12:$AD$125,8))</f>
        <v>0</v>
      </c>
      <c r="M1196" s="8">
        <f>IF(L1196&gt;0,VLOOKUP(L1196,T$12:$AC$125,7),0)</f>
        <v>0</v>
      </c>
      <c r="N1196" s="3">
        <f t="shared" si="282"/>
        <v>0</v>
      </c>
      <c r="O1196" s="3">
        <f t="shared" ca="1" si="283"/>
        <v>4562.2468498300004</v>
      </c>
      <c r="P1196" s="22" t="str">
        <f t="shared" si="284"/>
        <v>A+JProp=</v>
      </c>
      <c r="Q1196" s="2">
        <f t="shared" si="285"/>
        <v>43719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  <c r="ES1196" s="18"/>
      <c r="ET1196" s="18"/>
      <c r="EU1196" s="18"/>
      <c r="EV1196" s="18"/>
      <c r="EW1196" s="18"/>
      <c r="EX1196" s="18"/>
      <c r="EY1196" s="18"/>
      <c r="EZ1196" s="18"/>
      <c r="FA1196" s="18"/>
      <c r="FB1196" s="18"/>
      <c r="FC1196" s="18"/>
      <c r="FD1196" s="18"/>
      <c r="FE1196" s="18"/>
      <c r="FF1196" s="18"/>
      <c r="FG1196" s="18"/>
      <c r="FH1196" s="18"/>
      <c r="FI1196" s="18"/>
      <c r="FJ1196" s="18"/>
      <c r="FK1196" s="18"/>
      <c r="FL1196" s="18"/>
      <c r="FM1196" s="18"/>
      <c r="FN1196" s="18"/>
      <c r="FO1196" s="18"/>
      <c r="FP1196" s="18"/>
      <c r="FQ1196" s="18"/>
      <c r="FR1196" s="18"/>
      <c r="FS1196" s="18"/>
      <c r="FT1196" s="18"/>
      <c r="FU1196" s="18"/>
      <c r="FV1196" s="18"/>
    </row>
    <row r="1197" spans="1:181" ht="12.75" x14ac:dyDescent="0.2">
      <c r="A1197" s="120">
        <f t="shared" si="273"/>
        <v>43535</v>
      </c>
      <c r="B1197" s="121">
        <f t="shared" ca="1" si="275"/>
        <v>118224.88961083</v>
      </c>
      <c r="C1197" s="121">
        <f t="shared" ca="1" si="276"/>
        <v>113662.642761</v>
      </c>
      <c r="D1197" s="122">
        <f ca="1">IF(A1197&lt;$B$1,VLOOKUP(A1197,[1]DI!$A$4:$B$15000,2),0)</f>
        <v>6.4000000000000001E-2</v>
      </c>
      <c r="E1197" s="123">
        <f t="shared" ca="1" si="277"/>
        <v>2.4620000000000002E-4</v>
      </c>
      <c r="F1197" s="124">
        <f t="shared" si="274"/>
        <v>1.3</v>
      </c>
      <c r="G1197" s="125">
        <f t="shared" ca="1" si="278"/>
        <v>1.00032006</v>
      </c>
      <c r="H1197" s="123">
        <f ca="1">TRUNC(PRODUCT(G$10:G1196),15)</f>
        <v>1.46190891152734</v>
      </c>
      <c r="I1197" s="123">
        <f t="shared" ca="1" si="279"/>
        <v>1.4054944838680801</v>
      </c>
      <c r="J1197" s="123">
        <f t="shared" ca="1" si="280"/>
        <v>1.0401384899999999</v>
      </c>
      <c r="K1197" s="123">
        <f t="shared" ca="1" si="281"/>
        <v>4562.2468498300004</v>
      </c>
      <c r="L1197" s="126">
        <f>IF(VLOOKUP(A1197,$U$12:$AD$125,8)=VLOOKUP(A1196,$U$12:$AD$125,8),0,VLOOKUP(A1197,U$12:$AD$125,8))</f>
        <v>0</v>
      </c>
      <c r="M1197" s="127">
        <f>IF(L1197&gt;0,VLOOKUP(L1197,T$12:$AC$125,7),0)</f>
        <v>0</v>
      </c>
      <c r="N1197" s="121">
        <f>IF(M1197&gt;0,(C$1197*M1197),0)</f>
        <v>0</v>
      </c>
      <c r="O1197" s="121">
        <f t="shared" ca="1" si="283"/>
        <v>4562.2468498300004</v>
      </c>
      <c r="P1197" s="128" t="str">
        <f t="shared" si="284"/>
        <v>A+JProp=</v>
      </c>
      <c r="Q1197" s="129">
        <f t="shared" si="285"/>
        <v>43719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  <c r="ES1197" s="18"/>
      <c r="ET1197" s="18"/>
      <c r="EU1197" s="18"/>
      <c r="EV1197" s="18"/>
      <c r="EW1197" s="18"/>
      <c r="EX1197" s="18"/>
      <c r="EY1197" s="18"/>
      <c r="EZ1197" s="18"/>
      <c r="FA1197" s="18"/>
      <c r="FB1197" s="18"/>
      <c r="FC1197" s="18"/>
      <c r="FD1197" s="18"/>
      <c r="FE1197" s="18"/>
      <c r="FF1197" s="18"/>
      <c r="FG1197" s="18"/>
      <c r="FH1197" s="18"/>
      <c r="FI1197" s="18"/>
      <c r="FJ1197" s="18"/>
      <c r="FK1197" s="18"/>
      <c r="FL1197" s="18"/>
      <c r="FM1197" s="18"/>
      <c r="FN1197" s="18"/>
      <c r="FO1197" s="18"/>
      <c r="FP1197" s="18"/>
      <c r="FQ1197" s="18"/>
      <c r="FR1197" s="18"/>
      <c r="FS1197" s="18"/>
      <c r="FT1197" s="18"/>
      <c r="FU1197" s="18"/>
      <c r="FV1197" s="18"/>
    </row>
    <row r="1198" spans="1:181" ht="12.75" x14ac:dyDescent="0.15">
      <c r="A1198" s="90">
        <f t="shared" si="273"/>
        <v>43536</v>
      </c>
      <c r="B1198" s="95">
        <f t="shared" ca="1" si="275"/>
        <v>118262.72904122999</v>
      </c>
      <c r="C1198" s="3">
        <f t="shared" ca="1" si="276"/>
        <v>113662.642761</v>
      </c>
      <c r="D1198" s="4">
        <f ca="1">IF(A1198&lt;$B$1,VLOOKUP(A1198,[1]DI!$A$4:$B$15000,2),0)</f>
        <v>6.4000000000000001E-2</v>
      </c>
      <c r="E1198" s="5">
        <f t="shared" ca="1" si="277"/>
        <v>2.4620000000000002E-4</v>
      </c>
      <c r="F1198" s="20">
        <f t="shared" si="274"/>
        <v>1.3</v>
      </c>
      <c r="G1198" s="6">
        <f t="shared" ca="1" si="278"/>
        <v>1.00032006</v>
      </c>
      <c r="H1198" s="5">
        <f ca="1">TRUNC(PRODUCT(G$10:G1197),15)</f>
        <v>1.4623768100935599</v>
      </c>
      <c r="I1198" s="5">
        <f t="shared" ca="1" si="279"/>
        <v>1.4054944838680801</v>
      </c>
      <c r="J1198" s="5">
        <f t="shared" ca="1" si="280"/>
        <v>1.0404713999999999</v>
      </c>
      <c r="K1198" s="5">
        <f t="shared" ca="1" si="281"/>
        <v>4600.0862802299998</v>
      </c>
      <c r="L1198" s="21">
        <f>IF(VLOOKUP(A1198,$U$12:$AD$125,8)=VLOOKUP(A1197,$U$12:$AD$125,8),0,VLOOKUP(A1198,U$12:$AD$125,8))</f>
        <v>0</v>
      </c>
      <c r="M1198" s="8">
        <f>IF(L1198&gt;0,VLOOKUP(L1198,T$12:$AC$125,7),0)</f>
        <v>0</v>
      </c>
      <c r="N1198" s="3">
        <f>IF(M1198&gt;0,(C$1197*M1198),0)</f>
        <v>0</v>
      </c>
      <c r="O1198" s="3">
        <f t="shared" ca="1" si="283"/>
        <v>4600.0862802299998</v>
      </c>
      <c r="P1198" s="22" t="str">
        <f t="shared" si="284"/>
        <v>A+JProp=</v>
      </c>
      <c r="Q1198" s="2">
        <f t="shared" si="285"/>
        <v>43719</v>
      </c>
      <c r="R1198" s="10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3"/>
      <c r="AG1198" s="33"/>
      <c r="AH1198" s="33"/>
      <c r="AI1198" s="33"/>
      <c r="AJ1198" s="33"/>
      <c r="AK1198" s="33"/>
      <c r="AL1198" s="33"/>
      <c r="AM1198" s="33"/>
      <c r="AN1198" s="33"/>
      <c r="AO1198" s="33"/>
      <c r="AP1198" s="33"/>
      <c r="AQ1198" s="33"/>
      <c r="AR1198" s="33"/>
      <c r="AS1198" s="33"/>
      <c r="AT1198" s="33"/>
      <c r="AU1198" s="33"/>
      <c r="AV1198" s="33"/>
      <c r="AW1198" s="33"/>
      <c r="AX1198" s="33"/>
      <c r="AY1198" s="33"/>
      <c r="AZ1198" s="33"/>
      <c r="BA1198" s="33"/>
      <c r="BB1198" s="33"/>
      <c r="BC1198" s="33"/>
      <c r="BD1198" s="33"/>
      <c r="BE1198" s="33"/>
      <c r="BF1198" s="33"/>
      <c r="BG1198" s="33"/>
      <c r="BH1198" s="33"/>
      <c r="BI1198" s="33"/>
      <c r="BJ1198" s="33"/>
      <c r="BK1198" s="33"/>
      <c r="BL1198" s="33"/>
      <c r="BM1198" s="33"/>
      <c r="BN1198" s="33"/>
      <c r="BO1198" s="33"/>
      <c r="BP1198" s="33"/>
      <c r="BQ1198" s="33"/>
      <c r="BR1198" s="33"/>
      <c r="BS1198" s="33"/>
      <c r="BT1198" s="33"/>
      <c r="BU1198" s="33"/>
      <c r="BV1198" s="33"/>
      <c r="BW1198" s="33"/>
      <c r="BX1198" s="33"/>
      <c r="BY1198" s="33"/>
      <c r="BZ1198" s="33"/>
      <c r="CA1198" s="33"/>
      <c r="CB1198" s="33"/>
      <c r="CC1198" s="33"/>
      <c r="CD1198" s="33"/>
      <c r="CE1198" s="33"/>
      <c r="CF1198" s="33"/>
      <c r="CG1198" s="33"/>
      <c r="CH1198" s="33"/>
      <c r="CI1198" s="33"/>
      <c r="CJ1198" s="33"/>
      <c r="CK1198" s="33"/>
      <c r="CL1198" s="33"/>
      <c r="CM1198" s="33"/>
      <c r="CN1198" s="33"/>
      <c r="CO1198" s="33"/>
      <c r="CP1198" s="33"/>
      <c r="CQ1198" s="33"/>
      <c r="CR1198" s="33"/>
      <c r="CS1198" s="33"/>
      <c r="CT1198" s="33"/>
      <c r="CU1198" s="33"/>
      <c r="CV1198" s="33"/>
      <c r="CW1198" s="33"/>
      <c r="CX1198" s="33"/>
      <c r="CY1198" s="33"/>
      <c r="CZ1198" s="33"/>
      <c r="DA1198" s="33"/>
      <c r="DB1198" s="33"/>
      <c r="DC1198" s="33"/>
      <c r="DD1198" s="33"/>
      <c r="DE1198" s="33"/>
      <c r="DF1198" s="33"/>
      <c r="DG1198" s="33"/>
      <c r="DH1198" s="33"/>
      <c r="DI1198" s="33"/>
      <c r="DJ1198" s="33"/>
      <c r="DK1198" s="33"/>
      <c r="DL1198" s="33"/>
      <c r="DM1198" s="33"/>
      <c r="DN1198" s="33"/>
      <c r="DO1198" s="33"/>
      <c r="DP1198" s="33"/>
      <c r="DQ1198" s="33"/>
      <c r="DR1198" s="33"/>
      <c r="DS1198" s="33"/>
      <c r="DT1198" s="33"/>
      <c r="DU1198" s="33"/>
      <c r="DV1198" s="33"/>
      <c r="DW1198" s="33"/>
      <c r="DX1198" s="33"/>
      <c r="DY1198" s="33"/>
      <c r="DZ1198" s="33"/>
      <c r="EA1198" s="33"/>
      <c r="EB1198" s="33"/>
      <c r="EC1198" s="33"/>
      <c r="ED1198" s="33"/>
      <c r="EE1198" s="33"/>
      <c r="EF1198" s="33"/>
      <c r="EG1198" s="33"/>
      <c r="EH1198" s="33"/>
      <c r="EI1198" s="33"/>
      <c r="EJ1198" s="33"/>
      <c r="EK1198" s="33"/>
      <c r="EL1198" s="33"/>
      <c r="EM1198" s="33"/>
      <c r="EN1198" s="33"/>
      <c r="EO1198" s="33"/>
      <c r="EP1198" s="33"/>
      <c r="EQ1198" s="33"/>
      <c r="ER1198" s="33"/>
      <c r="ES1198" s="33"/>
      <c r="ET1198" s="33"/>
      <c r="EU1198" s="33"/>
      <c r="EV1198" s="33"/>
      <c r="EW1198" s="33"/>
      <c r="EX1198" s="33"/>
      <c r="EY1198" s="33"/>
      <c r="EZ1198" s="33"/>
      <c r="FA1198" s="33"/>
      <c r="FB1198" s="33"/>
      <c r="FC1198" s="33"/>
      <c r="FD1198" s="33"/>
      <c r="FE1198" s="33"/>
      <c r="FF1198" s="33"/>
      <c r="FG1198" s="33"/>
      <c r="FH1198" s="33"/>
      <c r="FI1198" s="33"/>
      <c r="FJ1198" s="33"/>
      <c r="FK1198" s="33"/>
      <c r="FL1198" s="33"/>
      <c r="FM1198" s="33"/>
      <c r="FN1198" s="33"/>
      <c r="FO1198" s="33"/>
      <c r="FP1198" s="33"/>
      <c r="FQ1198" s="33"/>
      <c r="FR1198" s="33"/>
      <c r="FS1198" s="33"/>
      <c r="FT1198" s="33"/>
      <c r="FU1198" s="33"/>
      <c r="FV1198" s="33"/>
      <c r="FW1198" s="33"/>
      <c r="FX1198" s="33"/>
      <c r="FY1198" s="33"/>
    </row>
    <row r="1199" spans="1:181" ht="12.75" x14ac:dyDescent="0.15">
      <c r="A1199" s="90">
        <f t="shared" si="273"/>
        <v>43537</v>
      </c>
      <c r="B1199" s="95">
        <f t="shared" ca="1" si="275"/>
        <v>118300.57983789999</v>
      </c>
      <c r="C1199" s="3">
        <f t="shared" ca="1" si="276"/>
        <v>113662.642761</v>
      </c>
      <c r="D1199" s="4">
        <f ca="1">IF(A1199&lt;$B$1,VLOOKUP(A1199,[1]DI!$A$4:$B$15000,2),0)</f>
        <v>6.4000000000000001E-2</v>
      </c>
      <c r="E1199" s="5">
        <f t="shared" ca="1" si="277"/>
        <v>2.4620000000000002E-4</v>
      </c>
      <c r="F1199" s="20">
        <f t="shared" si="274"/>
        <v>1.3</v>
      </c>
      <c r="G1199" s="6">
        <f t="shared" ca="1" si="278"/>
        <v>1.00032006</v>
      </c>
      <c r="H1199" s="5">
        <f ca="1">TRUNC(PRODUCT(G$10:G1198),15)</f>
        <v>1.4628448584153999</v>
      </c>
      <c r="I1199" s="5">
        <f t="shared" ca="1" si="279"/>
        <v>1.4054944838680801</v>
      </c>
      <c r="J1199" s="5">
        <f t="shared" ca="1" si="280"/>
        <v>1.04080441</v>
      </c>
      <c r="K1199" s="5">
        <f t="shared" ca="1" si="281"/>
        <v>4637.9370768999997</v>
      </c>
      <c r="L1199" s="21">
        <f>IF(VLOOKUP(A1199,$U$12:$AD$125,8)=VLOOKUP(A1198,$U$12:$AD$125,8),0,VLOOKUP(A1199,U$12:$AD$125,8))</f>
        <v>0</v>
      </c>
      <c r="M1199" s="8">
        <f>IF(L1199&gt;0,VLOOKUP(L1199,T$12:$AC$125,7),0)</f>
        <v>0</v>
      </c>
      <c r="N1199" s="3">
        <f t="shared" ref="N1199:N1262" si="286">IF(M1199&gt;0,(C$1197*M1199),0)</f>
        <v>0</v>
      </c>
      <c r="O1199" s="3">
        <f t="shared" ca="1" si="283"/>
        <v>4637.9370768999997</v>
      </c>
      <c r="P1199" s="22" t="str">
        <f t="shared" si="284"/>
        <v>A+JProp=</v>
      </c>
      <c r="Q1199" s="2">
        <f t="shared" si="285"/>
        <v>43719</v>
      </c>
      <c r="R1199" s="10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3"/>
      <c r="AG1199" s="33"/>
      <c r="AH1199" s="33"/>
      <c r="AI1199" s="33"/>
      <c r="AJ1199" s="33"/>
      <c r="AK1199" s="33"/>
      <c r="AL1199" s="33"/>
      <c r="AM1199" s="33"/>
      <c r="AN1199" s="33"/>
      <c r="AO1199" s="33"/>
      <c r="AP1199" s="33"/>
      <c r="AQ1199" s="33"/>
      <c r="AR1199" s="33"/>
      <c r="AS1199" s="33"/>
      <c r="AT1199" s="33"/>
      <c r="AU1199" s="33"/>
      <c r="AV1199" s="33"/>
      <c r="AW1199" s="33"/>
      <c r="AX1199" s="33"/>
      <c r="AY1199" s="33"/>
      <c r="AZ1199" s="33"/>
      <c r="BA1199" s="33"/>
      <c r="BB1199" s="33"/>
      <c r="BC1199" s="33"/>
      <c r="BD1199" s="33"/>
      <c r="BE1199" s="33"/>
      <c r="BF1199" s="33"/>
      <c r="BG1199" s="33"/>
      <c r="BH1199" s="33"/>
      <c r="BI1199" s="33"/>
      <c r="BJ1199" s="33"/>
      <c r="BK1199" s="33"/>
      <c r="BL1199" s="33"/>
      <c r="BM1199" s="33"/>
      <c r="BN1199" s="33"/>
      <c r="BO1199" s="33"/>
      <c r="BP1199" s="33"/>
      <c r="BQ1199" s="33"/>
      <c r="BR1199" s="33"/>
      <c r="BS1199" s="33"/>
      <c r="BT1199" s="33"/>
      <c r="BU1199" s="33"/>
      <c r="BV1199" s="33"/>
      <c r="BW1199" s="33"/>
      <c r="BX1199" s="33"/>
      <c r="BY1199" s="33"/>
      <c r="BZ1199" s="33"/>
      <c r="CA1199" s="33"/>
      <c r="CB1199" s="33"/>
      <c r="CC1199" s="33"/>
      <c r="CD1199" s="33"/>
      <c r="CE1199" s="33"/>
      <c r="CF1199" s="33"/>
      <c r="CG1199" s="33"/>
      <c r="CH1199" s="33"/>
      <c r="CI1199" s="33"/>
      <c r="CJ1199" s="33"/>
      <c r="CK1199" s="33"/>
      <c r="CL1199" s="33"/>
      <c r="CM1199" s="33"/>
      <c r="CN1199" s="33"/>
      <c r="CO1199" s="33"/>
      <c r="CP1199" s="33"/>
      <c r="CQ1199" s="33"/>
      <c r="CR1199" s="33"/>
      <c r="CS1199" s="33"/>
      <c r="CT1199" s="33"/>
      <c r="CU1199" s="33"/>
      <c r="CV1199" s="33"/>
      <c r="CW1199" s="33"/>
      <c r="CX1199" s="33"/>
      <c r="CY1199" s="33"/>
      <c r="CZ1199" s="33"/>
      <c r="DA1199" s="33"/>
      <c r="DB1199" s="33"/>
      <c r="DC1199" s="33"/>
      <c r="DD1199" s="33"/>
      <c r="DE1199" s="33"/>
      <c r="DF1199" s="33"/>
      <c r="DG1199" s="33"/>
      <c r="DH1199" s="33"/>
      <c r="DI1199" s="33"/>
      <c r="DJ1199" s="33"/>
      <c r="DK1199" s="33"/>
      <c r="DL1199" s="33"/>
      <c r="DM1199" s="33"/>
      <c r="DN1199" s="33"/>
      <c r="DO1199" s="33"/>
      <c r="DP1199" s="33"/>
      <c r="DQ1199" s="33"/>
      <c r="DR1199" s="33"/>
      <c r="DS1199" s="33"/>
      <c r="DT1199" s="33"/>
      <c r="DU1199" s="33"/>
      <c r="DV1199" s="33"/>
      <c r="DW1199" s="33"/>
      <c r="DX1199" s="33"/>
      <c r="DY1199" s="33"/>
      <c r="DZ1199" s="33"/>
      <c r="EA1199" s="33"/>
      <c r="EB1199" s="33"/>
      <c r="EC1199" s="33"/>
      <c r="ED1199" s="33"/>
      <c r="EE1199" s="33"/>
      <c r="EF1199" s="33"/>
      <c r="EG1199" s="33"/>
      <c r="EH1199" s="33"/>
      <c r="EI1199" s="33"/>
      <c r="EJ1199" s="33"/>
      <c r="EK1199" s="33"/>
      <c r="EL1199" s="33"/>
      <c r="EM1199" s="33"/>
      <c r="EN1199" s="33"/>
      <c r="EO1199" s="33"/>
      <c r="EP1199" s="33"/>
      <c r="EQ1199" s="33"/>
      <c r="ER1199" s="33"/>
      <c r="ES1199" s="33"/>
      <c r="ET1199" s="33"/>
      <c r="EU1199" s="33"/>
      <c r="EV1199" s="33"/>
      <c r="EW1199" s="33"/>
      <c r="EX1199" s="33"/>
      <c r="EY1199" s="33"/>
      <c r="EZ1199" s="33"/>
      <c r="FA1199" s="33"/>
      <c r="FB1199" s="33"/>
      <c r="FC1199" s="33"/>
      <c r="FD1199" s="33"/>
      <c r="FE1199" s="33"/>
      <c r="FF1199" s="33"/>
      <c r="FG1199" s="33"/>
      <c r="FH1199" s="33"/>
      <c r="FI1199" s="33"/>
      <c r="FJ1199" s="33"/>
      <c r="FK1199" s="33"/>
      <c r="FL1199" s="33"/>
      <c r="FM1199" s="33"/>
      <c r="FN1199" s="33"/>
      <c r="FO1199" s="33"/>
      <c r="FP1199" s="33"/>
      <c r="FQ1199" s="33"/>
      <c r="FR1199" s="33"/>
      <c r="FS1199" s="33"/>
      <c r="FT1199" s="33"/>
      <c r="FU1199" s="33"/>
      <c r="FV1199" s="33"/>
      <c r="FW1199" s="33"/>
      <c r="FX1199" s="33"/>
      <c r="FY1199" s="33"/>
    </row>
    <row r="1200" spans="1:181" ht="12.75" x14ac:dyDescent="0.15">
      <c r="A1200" s="90">
        <f t="shared" si="273"/>
        <v>43538</v>
      </c>
      <c r="B1200" s="95">
        <f t="shared" ca="1" si="275"/>
        <v>118338.44313745</v>
      </c>
      <c r="C1200" s="3">
        <f t="shared" ca="1" si="276"/>
        <v>113662.642761</v>
      </c>
      <c r="D1200" s="4">
        <f ca="1">IF(A1200&lt;$B$1,VLOOKUP(A1200,[1]DI!$A$4:$B$15000,2),0)</f>
        <v>6.4000000000000001E-2</v>
      </c>
      <c r="E1200" s="5">
        <f t="shared" ca="1" si="277"/>
        <v>2.4620000000000002E-4</v>
      </c>
      <c r="F1200" s="20">
        <f t="shared" si="274"/>
        <v>1.3</v>
      </c>
      <c r="G1200" s="6">
        <f t="shared" ca="1" si="278"/>
        <v>1.00032006</v>
      </c>
      <c r="H1200" s="5">
        <f ca="1">TRUNC(PRODUCT(G$10:G1199),15)</f>
        <v>1.4633130565407799</v>
      </c>
      <c r="I1200" s="5">
        <f t="shared" ca="1" si="279"/>
        <v>1.4054944838680801</v>
      </c>
      <c r="J1200" s="5">
        <f t="shared" ca="1" si="280"/>
        <v>1.0411375300000001</v>
      </c>
      <c r="K1200" s="5">
        <f t="shared" ca="1" si="281"/>
        <v>4675.8003764499999</v>
      </c>
      <c r="L1200" s="21">
        <f>IF(VLOOKUP(A1200,$U$12:$AD$125,8)=VLOOKUP(A1199,$U$12:$AD$125,8),0,VLOOKUP(A1200,U$12:$AD$125,8))</f>
        <v>0</v>
      </c>
      <c r="M1200" s="8">
        <f>IF(L1200&gt;0,VLOOKUP(L1200,T$12:$AC$125,7),0)</f>
        <v>0</v>
      </c>
      <c r="N1200" s="3">
        <f t="shared" si="286"/>
        <v>0</v>
      </c>
      <c r="O1200" s="3">
        <f t="shared" ca="1" si="283"/>
        <v>4675.8003764499999</v>
      </c>
      <c r="P1200" s="22" t="str">
        <f t="shared" si="284"/>
        <v>A+JProp=</v>
      </c>
      <c r="Q1200" s="2">
        <f t="shared" si="285"/>
        <v>43719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  <c r="ES1200" s="18"/>
      <c r="ET1200" s="18"/>
      <c r="EU1200" s="18"/>
      <c r="EV1200" s="18"/>
      <c r="EW1200" s="18"/>
      <c r="EX1200" s="18"/>
      <c r="EY1200" s="18"/>
      <c r="EZ1200" s="18"/>
      <c r="FA1200" s="18"/>
      <c r="FB1200" s="18"/>
      <c r="FC1200" s="18"/>
      <c r="FD1200" s="18"/>
      <c r="FE1200" s="18"/>
      <c r="FF1200" s="18"/>
      <c r="FG1200" s="18"/>
      <c r="FH1200" s="18"/>
      <c r="FI1200" s="18"/>
      <c r="FJ1200" s="18"/>
      <c r="FK1200" s="18"/>
      <c r="FL1200" s="18"/>
      <c r="FM1200" s="18"/>
      <c r="FN1200" s="18"/>
      <c r="FO1200" s="18"/>
      <c r="FP1200" s="18"/>
      <c r="FQ1200" s="18"/>
      <c r="FR1200" s="18"/>
      <c r="FS1200" s="18"/>
      <c r="FT1200" s="18"/>
      <c r="FU1200" s="18"/>
      <c r="FV1200" s="18"/>
    </row>
    <row r="1201" spans="1:178" ht="12.75" x14ac:dyDescent="0.15">
      <c r="A1201" s="90">
        <f t="shared" si="273"/>
        <v>43539</v>
      </c>
      <c r="B1201" s="95">
        <f t="shared" ca="1" si="275"/>
        <v>118376.3189399</v>
      </c>
      <c r="C1201" s="3">
        <f t="shared" ca="1" si="276"/>
        <v>113662.642761</v>
      </c>
      <c r="D1201" s="4">
        <f ca="1">IF(A1201&lt;$B$1,VLOOKUP(A1201,[1]DI!$A$4:$B$15000,2),0)</f>
        <v>6.4000000000000001E-2</v>
      </c>
      <c r="E1201" s="5">
        <f t="shared" ca="1" si="277"/>
        <v>2.4620000000000002E-4</v>
      </c>
      <c r="F1201" s="20">
        <f t="shared" si="274"/>
        <v>1.3</v>
      </c>
      <c r="G1201" s="6">
        <f t="shared" ca="1" si="278"/>
        <v>1.00032006</v>
      </c>
      <c r="H1201" s="5">
        <f ca="1">TRUNC(PRODUCT(G$10:G1200),15)</f>
        <v>1.46378140451766</v>
      </c>
      <c r="I1201" s="5">
        <f t="shared" ca="1" si="279"/>
        <v>1.4054944838680801</v>
      </c>
      <c r="J1201" s="5">
        <f t="shared" ca="1" si="280"/>
        <v>1.0414707599999999</v>
      </c>
      <c r="K1201" s="5">
        <f t="shared" ca="1" si="281"/>
        <v>4713.6761789000002</v>
      </c>
      <c r="L1201" s="21">
        <f>IF(VLOOKUP(A1201,$U$12:$AD$125,8)=VLOOKUP(A1200,$U$12:$AD$125,8),0,VLOOKUP(A1201,U$12:$AD$125,8))</f>
        <v>0</v>
      </c>
      <c r="M1201" s="8">
        <f>IF(L1201&gt;0,VLOOKUP(L1201,T$12:$AC$125,7),0)</f>
        <v>0</v>
      </c>
      <c r="N1201" s="3">
        <f t="shared" si="286"/>
        <v>0</v>
      </c>
      <c r="O1201" s="3">
        <f t="shared" ca="1" si="283"/>
        <v>4713.6761789000002</v>
      </c>
      <c r="P1201" s="22" t="str">
        <f t="shared" si="284"/>
        <v>A+JProp=</v>
      </c>
      <c r="Q1201" s="2">
        <f t="shared" si="285"/>
        <v>43719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  <c r="ES1201" s="18"/>
      <c r="ET1201" s="18"/>
      <c r="EU1201" s="18"/>
      <c r="EV1201" s="18"/>
      <c r="EW1201" s="18"/>
      <c r="EX1201" s="18"/>
      <c r="EY1201" s="18"/>
      <c r="EZ1201" s="18"/>
      <c r="FA1201" s="18"/>
      <c r="FB1201" s="18"/>
      <c r="FC1201" s="18"/>
      <c r="FD1201" s="18"/>
      <c r="FE1201" s="18"/>
      <c r="FF1201" s="18"/>
      <c r="FG1201" s="18"/>
      <c r="FH1201" s="18"/>
      <c r="FI1201" s="18"/>
      <c r="FJ1201" s="18"/>
      <c r="FK1201" s="18"/>
      <c r="FL1201" s="18"/>
      <c r="FM1201" s="18"/>
      <c r="FN1201" s="18"/>
      <c r="FO1201" s="18"/>
      <c r="FP1201" s="18"/>
      <c r="FQ1201" s="18"/>
      <c r="FR1201" s="18"/>
      <c r="FS1201" s="18"/>
      <c r="FT1201" s="18"/>
      <c r="FU1201" s="18"/>
      <c r="FV1201" s="18"/>
    </row>
    <row r="1202" spans="1:178" ht="12.75" x14ac:dyDescent="0.15">
      <c r="A1202" s="90">
        <f t="shared" si="273"/>
        <v>43540</v>
      </c>
      <c r="B1202" s="95">
        <f t="shared" ca="1" si="275"/>
        <v>118414.20610861</v>
      </c>
      <c r="C1202" s="3">
        <f t="shared" ca="1" si="276"/>
        <v>113662.642761</v>
      </c>
      <c r="D1202" s="4">
        <f ca="1">IF(A1202&lt;$B$1,VLOOKUP(A1202,[1]DI!$A$4:$B$15000,2),0)</f>
        <v>0</v>
      </c>
      <c r="E1202" s="5">
        <f t="shared" ca="1" si="277"/>
        <v>0</v>
      </c>
      <c r="F1202" s="20">
        <f t="shared" si="274"/>
        <v>1.3</v>
      </c>
      <c r="G1202" s="6">
        <f t="shared" ca="1" si="278"/>
        <v>1</v>
      </c>
      <c r="H1202" s="5">
        <f ca="1">TRUNC(PRODUCT(G$10:G1201),15)</f>
        <v>1.4642499023939901</v>
      </c>
      <c r="I1202" s="5">
        <f t="shared" ca="1" si="279"/>
        <v>1.4054944838680801</v>
      </c>
      <c r="J1202" s="5">
        <f t="shared" ca="1" si="280"/>
        <v>1.0418040900000001</v>
      </c>
      <c r="K1202" s="5">
        <f t="shared" ca="1" si="281"/>
        <v>4751.5633476100002</v>
      </c>
      <c r="L1202" s="21">
        <f>IF(VLOOKUP(A1202,$U$12:$AD$125,8)=VLOOKUP(A1201,$U$12:$AD$125,8),0,VLOOKUP(A1202,U$12:$AD$125,8))</f>
        <v>0</v>
      </c>
      <c r="M1202" s="8">
        <f>IF(L1202&gt;0,VLOOKUP(L1202,T$12:$AC$125,7),0)</f>
        <v>0</v>
      </c>
      <c r="N1202" s="3">
        <f t="shared" si="286"/>
        <v>0</v>
      </c>
      <c r="O1202" s="3">
        <f t="shared" ca="1" si="283"/>
        <v>4751.5633476100002</v>
      </c>
      <c r="P1202" s="22" t="str">
        <f t="shared" si="284"/>
        <v>A+JProp=</v>
      </c>
      <c r="Q1202" s="2">
        <f t="shared" si="285"/>
        <v>43719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  <c r="ES1202" s="18"/>
      <c r="ET1202" s="18"/>
      <c r="EU1202" s="18"/>
      <c r="EV1202" s="18"/>
      <c r="EW1202" s="18"/>
      <c r="EX1202" s="18"/>
      <c r="EY1202" s="18"/>
      <c r="EZ1202" s="18"/>
      <c r="FA1202" s="18"/>
      <c r="FB1202" s="18"/>
      <c r="FC1202" s="18"/>
      <c r="FD1202" s="18"/>
      <c r="FE1202" s="18"/>
      <c r="FF1202" s="18"/>
      <c r="FG1202" s="18"/>
      <c r="FH1202" s="18"/>
      <c r="FI1202" s="18"/>
      <c r="FJ1202" s="18"/>
      <c r="FK1202" s="18"/>
      <c r="FL1202" s="18"/>
      <c r="FM1202" s="18"/>
      <c r="FN1202" s="18"/>
      <c r="FO1202" s="18"/>
      <c r="FP1202" s="18"/>
      <c r="FQ1202" s="18"/>
      <c r="FR1202" s="18"/>
      <c r="FS1202" s="18"/>
      <c r="FT1202" s="18"/>
      <c r="FU1202" s="18"/>
      <c r="FV1202" s="18"/>
    </row>
    <row r="1203" spans="1:178" ht="12.75" x14ac:dyDescent="0.15">
      <c r="A1203" s="90">
        <f t="shared" si="273"/>
        <v>43541</v>
      </c>
      <c r="B1203" s="95">
        <f t="shared" ca="1" si="275"/>
        <v>118414.20610861</v>
      </c>
      <c r="C1203" s="3">
        <f t="shared" ca="1" si="276"/>
        <v>113662.642761</v>
      </c>
      <c r="D1203" s="4">
        <f ca="1">IF(A1203&lt;$B$1,VLOOKUP(A1203,[1]DI!$A$4:$B$15000,2),0)</f>
        <v>0</v>
      </c>
      <c r="E1203" s="5">
        <f t="shared" ca="1" si="277"/>
        <v>0</v>
      </c>
      <c r="F1203" s="20">
        <f t="shared" si="274"/>
        <v>1.3</v>
      </c>
      <c r="G1203" s="6">
        <f t="shared" ca="1" si="278"/>
        <v>1</v>
      </c>
      <c r="H1203" s="5">
        <f ca="1">TRUNC(PRODUCT(G$10:G1202),15)</f>
        <v>1.4642499023939901</v>
      </c>
      <c r="I1203" s="5">
        <f t="shared" ca="1" si="279"/>
        <v>1.4054944838680801</v>
      </c>
      <c r="J1203" s="5">
        <f t="shared" ca="1" si="280"/>
        <v>1.0418040900000001</v>
      </c>
      <c r="K1203" s="5">
        <f t="shared" ca="1" si="281"/>
        <v>4751.5633476100002</v>
      </c>
      <c r="L1203" s="21">
        <f>IF(VLOOKUP(A1203,$U$12:$AD$125,8)=VLOOKUP(A1202,$U$12:$AD$125,8),0,VLOOKUP(A1203,U$12:$AD$125,8))</f>
        <v>0</v>
      </c>
      <c r="M1203" s="8">
        <f>IF(L1203&gt;0,VLOOKUP(L1203,T$12:$AC$125,7),0)</f>
        <v>0</v>
      </c>
      <c r="N1203" s="3">
        <f t="shared" si="286"/>
        <v>0</v>
      </c>
      <c r="O1203" s="3">
        <f t="shared" ca="1" si="283"/>
        <v>4751.5633476100002</v>
      </c>
      <c r="P1203" s="22" t="str">
        <f t="shared" si="284"/>
        <v>A+JProp=</v>
      </c>
      <c r="Q1203" s="2">
        <f t="shared" si="285"/>
        <v>43719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  <c r="ES1203" s="18"/>
      <c r="ET1203" s="18"/>
      <c r="EU1203" s="18"/>
      <c r="EV1203" s="18"/>
      <c r="EW1203" s="18"/>
      <c r="EX1203" s="18"/>
      <c r="EY1203" s="18"/>
      <c r="EZ1203" s="18"/>
      <c r="FA1203" s="18"/>
      <c r="FB1203" s="18"/>
      <c r="FC1203" s="18"/>
      <c r="FD1203" s="18"/>
      <c r="FE1203" s="18"/>
      <c r="FF1203" s="18"/>
      <c r="FG1203" s="18"/>
      <c r="FH1203" s="18"/>
      <c r="FI1203" s="18"/>
      <c r="FJ1203" s="18"/>
      <c r="FK1203" s="18"/>
      <c r="FL1203" s="18"/>
      <c r="FM1203" s="18"/>
      <c r="FN1203" s="18"/>
      <c r="FO1203" s="18"/>
      <c r="FP1203" s="18"/>
      <c r="FQ1203" s="18"/>
      <c r="FR1203" s="18"/>
      <c r="FS1203" s="18"/>
      <c r="FT1203" s="18"/>
      <c r="FU1203" s="18"/>
      <c r="FV1203" s="18"/>
    </row>
    <row r="1204" spans="1:178" ht="12.75" x14ac:dyDescent="0.15">
      <c r="A1204" s="90">
        <f t="shared" si="273"/>
        <v>43542</v>
      </c>
      <c r="B1204" s="95">
        <f t="shared" ca="1" si="275"/>
        <v>118414.20610861</v>
      </c>
      <c r="C1204" s="3">
        <f t="shared" ca="1" si="276"/>
        <v>113662.642761</v>
      </c>
      <c r="D1204" s="4">
        <f ca="1">IF(A1204&lt;$B$1,VLOOKUP(A1204,[1]DI!$A$4:$B$15000,2),0)</f>
        <v>6.4000000000000001E-2</v>
      </c>
      <c r="E1204" s="5">
        <f t="shared" ca="1" si="277"/>
        <v>2.4620000000000002E-4</v>
      </c>
      <c r="F1204" s="20">
        <f t="shared" si="274"/>
        <v>1.3</v>
      </c>
      <c r="G1204" s="6">
        <f t="shared" ca="1" si="278"/>
        <v>1.00032006</v>
      </c>
      <c r="H1204" s="5">
        <f ca="1">TRUNC(PRODUCT(G$10:G1203),15)</f>
        <v>1.4642499023939901</v>
      </c>
      <c r="I1204" s="5">
        <f t="shared" ca="1" si="279"/>
        <v>1.4054944838680801</v>
      </c>
      <c r="J1204" s="5">
        <f t="shared" ca="1" si="280"/>
        <v>1.0418040900000001</v>
      </c>
      <c r="K1204" s="5">
        <f t="shared" ca="1" si="281"/>
        <v>4751.5633476100002</v>
      </c>
      <c r="L1204" s="21">
        <f>IF(VLOOKUP(A1204,$U$12:$AD$125,8)=VLOOKUP(A1203,$U$12:$AD$125,8),0,VLOOKUP(A1204,U$12:$AD$125,8))</f>
        <v>0</v>
      </c>
      <c r="M1204" s="8">
        <f>IF(L1204&gt;0,VLOOKUP(L1204,T$12:$AC$125,7),0)</f>
        <v>0</v>
      </c>
      <c r="N1204" s="3">
        <f t="shared" si="286"/>
        <v>0</v>
      </c>
      <c r="O1204" s="3">
        <f t="shared" ca="1" si="283"/>
        <v>4751.5633476100002</v>
      </c>
      <c r="P1204" s="22" t="str">
        <f t="shared" si="284"/>
        <v>A+JProp=</v>
      </c>
      <c r="Q1204" s="2">
        <f t="shared" si="285"/>
        <v>43719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  <c r="ES1204" s="18"/>
      <c r="ET1204" s="18"/>
      <c r="EU1204" s="18"/>
      <c r="EV1204" s="18"/>
      <c r="EW1204" s="18"/>
      <c r="EX1204" s="18"/>
      <c r="EY1204" s="18"/>
      <c r="EZ1204" s="18"/>
      <c r="FA1204" s="18"/>
      <c r="FB1204" s="18"/>
      <c r="FC1204" s="18"/>
      <c r="FD1204" s="18"/>
      <c r="FE1204" s="18"/>
      <c r="FF1204" s="18"/>
      <c r="FG1204" s="18"/>
      <c r="FH1204" s="18"/>
      <c r="FI1204" s="18"/>
      <c r="FJ1204" s="18"/>
      <c r="FK1204" s="18"/>
      <c r="FL1204" s="18"/>
      <c r="FM1204" s="18"/>
      <c r="FN1204" s="18"/>
      <c r="FO1204" s="18"/>
      <c r="FP1204" s="18"/>
      <c r="FQ1204" s="18"/>
      <c r="FR1204" s="18"/>
      <c r="FS1204" s="18"/>
      <c r="FT1204" s="18"/>
      <c r="FU1204" s="18"/>
      <c r="FV1204" s="18"/>
    </row>
    <row r="1205" spans="1:178" ht="12.75" x14ac:dyDescent="0.15">
      <c r="A1205" s="90">
        <f t="shared" si="273"/>
        <v>43543</v>
      </c>
      <c r="B1205" s="95">
        <f t="shared" ca="1" si="275"/>
        <v>118452.10578021999</v>
      </c>
      <c r="C1205" s="3">
        <f t="shared" ca="1" si="276"/>
        <v>113662.642761</v>
      </c>
      <c r="D1205" s="4">
        <f ca="1">IF(A1205&lt;$B$1,VLOOKUP(A1205,[1]DI!$A$4:$B$15000,2),0)</f>
        <v>6.4000000000000001E-2</v>
      </c>
      <c r="E1205" s="5">
        <f t="shared" ca="1" si="277"/>
        <v>2.4620000000000002E-4</v>
      </c>
      <c r="F1205" s="20">
        <f t="shared" si="274"/>
        <v>1.3</v>
      </c>
      <c r="G1205" s="6">
        <f t="shared" ca="1" si="278"/>
        <v>1.00032006</v>
      </c>
      <c r="H1205" s="5">
        <f ca="1">TRUNC(PRODUCT(G$10:G1204),15)</f>
        <v>1.46471855021775</v>
      </c>
      <c r="I1205" s="5">
        <f t="shared" ca="1" si="279"/>
        <v>1.4054944838680801</v>
      </c>
      <c r="J1205" s="5">
        <f t="shared" ca="1" si="280"/>
        <v>1.04213753</v>
      </c>
      <c r="K1205" s="5">
        <f t="shared" ca="1" si="281"/>
        <v>4789.4630192200002</v>
      </c>
      <c r="L1205" s="21">
        <f>IF(VLOOKUP(A1205,$U$12:$AD$125,8)=VLOOKUP(A1204,$U$12:$AD$125,8),0,VLOOKUP(A1205,U$12:$AD$125,8))</f>
        <v>0</v>
      </c>
      <c r="M1205" s="8">
        <f>IF(L1205&gt;0,VLOOKUP(L1205,T$12:$AC$125,7),0)</f>
        <v>0</v>
      </c>
      <c r="N1205" s="3">
        <f t="shared" si="286"/>
        <v>0</v>
      </c>
      <c r="O1205" s="3">
        <f t="shared" ca="1" si="283"/>
        <v>4789.4630192200002</v>
      </c>
      <c r="P1205" s="22" t="str">
        <f t="shared" si="284"/>
        <v>A+JProp=</v>
      </c>
      <c r="Q1205" s="2">
        <f t="shared" si="285"/>
        <v>43719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  <c r="ES1205" s="18"/>
      <c r="ET1205" s="18"/>
      <c r="EU1205" s="18"/>
      <c r="EV1205" s="18"/>
      <c r="EW1205" s="18"/>
      <c r="EX1205" s="18"/>
      <c r="EY1205" s="18"/>
      <c r="EZ1205" s="18"/>
      <c r="FA1205" s="18"/>
      <c r="FB1205" s="18"/>
      <c r="FC1205" s="18"/>
      <c r="FD1205" s="18"/>
      <c r="FE1205" s="18"/>
      <c r="FF1205" s="18"/>
      <c r="FG1205" s="18"/>
      <c r="FH1205" s="18"/>
      <c r="FI1205" s="18"/>
      <c r="FJ1205" s="18"/>
      <c r="FK1205" s="18"/>
      <c r="FL1205" s="18"/>
      <c r="FM1205" s="18"/>
      <c r="FN1205" s="18"/>
      <c r="FO1205" s="18"/>
      <c r="FP1205" s="18"/>
      <c r="FQ1205" s="18"/>
      <c r="FR1205" s="18"/>
      <c r="FS1205" s="18"/>
      <c r="FT1205" s="18"/>
      <c r="FU1205" s="18"/>
      <c r="FV1205" s="18"/>
    </row>
    <row r="1206" spans="1:178" ht="12.75" x14ac:dyDescent="0.15">
      <c r="A1206" s="90">
        <f t="shared" si="273"/>
        <v>43544</v>
      </c>
      <c r="B1206" s="95">
        <f t="shared" ca="1" si="275"/>
        <v>118490.01795471</v>
      </c>
      <c r="C1206" s="3">
        <f t="shared" ca="1" si="276"/>
        <v>113662.642761</v>
      </c>
      <c r="D1206" s="4">
        <f ca="1">IF(A1206&lt;$B$1,VLOOKUP(A1206,[1]DI!$A$4:$B$15000,2),0)</f>
        <v>6.4000000000000001E-2</v>
      </c>
      <c r="E1206" s="5">
        <f t="shared" ca="1" si="277"/>
        <v>2.4620000000000002E-4</v>
      </c>
      <c r="F1206" s="20">
        <f t="shared" si="274"/>
        <v>1.3</v>
      </c>
      <c r="G1206" s="6">
        <f t="shared" ca="1" si="278"/>
        <v>1.00032006</v>
      </c>
      <c r="H1206" s="5">
        <f ca="1">TRUNC(PRODUCT(G$10:G1205),15)</f>
        <v>1.46518734803693</v>
      </c>
      <c r="I1206" s="5">
        <f t="shared" ca="1" si="279"/>
        <v>1.4054944838680801</v>
      </c>
      <c r="J1206" s="5">
        <f t="shared" ca="1" si="280"/>
        <v>1.0424710800000001</v>
      </c>
      <c r="K1206" s="5">
        <f t="shared" ca="1" si="281"/>
        <v>4827.3751937099996</v>
      </c>
      <c r="L1206" s="21">
        <f>IF(VLOOKUP(A1206,$U$12:$AD$125,8)=VLOOKUP(A1205,$U$12:$AD$125,8),0,VLOOKUP(A1206,U$12:$AD$125,8))</f>
        <v>0</v>
      </c>
      <c r="M1206" s="8">
        <f>IF(L1206&gt;0,VLOOKUP(L1206,T$12:$AC$125,7),0)</f>
        <v>0</v>
      </c>
      <c r="N1206" s="3">
        <f t="shared" si="286"/>
        <v>0</v>
      </c>
      <c r="O1206" s="3">
        <f t="shared" ca="1" si="283"/>
        <v>4827.3751937099996</v>
      </c>
      <c r="P1206" s="22" t="str">
        <f t="shared" si="284"/>
        <v>A+JProp=</v>
      </c>
      <c r="Q1206" s="2">
        <f t="shared" si="285"/>
        <v>43719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  <c r="ES1206" s="18"/>
      <c r="ET1206" s="18"/>
      <c r="EU1206" s="18"/>
      <c r="EV1206" s="18"/>
      <c r="EW1206" s="18"/>
      <c r="EX1206" s="18"/>
      <c r="EY1206" s="18"/>
      <c r="EZ1206" s="18"/>
      <c r="FA1206" s="18"/>
      <c r="FB1206" s="18"/>
      <c r="FC1206" s="18"/>
      <c r="FD1206" s="18"/>
      <c r="FE1206" s="18"/>
      <c r="FF1206" s="18"/>
      <c r="FG1206" s="18"/>
      <c r="FH1206" s="18"/>
      <c r="FI1206" s="18"/>
      <c r="FJ1206" s="18"/>
      <c r="FK1206" s="18"/>
      <c r="FL1206" s="18"/>
      <c r="FM1206" s="18"/>
      <c r="FN1206" s="18"/>
      <c r="FO1206" s="18"/>
      <c r="FP1206" s="18"/>
      <c r="FQ1206" s="18"/>
      <c r="FR1206" s="18"/>
      <c r="FS1206" s="18"/>
      <c r="FT1206" s="18"/>
      <c r="FU1206" s="18"/>
      <c r="FV1206" s="18"/>
    </row>
    <row r="1207" spans="1:178" ht="12.75" x14ac:dyDescent="0.15">
      <c r="A1207" s="90">
        <f t="shared" si="273"/>
        <v>43545</v>
      </c>
      <c r="B1207" s="95">
        <f t="shared" ca="1" si="275"/>
        <v>118527.94149546999</v>
      </c>
      <c r="C1207" s="3">
        <f t="shared" ca="1" si="276"/>
        <v>113662.642761</v>
      </c>
      <c r="D1207" s="4">
        <f ca="1">IF(A1207&lt;$B$1,VLOOKUP(A1207,[1]DI!$A$4:$B$15000,2),0)</f>
        <v>6.4000000000000001E-2</v>
      </c>
      <c r="E1207" s="5">
        <f t="shared" ca="1" si="277"/>
        <v>2.4620000000000002E-4</v>
      </c>
      <c r="F1207" s="20">
        <f t="shared" si="274"/>
        <v>1.3</v>
      </c>
      <c r="G1207" s="6">
        <f t="shared" ca="1" si="278"/>
        <v>1.00032006</v>
      </c>
      <c r="H1207" s="5">
        <f ca="1">TRUNC(PRODUCT(G$10:G1206),15)</f>
        <v>1.46565629589955</v>
      </c>
      <c r="I1207" s="5">
        <f t="shared" ca="1" si="279"/>
        <v>1.4054944838680801</v>
      </c>
      <c r="J1207" s="5">
        <f t="shared" ca="1" si="280"/>
        <v>1.0428047300000001</v>
      </c>
      <c r="K1207" s="5">
        <f t="shared" ca="1" si="281"/>
        <v>4865.2987344700005</v>
      </c>
      <c r="L1207" s="21">
        <f>IF(VLOOKUP(A1207,$U$12:$AD$125,8)=VLOOKUP(A1206,$U$12:$AD$125,8),0,VLOOKUP(A1207,U$12:$AD$125,8))</f>
        <v>0</v>
      </c>
      <c r="M1207" s="8">
        <f>IF(L1207&gt;0,VLOOKUP(L1207,T$12:$AC$125,7),0)</f>
        <v>0</v>
      </c>
      <c r="N1207" s="3">
        <f t="shared" si="286"/>
        <v>0</v>
      </c>
      <c r="O1207" s="3">
        <f t="shared" ca="1" si="283"/>
        <v>4865.2987344700005</v>
      </c>
      <c r="P1207" s="22" t="str">
        <f t="shared" si="284"/>
        <v>A+JProp=</v>
      </c>
      <c r="Q1207" s="2">
        <f t="shared" si="285"/>
        <v>43719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  <c r="ES1207" s="18"/>
      <c r="ET1207" s="18"/>
      <c r="EU1207" s="18"/>
      <c r="EV1207" s="18"/>
      <c r="EW1207" s="18"/>
      <c r="EX1207" s="18"/>
      <c r="EY1207" s="18"/>
      <c r="EZ1207" s="18"/>
      <c r="FA1207" s="18"/>
      <c r="FB1207" s="18"/>
      <c r="FC1207" s="18"/>
      <c r="FD1207" s="18"/>
      <c r="FE1207" s="18"/>
      <c r="FF1207" s="18"/>
      <c r="FG1207" s="18"/>
      <c r="FH1207" s="18"/>
      <c r="FI1207" s="18"/>
      <c r="FJ1207" s="18"/>
      <c r="FK1207" s="18"/>
      <c r="FL1207" s="18"/>
      <c r="FM1207" s="18"/>
      <c r="FN1207" s="18"/>
      <c r="FO1207" s="18"/>
      <c r="FP1207" s="18"/>
      <c r="FQ1207" s="18"/>
      <c r="FR1207" s="18"/>
      <c r="FS1207" s="18"/>
      <c r="FT1207" s="18"/>
      <c r="FU1207" s="18"/>
      <c r="FV1207" s="18"/>
    </row>
    <row r="1208" spans="1:178" ht="12.75" x14ac:dyDescent="0.15">
      <c r="A1208" s="90">
        <f t="shared" si="273"/>
        <v>43546</v>
      </c>
      <c r="B1208" s="95">
        <f t="shared" ca="1" si="275"/>
        <v>118565.87753910999</v>
      </c>
      <c r="C1208" s="3">
        <f t="shared" ca="1" si="276"/>
        <v>113662.642761</v>
      </c>
      <c r="D1208" s="4">
        <f ca="1">IF(A1208&lt;$B$1,VLOOKUP(A1208,[1]DI!$A$4:$B$15000,2),0)</f>
        <v>6.4000000000000001E-2</v>
      </c>
      <c r="E1208" s="5">
        <f t="shared" ca="1" si="277"/>
        <v>2.4620000000000002E-4</v>
      </c>
      <c r="F1208" s="20">
        <f t="shared" si="274"/>
        <v>1.3</v>
      </c>
      <c r="G1208" s="6">
        <f t="shared" ca="1" si="278"/>
        <v>1.00032006</v>
      </c>
      <c r="H1208" s="5">
        <f ca="1">TRUNC(PRODUCT(G$10:G1207),15)</f>
        <v>1.4661253938536101</v>
      </c>
      <c r="I1208" s="5">
        <f t="shared" ca="1" si="279"/>
        <v>1.4054944838680801</v>
      </c>
      <c r="J1208" s="5">
        <f t="shared" ca="1" si="280"/>
        <v>1.04313849</v>
      </c>
      <c r="K1208" s="5">
        <f t="shared" ca="1" si="281"/>
        <v>4903.2347781099998</v>
      </c>
      <c r="L1208" s="21">
        <f>IF(VLOOKUP(A1208,$U$12:$AD$125,8)=VLOOKUP(A1207,$U$12:$AD$125,8),0,VLOOKUP(A1208,U$12:$AD$125,8))</f>
        <v>0</v>
      </c>
      <c r="M1208" s="8">
        <f>IF(L1208&gt;0,VLOOKUP(L1208,T$12:$AC$125,7),0)</f>
        <v>0</v>
      </c>
      <c r="N1208" s="3">
        <f t="shared" si="286"/>
        <v>0</v>
      </c>
      <c r="O1208" s="3">
        <f t="shared" ca="1" si="283"/>
        <v>4903.2347781099998</v>
      </c>
      <c r="P1208" s="22" t="str">
        <f t="shared" si="284"/>
        <v>A+JProp=</v>
      </c>
      <c r="Q1208" s="2">
        <f t="shared" si="285"/>
        <v>43719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  <c r="ES1208" s="18"/>
      <c r="ET1208" s="18"/>
      <c r="EU1208" s="18"/>
      <c r="EV1208" s="18"/>
      <c r="EW1208" s="18"/>
      <c r="EX1208" s="18"/>
      <c r="EY1208" s="18"/>
      <c r="EZ1208" s="18"/>
      <c r="FA1208" s="18"/>
      <c r="FB1208" s="18"/>
      <c r="FC1208" s="18"/>
      <c r="FD1208" s="18"/>
      <c r="FE1208" s="18"/>
      <c r="FF1208" s="18"/>
      <c r="FG1208" s="18"/>
      <c r="FH1208" s="18"/>
      <c r="FI1208" s="18"/>
      <c r="FJ1208" s="18"/>
      <c r="FK1208" s="18"/>
      <c r="FL1208" s="18"/>
      <c r="FM1208" s="18"/>
      <c r="FN1208" s="18"/>
      <c r="FO1208" s="18"/>
      <c r="FP1208" s="18"/>
      <c r="FQ1208" s="18"/>
      <c r="FR1208" s="18"/>
      <c r="FS1208" s="18"/>
      <c r="FT1208" s="18"/>
      <c r="FU1208" s="18"/>
      <c r="FV1208" s="18"/>
    </row>
    <row r="1209" spans="1:178" ht="12.75" x14ac:dyDescent="0.15">
      <c r="A1209" s="90">
        <f t="shared" si="273"/>
        <v>43547</v>
      </c>
      <c r="B1209" s="95">
        <f t="shared" ca="1" si="275"/>
        <v>118603.82608565</v>
      </c>
      <c r="C1209" s="3">
        <f t="shared" ca="1" si="276"/>
        <v>113662.642761</v>
      </c>
      <c r="D1209" s="4">
        <f ca="1">IF(A1209&lt;$B$1,VLOOKUP(A1209,[1]DI!$A$4:$B$15000,2),0)</f>
        <v>0</v>
      </c>
      <c r="E1209" s="5">
        <f t="shared" ca="1" si="277"/>
        <v>0</v>
      </c>
      <c r="F1209" s="20">
        <f t="shared" si="274"/>
        <v>1.3</v>
      </c>
      <c r="G1209" s="6">
        <f t="shared" ca="1" si="278"/>
        <v>1</v>
      </c>
      <c r="H1209" s="5">
        <f ca="1">TRUNC(PRODUCT(G$10:G1208),15)</f>
        <v>1.46659464194717</v>
      </c>
      <c r="I1209" s="5">
        <f t="shared" ca="1" si="279"/>
        <v>1.4054944838680801</v>
      </c>
      <c r="J1209" s="5">
        <f t="shared" ca="1" si="280"/>
        <v>1.04347236</v>
      </c>
      <c r="K1209" s="5">
        <f t="shared" ca="1" si="281"/>
        <v>4941.18332465</v>
      </c>
      <c r="L1209" s="21">
        <f>IF(VLOOKUP(A1209,$U$12:$AD$125,8)=VLOOKUP(A1208,$U$12:$AD$125,8),0,VLOOKUP(A1209,U$12:$AD$125,8))</f>
        <v>0</v>
      </c>
      <c r="M1209" s="8">
        <f>IF(L1209&gt;0,VLOOKUP(L1209,T$12:$AC$125,7),0)</f>
        <v>0</v>
      </c>
      <c r="N1209" s="3">
        <f t="shared" si="286"/>
        <v>0</v>
      </c>
      <c r="O1209" s="3">
        <f t="shared" ca="1" si="283"/>
        <v>4941.18332465</v>
      </c>
      <c r="P1209" s="22" t="str">
        <f t="shared" si="284"/>
        <v>A+JProp=</v>
      </c>
      <c r="Q1209" s="2">
        <f t="shared" si="285"/>
        <v>43719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  <c r="ES1209" s="18"/>
      <c r="ET1209" s="18"/>
      <c r="EU1209" s="18"/>
      <c r="EV1209" s="18"/>
      <c r="EW1209" s="18"/>
      <c r="EX1209" s="18"/>
      <c r="EY1209" s="18"/>
      <c r="EZ1209" s="18"/>
      <c r="FA1209" s="18"/>
      <c r="FB1209" s="18"/>
      <c r="FC1209" s="18"/>
      <c r="FD1209" s="18"/>
      <c r="FE1209" s="18"/>
      <c r="FF1209" s="18"/>
      <c r="FG1209" s="18"/>
      <c r="FH1209" s="18"/>
      <c r="FI1209" s="18"/>
      <c r="FJ1209" s="18"/>
      <c r="FK1209" s="18"/>
      <c r="FL1209" s="18"/>
      <c r="FM1209" s="18"/>
      <c r="FN1209" s="18"/>
      <c r="FO1209" s="18"/>
      <c r="FP1209" s="18"/>
      <c r="FQ1209" s="18"/>
      <c r="FR1209" s="18"/>
      <c r="FS1209" s="18"/>
      <c r="FT1209" s="18"/>
      <c r="FU1209" s="18"/>
      <c r="FV1209" s="18"/>
    </row>
    <row r="1210" spans="1:178" ht="12.75" x14ac:dyDescent="0.15">
      <c r="A1210" s="90">
        <f t="shared" si="273"/>
        <v>43548</v>
      </c>
      <c r="B1210" s="95">
        <f t="shared" ca="1" si="275"/>
        <v>118603.82608565</v>
      </c>
      <c r="C1210" s="3">
        <f t="shared" ca="1" si="276"/>
        <v>113662.642761</v>
      </c>
      <c r="D1210" s="4">
        <f ca="1">IF(A1210&lt;$B$1,VLOOKUP(A1210,[1]DI!$A$4:$B$15000,2),0)</f>
        <v>0</v>
      </c>
      <c r="E1210" s="5">
        <f t="shared" ca="1" si="277"/>
        <v>0</v>
      </c>
      <c r="F1210" s="20">
        <f t="shared" si="274"/>
        <v>1.3</v>
      </c>
      <c r="G1210" s="6">
        <f t="shared" ca="1" si="278"/>
        <v>1</v>
      </c>
      <c r="H1210" s="5">
        <f ca="1">TRUNC(PRODUCT(G$10:G1209),15)</f>
        <v>1.46659464194717</v>
      </c>
      <c r="I1210" s="5">
        <f t="shared" ca="1" si="279"/>
        <v>1.4054944838680801</v>
      </c>
      <c r="J1210" s="5">
        <f t="shared" ca="1" si="280"/>
        <v>1.04347236</v>
      </c>
      <c r="K1210" s="5">
        <f t="shared" ca="1" si="281"/>
        <v>4941.18332465</v>
      </c>
      <c r="L1210" s="21">
        <f>IF(VLOOKUP(A1210,$U$12:$AD$125,8)=VLOOKUP(A1209,$U$12:$AD$125,8),0,VLOOKUP(A1210,U$12:$AD$125,8))</f>
        <v>0</v>
      </c>
      <c r="M1210" s="8">
        <f>IF(L1210&gt;0,VLOOKUP(L1210,T$12:$AC$125,7),0)</f>
        <v>0</v>
      </c>
      <c r="N1210" s="3">
        <f t="shared" si="286"/>
        <v>0</v>
      </c>
      <c r="O1210" s="3">
        <f t="shared" ca="1" si="283"/>
        <v>4941.18332465</v>
      </c>
      <c r="P1210" s="22" t="str">
        <f t="shared" si="284"/>
        <v>A+JProp=</v>
      </c>
      <c r="Q1210" s="2">
        <f t="shared" si="285"/>
        <v>43719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  <c r="ES1210" s="18"/>
      <c r="ET1210" s="18"/>
      <c r="EU1210" s="18"/>
      <c r="EV1210" s="18"/>
      <c r="EW1210" s="18"/>
      <c r="EX1210" s="18"/>
      <c r="EY1210" s="18"/>
      <c r="EZ1210" s="18"/>
      <c r="FA1210" s="18"/>
      <c r="FB1210" s="18"/>
      <c r="FC1210" s="18"/>
      <c r="FD1210" s="18"/>
      <c r="FE1210" s="18"/>
      <c r="FF1210" s="18"/>
      <c r="FG1210" s="18"/>
      <c r="FH1210" s="18"/>
      <c r="FI1210" s="18"/>
      <c r="FJ1210" s="18"/>
      <c r="FK1210" s="18"/>
      <c r="FL1210" s="18"/>
      <c r="FM1210" s="18"/>
      <c r="FN1210" s="18"/>
      <c r="FO1210" s="18"/>
      <c r="FP1210" s="18"/>
      <c r="FQ1210" s="18"/>
      <c r="FR1210" s="18"/>
      <c r="FS1210" s="18"/>
      <c r="FT1210" s="18"/>
      <c r="FU1210" s="18"/>
      <c r="FV1210" s="18"/>
    </row>
    <row r="1211" spans="1:178" ht="12.75" x14ac:dyDescent="0.15">
      <c r="A1211" s="90">
        <f t="shared" si="273"/>
        <v>43549</v>
      </c>
      <c r="B1211" s="95">
        <f t="shared" ca="1" si="275"/>
        <v>118603.82608565</v>
      </c>
      <c r="C1211" s="3">
        <f t="shared" ca="1" si="276"/>
        <v>113662.642761</v>
      </c>
      <c r="D1211" s="4">
        <f ca="1">IF(A1211&lt;$B$1,VLOOKUP(A1211,[1]DI!$A$4:$B$15000,2),0)</f>
        <v>6.4000000000000001E-2</v>
      </c>
      <c r="E1211" s="5">
        <f t="shared" ca="1" si="277"/>
        <v>2.4620000000000002E-4</v>
      </c>
      <c r="F1211" s="20">
        <f t="shared" si="274"/>
        <v>1.3</v>
      </c>
      <c r="G1211" s="6">
        <f t="shared" ca="1" si="278"/>
        <v>1.00032006</v>
      </c>
      <c r="H1211" s="5">
        <f ca="1">TRUNC(PRODUCT(G$10:G1210),15)</f>
        <v>1.46659464194717</v>
      </c>
      <c r="I1211" s="5">
        <f t="shared" ca="1" si="279"/>
        <v>1.4054944838680801</v>
      </c>
      <c r="J1211" s="5">
        <f t="shared" ca="1" si="280"/>
        <v>1.04347236</v>
      </c>
      <c r="K1211" s="5">
        <f t="shared" ca="1" si="281"/>
        <v>4941.18332465</v>
      </c>
      <c r="L1211" s="21">
        <f>IF(VLOOKUP(A1211,$U$12:$AD$125,8)=VLOOKUP(A1210,$U$12:$AD$125,8),0,VLOOKUP(A1211,U$12:$AD$125,8))</f>
        <v>0</v>
      </c>
      <c r="M1211" s="8">
        <f>IF(L1211&gt;0,VLOOKUP(L1211,T$12:$AC$125,7),0)</f>
        <v>0</v>
      </c>
      <c r="N1211" s="3">
        <f t="shared" si="286"/>
        <v>0</v>
      </c>
      <c r="O1211" s="3">
        <f t="shared" ca="1" si="283"/>
        <v>4941.18332465</v>
      </c>
      <c r="P1211" s="22" t="str">
        <f t="shared" si="284"/>
        <v>A+JProp=</v>
      </c>
      <c r="Q1211" s="2">
        <f t="shared" si="285"/>
        <v>43719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  <c r="ES1211" s="18"/>
      <c r="ET1211" s="18"/>
      <c r="EU1211" s="18"/>
      <c r="EV1211" s="18"/>
      <c r="EW1211" s="18"/>
      <c r="EX1211" s="18"/>
      <c r="EY1211" s="18"/>
      <c r="EZ1211" s="18"/>
      <c r="FA1211" s="18"/>
      <c r="FB1211" s="18"/>
      <c r="FC1211" s="18"/>
      <c r="FD1211" s="18"/>
      <c r="FE1211" s="18"/>
      <c r="FF1211" s="18"/>
      <c r="FG1211" s="18"/>
      <c r="FH1211" s="18"/>
      <c r="FI1211" s="18"/>
      <c r="FJ1211" s="18"/>
      <c r="FK1211" s="18"/>
      <c r="FL1211" s="18"/>
      <c r="FM1211" s="18"/>
      <c r="FN1211" s="18"/>
      <c r="FO1211" s="18"/>
      <c r="FP1211" s="18"/>
      <c r="FQ1211" s="18"/>
      <c r="FR1211" s="18"/>
      <c r="FS1211" s="18"/>
      <c r="FT1211" s="18"/>
      <c r="FU1211" s="18"/>
      <c r="FV1211" s="18"/>
    </row>
    <row r="1212" spans="1:178" ht="12.75" x14ac:dyDescent="0.15">
      <c r="A1212" s="90">
        <f t="shared" si="273"/>
        <v>43550</v>
      </c>
      <c r="B1212" s="95">
        <f t="shared" ca="1" si="275"/>
        <v>118641.78599845999</v>
      </c>
      <c r="C1212" s="3">
        <f t="shared" ca="1" si="276"/>
        <v>113662.642761</v>
      </c>
      <c r="D1212" s="4">
        <f ca="1">IF(A1212&lt;$B$1,VLOOKUP(A1212,[1]DI!$A$4:$B$15000,2),0)</f>
        <v>6.4000000000000001E-2</v>
      </c>
      <c r="E1212" s="5">
        <f t="shared" ca="1" si="277"/>
        <v>2.4620000000000002E-4</v>
      </c>
      <c r="F1212" s="20">
        <f t="shared" si="274"/>
        <v>1.3</v>
      </c>
      <c r="G1212" s="6">
        <f t="shared" ca="1" si="278"/>
        <v>1.00032006</v>
      </c>
      <c r="H1212" s="5">
        <f ca="1">TRUNC(PRODUCT(G$10:G1211),15)</f>
        <v>1.46706404022827</v>
      </c>
      <c r="I1212" s="5">
        <f t="shared" ca="1" si="279"/>
        <v>1.4054944838680801</v>
      </c>
      <c r="J1212" s="5">
        <f t="shared" ca="1" si="280"/>
        <v>1.04380633</v>
      </c>
      <c r="K1212" s="5">
        <f t="shared" ca="1" si="281"/>
        <v>4979.1432374599999</v>
      </c>
      <c r="L1212" s="21">
        <f>IF(VLOOKUP(A1212,$U$12:$AD$125,8)=VLOOKUP(A1211,$U$12:$AD$125,8),0,VLOOKUP(A1212,U$12:$AD$125,8))</f>
        <v>0</v>
      </c>
      <c r="M1212" s="8">
        <f>IF(L1212&gt;0,VLOOKUP(L1212,T$12:$AC$125,7),0)</f>
        <v>0</v>
      </c>
      <c r="N1212" s="3">
        <f t="shared" si="286"/>
        <v>0</v>
      </c>
      <c r="O1212" s="3">
        <f t="shared" ca="1" si="283"/>
        <v>4979.1432374599999</v>
      </c>
      <c r="P1212" s="22" t="str">
        <f t="shared" si="284"/>
        <v>A+JProp=</v>
      </c>
      <c r="Q1212" s="2">
        <f t="shared" si="285"/>
        <v>43719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  <c r="ES1212" s="18"/>
      <c r="ET1212" s="18"/>
      <c r="EU1212" s="18"/>
      <c r="EV1212" s="18"/>
      <c r="EW1212" s="18"/>
      <c r="EX1212" s="18"/>
      <c r="EY1212" s="18"/>
      <c r="EZ1212" s="18"/>
      <c r="FA1212" s="18"/>
      <c r="FB1212" s="18"/>
      <c r="FC1212" s="18"/>
      <c r="FD1212" s="18"/>
      <c r="FE1212" s="18"/>
      <c r="FF1212" s="18"/>
      <c r="FG1212" s="18"/>
      <c r="FH1212" s="18"/>
      <c r="FI1212" s="18"/>
      <c r="FJ1212" s="18"/>
      <c r="FK1212" s="18"/>
      <c r="FL1212" s="18"/>
      <c r="FM1212" s="18"/>
      <c r="FN1212" s="18"/>
      <c r="FO1212" s="18"/>
      <c r="FP1212" s="18"/>
      <c r="FQ1212" s="18"/>
      <c r="FR1212" s="18"/>
      <c r="FS1212" s="18"/>
      <c r="FT1212" s="18"/>
      <c r="FU1212" s="18"/>
      <c r="FV1212" s="18"/>
    </row>
    <row r="1213" spans="1:178" ht="12.75" x14ac:dyDescent="0.15">
      <c r="A1213" s="90">
        <f t="shared" si="273"/>
        <v>43551</v>
      </c>
      <c r="B1213" s="95">
        <f t="shared" ca="1" si="275"/>
        <v>118679.75841415</v>
      </c>
      <c r="C1213" s="3">
        <f t="shared" ca="1" si="276"/>
        <v>113662.642761</v>
      </c>
      <c r="D1213" s="4">
        <f ca="1">IF(A1213&lt;$B$1,VLOOKUP(A1213,[1]DI!$A$4:$B$15000,2),0)</f>
        <v>6.4000000000000001E-2</v>
      </c>
      <c r="E1213" s="5">
        <f t="shared" ca="1" si="277"/>
        <v>2.4620000000000002E-4</v>
      </c>
      <c r="F1213" s="20">
        <f t="shared" si="274"/>
        <v>1.3</v>
      </c>
      <c r="G1213" s="6">
        <f t="shared" ca="1" si="278"/>
        <v>1.00032006</v>
      </c>
      <c r="H1213" s="5">
        <f ca="1">TRUNC(PRODUCT(G$10:G1212),15)</f>
        <v>1.4675335887449801</v>
      </c>
      <c r="I1213" s="5">
        <f t="shared" ca="1" si="279"/>
        <v>1.4054944838680801</v>
      </c>
      <c r="J1213" s="5">
        <f t="shared" ca="1" si="280"/>
        <v>1.04414041</v>
      </c>
      <c r="K1213" s="5">
        <f t="shared" ca="1" si="281"/>
        <v>5017.1156531500001</v>
      </c>
      <c r="L1213" s="21">
        <f>IF(VLOOKUP(A1213,$U$12:$AD$125,8)=VLOOKUP(A1212,$U$12:$AD$125,8),0,VLOOKUP(A1213,U$12:$AD$125,8))</f>
        <v>0</v>
      </c>
      <c r="M1213" s="8">
        <f>IF(L1213&gt;0,VLOOKUP(L1213,T$12:$AC$125,7),0)</f>
        <v>0</v>
      </c>
      <c r="N1213" s="3">
        <f t="shared" si="286"/>
        <v>0</v>
      </c>
      <c r="O1213" s="3">
        <f t="shared" ca="1" si="283"/>
        <v>5017.1156531500001</v>
      </c>
      <c r="P1213" s="22" t="str">
        <f t="shared" si="284"/>
        <v>A+JProp=</v>
      </c>
      <c r="Q1213" s="2">
        <f t="shared" si="285"/>
        <v>43719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  <c r="ES1213" s="18"/>
      <c r="ET1213" s="18"/>
      <c r="EU1213" s="18"/>
      <c r="EV1213" s="18"/>
      <c r="EW1213" s="18"/>
      <c r="EX1213" s="18"/>
      <c r="EY1213" s="18"/>
      <c r="EZ1213" s="18"/>
      <c r="FA1213" s="18"/>
      <c r="FB1213" s="18"/>
      <c r="FC1213" s="18"/>
      <c r="FD1213" s="18"/>
      <c r="FE1213" s="18"/>
      <c r="FF1213" s="18"/>
      <c r="FG1213" s="18"/>
      <c r="FH1213" s="18"/>
      <c r="FI1213" s="18"/>
      <c r="FJ1213" s="18"/>
      <c r="FK1213" s="18"/>
      <c r="FL1213" s="18"/>
      <c r="FM1213" s="18"/>
      <c r="FN1213" s="18"/>
      <c r="FO1213" s="18"/>
      <c r="FP1213" s="18"/>
      <c r="FQ1213" s="18"/>
      <c r="FR1213" s="18"/>
      <c r="FS1213" s="18"/>
      <c r="FT1213" s="18"/>
      <c r="FU1213" s="18"/>
      <c r="FV1213" s="18"/>
    </row>
    <row r="1214" spans="1:178" ht="12.75" x14ac:dyDescent="0.15">
      <c r="A1214" s="90">
        <f t="shared" si="273"/>
        <v>43552</v>
      </c>
      <c r="B1214" s="95">
        <f t="shared" ca="1" si="275"/>
        <v>118717.74333273</v>
      </c>
      <c r="C1214" s="3">
        <f t="shared" ca="1" si="276"/>
        <v>113662.642761</v>
      </c>
      <c r="D1214" s="4">
        <f ca="1">IF(A1214&lt;$B$1,VLOOKUP(A1214,[1]DI!$A$4:$B$15000,2),0)</f>
        <v>6.4000000000000001E-2</v>
      </c>
      <c r="E1214" s="5">
        <f t="shared" ca="1" si="277"/>
        <v>2.4620000000000002E-4</v>
      </c>
      <c r="F1214" s="20">
        <f t="shared" si="274"/>
        <v>1.3</v>
      </c>
      <c r="G1214" s="6">
        <f t="shared" ca="1" si="278"/>
        <v>1.00032006</v>
      </c>
      <c r="H1214" s="5">
        <f ca="1">TRUNC(PRODUCT(G$10:G1213),15)</f>
        <v>1.4680032875454001</v>
      </c>
      <c r="I1214" s="5">
        <f t="shared" ca="1" si="279"/>
        <v>1.4054944838680801</v>
      </c>
      <c r="J1214" s="5">
        <f t="shared" ca="1" si="280"/>
        <v>1.0444746</v>
      </c>
      <c r="K1214" s="5">
        <f t="shared" ca="1" si="281"/>
        <v>5055.1005717300004</v>
      </c>
      <c r="L1214" s="21">
        <f>IF(VLOOKUP(A1214,$U$12:$AD$125,8)=VLOOKUP(A1213,$U$12:$AD$125,8),0,VLOOKUP(A1214,U$12:$AD$125,8))</f>
        <v>0</v>
      </c>
      <c r="M1214" s="8">
        <f>IF(L1214&gt;0,VLOOKUP(L1214,T$12:$AC$125,7),0)</f>
        <v>0</v>
      </c>
      <c r="N1214" s="3">
        <f t="shared" si="286"/>
        <v>0</v>
      </c>
      <c r="O1214" s="3">
        <f t="shared" ca="1" si="283"/>
        <v>5055.1005717300004</v>
      </c>
      <c r="P1214" s="22" t="str">
        <f t="shared" si="284"/>
        <v>A+JProp=</v>
      </c>
      <c r="Q1214" s="2">
        <f t="shared" si="285"/>
        <v>43719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  <c r="ES1214" s="18"/>
      <c r="ET1214" s="18"/>
      <c r="EU1214" s="18"/>
      <c r="EV1214" s="18"/>
      <c r="EW1214" s="18"/>
      <c r="EX1214" s="18"/>
      <c r="EY1214" s="18"/>
      <c r="EZ1214" s="18"/>
      <c r="FA1214" s="18"/>
      <c r="FB1214" s="18"/>
      <c r="FC1214" s="18"/>
      <c r="FD1214" s="18"/>
      <c r="FE1214" s="18"/>
      <c r="FF1214" s="18"/>
      <c r="FG1214" s="18"/>
      <c r="FH1214" s="18"/>
      <c r="FI1214" s="18"/>
      <c r="FJ1214" s="18"/>
      <c r="FK1214" s="18"/>
      <c r="FL1214" s="18"/>
      <c r="FM1214" s="18"/>
      <c r="FN1214" s="18"/>
      <c r="FO1214" s="18"/>
      <c r="FP1214" s="18"/>
      <c r="FQ1214" s="18"/>
      <c r="FR1214" s="18"/>
      <c r="FS1214" s="18"/>
      <c r="FT1214" s="18"/>
      <c r="FU1214" s="18"/>
      <c r="FV1214" s="18"/>
    </row>
    <row r="1215" spans="1:178" ht="12.75" x14ac:dyDescent="0.15">
      <c r="A1215" s="90">
        <f t="shared" si="273"/>
        <v>43553</v>
      </c>
      <c r="B1215" s="95">
        <f t="shared" ca="1" si="275"/>
        <v>118755.73961757999</v>
      </c>
      <c r="C1215" s="3">
        <f t="shared" ca="1" si="276"/>
        <v>113662.642761</v>
      </c>
      <c r="D1215" s="4">
        <f ca="1">IF(A1215&lt;$B$1,VLOOKUP(A1215,[1]DI!$A$4:$B$15000,2),0)</f>
        <v>6.4000000000000001E-2</v>
      </c>
      <c r="E1215" s="5">
        <f t="shared" ca="1" si="277"/>
        <v>2.4620000000000002E-4</v>
      </c>
      <c r="F1215" s="20">
        <f t="shared" si="274"/>
        <v>1.3</v>
      </c>
      <c r="G1215" s="6">
        <f t="shared" ca="1" si="278"/>
        <v>1.00032006</v>
      </c>
      <c r="H1215" s="5">
        <f ca="1">TRUNC(PRODUCT(G$10:G1214),15)</f>
        <v>1.46847313667761</v>
      </c>
      <c r="I1215" s="5">
        <f t="shared" ca="1" si="279"/>
        <v>1.4054944838680801</v>
      </c>
      <c r="J1215" s="5">
        <f t="shared" ca="1" si="280"/>
        <v>1.0448088900000001</v>
      </c>
      <c r="K1215" s="5">
        <f t="shared" ca="1" si="281"/>
        <v>5093.0968565800003</v>
      </c>
      <c r="L1215" s="21">
        <f>IF(VLOOKUP(A1215,$U$12:$AD$125,8)=VLOOKUP(A1214,$U$12:$AD$125,8),0,VLOOKUP(A1215,U$12:$AD$125,8))</f>
        <v>0</v>
      </c>
      <c r="M1215" s="8">
        <f>IF(L1215&gt;0,VLOOKUP(L1215,T$12:$AC$125,7),0)</f>
        <v>0</v>
      </c>
      <c r="N1215" s="3">
        <f t="shared" si="286"/>
        <v>0</v>
      </c>
      <c r="O1215" s="3">
        <f t="shared" ca="1" si="283"/>
        <v>5093.0968565800003</v>
      </c>
      <c r="P1215" s="22" t="str">
        <f t="shared" si="284"/>
        <v>A+JProp=</v>
      </c>
      <c r="Q1215" s="2">
        <f t="shared" si="285"/>
        <v>43719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  <c r="ES1215" s="18"/>
      <c r="ET1215" s="18"/>
      <c r="EU1215" s="18"/>
      <c r="EV1215" s="18"/>
      <c r="EW1215" s="18"/>
      <c r="EX1215" s="18"/>
      <c r="EY1215" s="18"/>
      <c r="EZ1215" s="18"/>
      <c r="FA1215" s="18"/>
      <c r="FB1215" s="18"/>
      <c r="FC1215" s="18"/>
      <c r="FD1215" s="18"/>
      <c r="FE1215" s="18"/>
      <c r="FF1215" s="18"/>
      <c r="FG1215" s="18"/>
      <c r="FH1215" s="18"/>
      <c r="FI1215" s="18"/>
      <c r="FJ1215" s="18"/>
      <c r="FK1215" s="18"/>
      <c r="FL1215" s="18"/>
      <c r="FM1215" s="18"/>
      <c r="FN1215" s="18"/>
      <c r="FO1215" s="18"/>
      <c r="FP1215" s="18"/>
      <c r="FQ1215" s="18"/>
      <c r="FR1215" s="18"/>
      <c r="FS1215" s="18"/>
      <c r="FT1215" s="18"/>
      <c r="FU1215" s="18"/>
      <c r="FV1215" s="18"/>
    </row>
    <row r="1216" spans="1:178" ht="12.75" x14ac:dyDescent="0.15">
      <c r="A1216" s="90">
        <f t="shared" si="273"/>
        <v>43554</v>
      </c>
      <c r="B1216" s="95">
        <f t="shared" ca="1" si="275"/>
        <v>118793.74954194999</v>
      </c>
      <c r="C1216" s="3">
        <f t="shared" ca="1" si="276"/>
        <v>113662.642761</v>
      </c>
      <c r="D1216" s="4">
        <f ca="1">IF(A1216&lt;$B$1,VLOOKUP(A1216,[1]DI!$A$4:$B$15000,2),0)</f>
        <v>0</v>
      </c>
      <c r="E1216" s="5">
        <f t="shared" ca="1" si="277"/>
        <v>0</v>
      </c>
      <c r="F1216" s="20">
        <f t="shared" si="274"/>
        <v>1.3</v>
      </c>
      <c r="G1216" s="6">
        <f t="shared" ca="1" si="278"/>
        <v>1</v>
      </c>
      <c r="H1216" s="5">
        <f ca="1">TRUNC(PRODUCT(G$10:G1215),15)</f>
        <v>1.46894313618973</v>
      </c>
      <c r="I1216" s="5">
        <f t="shared" ca="1" si="279"/>
        <v>1.4054944838680801</v>
      </c>
      <c r="J1216" s="5">
        <f t="shared" ca="1" si="280"/>
        <v>1.0451433000000001</v>
      </c>
      <c r="K1216" s="5">
        <f t="shared" ca="1" si="281"/>
        <v>5131.10678095</v>
      </c>
      <c r="L1216" s="21">
        <f>IF(VLOOKUP(A1216,$U$12:$AD$125,8)=VLOOKUP(A1215,$U$12:$AD$125,8),0,VLOOKUP(A1216,U$12:$AD$125,8))</f>
        <v>0</v>
      </c>
      <c r="M1216" s="8">
        <f>IF(L1216&gt;0,VLOOKUP(L1216,T$12:$AC$125,7),0)</f>
        <v>0</v>
      </c>
      <c r="N1216" s="3">
        <f t="shared" si="286"/>
        <v>0</v>
      </c>
      <c r="O1216" s="3">
        <f t="shared" ca="1" si="283"/>
        <v>5131.10678095</v>
      </c>
      <c r="P1216" s="22" t="str">
        <f t="shared" si="284"/>
        <v>A+JProp=</v>
      </c>
      <c r="Q1216" s="2">
        <f t="shared" si="285"/>
        <v>43719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  <c r="EW1216" s="18"/>
      <c r="EX1216" s="18"/>
      <c r="EY1216" s="18"/>
      <c r="EZ1216" s="18"/>
      <c r="FA1216" s="18"/>
      <c r="FB1216" s="18"/>
      <c r="FC1216" s="18"/>
      <c r="FD1216" s="18"/>
      <c r="FE1216" s="18"/>
      <c r="FF1216" s="18"/>
      <c r="FG1216" s="18"/>
      <c r="FH1216" s="18"/>
      <c r="FI1216" s="18"/>
      <c r="FJ1216" s="18"/>
      <c r="FK1216" s="18"/>
      <c r="FL1216" s="18"/>
      <c r="FM1216" s="18"/>
      <c r="FN1216" s="18"/>
      <c r="FO1216" s="18"/>
      <c r="FP1216" s="18"/>
      <c r="FQ1216" s="18"/>
      <c r="FR1216" s="18"/>
      <c r="FS1216" s="18"/>
      <c r="FT1216" s="18"/>
      <c r="FU1216" s="18"/>
      <c r="FV1216" s="18"/>
    </row>
    <row r="1217" spans="1:181" ht="12.75" x14ac:dyDescent="0.15">
      <c r="A1217" s="90">
        <f t="shared" si="273"/>
        <v>43555</v>
      </c>
      <c r="B1217" s="95">
        <f t="shared" ca="1" si="275"/>
        <v>118793.74954194999</v>
      </c>
      <c r="C1217" s="3">
        <f t="shared" ca="1" si="276"/>
        <v>113662.642761</v>
      </c>
      <c r="D1217" s="4">
        <f ca="1">IF(A1217&lt;$B$1,VLOOKUP(A1217,[1]DI!$A$4:$B$15000,2),0)</f>
        <v>0</v>
      </c>
      <c r="E1217" s="5">
        <f t="shared" ca="1" si="277"/>
        <v>0</v>
      </c>
      <c r="F1217" s="20">
        <f t="shared" si="274"/>
        <v>1.3</v>
      </c>
      <c r="G1217" s="6">
        <f t="shared" ca="1" si="278"/>
        <v>1</v>
      </c>
      <c r="H1217" s="5">
        <f ca="1">TRUNC(PRODUCT(G$10:G1216),15)</f>
        <v>1.46894313618973</v>
      </c>
      <c r="I1217" s="5">
        <f t="shared" ca="1" si="279"/>
        <v>1.4054944838680801</v>
      </c>
      <c r="J1217" s="5">
        <f t="shared" ca="1" si="280"/>
        <v>1.0451433000000001</v>
      </c>
      <c r="K1217" s="5">
        <f t="shared" ca="1" si="281"/>
        <v>5131.10678095</v>
      </c>
      <c r="L1217" s="21">
        <f>IF(VLOOKUP(A1217,$U$12:$AD$125,8)=VLOOKUP(A1216,$U$12:$AD$125,8),0,VLOOKUP(A1217,U$12:$AD$125,8))</f>
        <v>0</v>
      </c>
      <c r="M1217" s="8">
        <f>IF(L1217&gt;0,VLOOKUP(L1217,T$12:$AC$125,7),0)</f>
        <v>0</v>
      </c>
      <c r="N1217" s="3">
        <f t="shared" si="286"/>
        <v>0</v>
      </c>
      <c r="O1217" s="3">
        <f t="shared" ca="1" si="283"/>
        <v>5131.10678095</v>
      </c>
      <c r="P1217" s="22" t="str">
        <f t="shared" si="284"/>
        <v>A+JProp=</v>
      </c>
      <c r="Q1217" s="2">
        <f t="shared" si="285"/>
        <v>43719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  <c r="EW1217" s="18"/>
      <c r="EX1217" s="18"/>
      <c r="EY1217" s="18"/>
      <c r="EZ1217" s="18"/>
      <c r="FA1217" s="18"/>
      <c r="FB1217" s="18"/>
      <c r="FC1217" s="18"/>
      <c r="FD1217" s="18"/>
      <c r="FE1217" s="18"/>
      <c r="FF1217" s="18"/>
      <c r="FG1217" s="18"/>
      <c r="FH1217" s="18"/>
      <c r="FI1217" s="18"/>
      <c r="FJ1217" s="18"/>
      <c r="FK1217" s="18"/>
      <c r="FL1217" s="18"/>
      <c r="FM1217" s="18"/>
      <c r="FN1217" s="18"/>
      <c r="FO1217" s="18"/>
      <c r="FP1217" s="18"/>
      <c r="FQ1217" s="18"/>
      <c r="FR1217" s="18"/>
      <c r="FS1217" s="18"/>
      <c r="FT1217" s="18"/>
      <c r="FU1217" s="18"/>
      <c r="FV1217" s="18"/>
    </row>
    <row r="1218" spans="1:181" ht="12.75" x14ac:dyDescent="0.15">
      <c r="A1218" s="90">
        <f t="shared" si="273"/>
        <v>43556</v>
      </c>
      <c r="B1218" s="95">
        <f t="shared" ca="1" si="275"/>
        <v>118793.74954194999</v>
      </c>
      <c r="C1218" s="3">
        <f t="shared" ca="1" si="276"/>
        <v>113662.642761</v>
      </c>
      <c r="D1218" s="4">
        <f ca="1">IF(A1218&lt;$B$1,VLOOKUP(A1218,[1]DI!$A$4:$B$15000,2),0)</f>
        <v>6.4000000000000001E-2</v>
      </c>
      <c r="E1218" s="5">
        <f t="shared" ca="1" si="277"/>
        <v>2.4620000000000002E-4</v>
      </c>
      <c r="F1218" s="20">
        <f t="shared" si="274"/>
        <v>1.3</v>
      </c>
      <c r="G1218" s="6">
        <f t="shared" ca="1" si="278"/>
        <v>1.00032006</v>
      </c>
      <c r="H1218" s="5">
        <f ca="1">TRUNC(PRODUCT(G$10:G1217),15)</f>
        <v>1.46894313618973</v>
      </c>
      <c r="I1218" s="5">
        <f t="shared" ca="1" si="279"/>
        <v>1.4054944838680801</v>
      </c>
      <c r="J1218" s="5">
        <f t="shared" ca="1" si="280"/>
        <v>1.0451433000000001</v>
      </c>
      <c r="K1218" s="5">
        <f t="shared" ca="1" si="281"/>
        <v>5131.10678095</v>
      </c>
      <c r="L1218" s="21">
        <f>IF(VLOOKUP(A1218,$U$12:$AD$125,8)=VLOOKUP(A1217,$U$12:$AD$125,8),0,VLOOKUP(A1218,U$12:$AD$125,8))</f>
        <v>0</v>
      </c>
      <c r="M1218" s="8">
        <f>IF(L1218&gt;0,VLOOKUP(L1218,T$12:$AC$125,7),0)</f>
        <v>0</v>
      </c>
      <c r="N1218" s="3">
        <f t="shared" si="286"/>
        <v>0</v>
      </c>
      <c r="O1218" s="3">
        <f t="shared" ca="1" si="283"/>
        <v>5131.10678095</v>
      </c>
      <c r="P1218" s="22" t="str">
        <f t="shared" si="284"/>
        <v>A+JProp=</v>
      </c>
      <c r="Q1218" s="2">
        <f t="shared" si="285"/>
        <v>43719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  <c r="EW1218" s="18"/>
      <c r="EX1218" s="18"/>
      <c r="EY1218" s="18"/>
      <c r="EZ1218" s="18"/>
      <c r="FA1218" s="18"/>
      <c r="FB1218" s="18"/>
      <c r="FC1218" s="18"/>
      <c r="FD1218" s="18"/>
      <c r="FE1218" s="18"/>
      <c r="FF1218" s="18"/>
      <c r="FG1218" s="18"/>
      <c r="FH1218" s="18"/>
      <c r="FI1218" s="18"/>
      <c r="FJ1218" s="18"/>
      <c r="FK1218" s="18"/>
      <c r="FL1218" s="18"/>
      <c r="FM1218" s="18"/>
      <c r="FN1218" s="18"/>
      <c r="FO1218" s="18"/>
      <c r="FP1218" s="18"/>
      <c r="FQ1218" s="18"/>
      <c r="FR1218" s="18"/>
      <c r="FS1218" s="18"/>
      <c r="FT1218" s="18"/>
      <c r="FU1218" s="18"/>
      <c r="FV1218" s="18"/>
    </row>
    <row r="1219" spans="1:181" ht="12.75" x14ac:dyDescent="0.15">
      <c r="A1219" s="90">
        <f t="shared" si="273"/>
        <v>43557</v>
      </c>
      <c r="B1219" s="95">
        <f t="shared" ca="1" si="275"/>
        <v>118831.76969595</v>
      </c>
      <c r="C1219" s="3">
        <f t="shared" ca="1" si="276"/>
        <v>113662.642761</v>
      </c>
      <c r="D1219" s="4">
        <f ca="1">IF(A1219&lt;$B$1,VLOOKUP(A1219,[1]DI!$A$4:$B$15000,2),0)</f>
        <v>6.4000000000000001E-2</v>
      </c>
      <c r="E1219" s="5">
        <f t="shared" ca="1" si="277"/>
        <v>2.4620000000000002E-4</v>
      </c>
      <c r="F1219" s="20">
        <f t="shared" si="274"/>
        <v>1.3</v>
      </c>
      <c r="G1219" s="6">
        <f t="shared" ca="1" si="278"/>
        <v>1.00032006</v>
      </c>
      <c r="H1219" s="5">
        <f ca="1">TRUNC(PRODUCT(G$10:G1218),15)</f>
        <v>1.4694132861299001</v>
      </c>
      <c r="I1219" s="5">
        <f t="shared" ca="1" si="279"/>
        <v>1.4054944838680801</v>
      </c>
      <c r="J1219" s="5">
        <f t="shared" ca="1" si="280"/>
        <v>1.0454778</v>
      </c>
      <c r="K1219" s="5">
        <f t="shared" ca="1" si="281"/>
        <v>5169.1269349499998</v>
      </c>
      <c r="L1219" s="21">
        <f>IF(VLOOKUP(A1219,$U$12:$AD$125,8)=VLOOKUP(A1218,$U$12:$AD$125,8),0,VLOOKUP(A1219,U$12:$AD$125,8))</f>
        <v>0</v>
      </c>
      <c r="M1219" s="8">
        <f>IF(L1219&gt;0,VLOOKUP(L1219,T$12:$AC$125,7),0)</f>
        <v>0</v>
      </c>
      <c r="N1219" s="3">
        <f t="shared" si="286"/>
        <v>0</v>
      </c>
      <c r="O1219" s="3">
        <f t="shared" ca="1" si="283"/>
        <v>5169.1269349499998</v>
      </c>
      <c r="P1219" s="22" t="str">
        <f t="shared" si="284"/>
        <v>A+JProp=</v>
      </c>
      <c r="Q1219" s="2">
        <f t="shared" si="285"/>
        <v>43719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  <c r="EW1219" s="18"/>
      <c r="EX1219" s="18"/>
      <c r="EY1219" s="18"/>
      <c r="EZ1219" s="18"/>
      <c r="FA1219" s="18"/>
      <c r="FB1219" s="18"/>
      <c r="FC1219" s="18"/>
      <c r="FD1219" s="18"/>
      <c r="FE1219" s="18"/>
      <c r="FF1219" s="18"/>
      <c r="FG1219" s="18"/>
      <c r="FH1219" s="18"/>
      <c r="FI1219" s="18"/>
      <c r="FJ1219" s="18"/>
      <c r="FK1219" s="18"/>
      <c r="FL1219" s="18"/>
      <c r="FM1219" s="18"/>
      <c r="FN1219" s="18"/>
      <c r="FO1219" s="18"/>
      <c r="FP1219" s="18"/>
      <c r="FQ1219" s="18"/>
      <c r="FR1219" s="18"/>
      <c r="FS1219" s="18"/>
      <c r="FT1219" s="18"/>
      <c r="FU1219" s="18"/>
      <c r="FV1219" s="18"/>
    </row>
    <row r="1220" spans="1:181" ht="12.75" x14ac:dyDescent="0.15">
      <c r="A1220" s="90">
        <f t="shared" si="273"/>
        <v>43558</v>
      </c>
      <c r="B1220" s="95">
        <f t="shared" ca="1" si="275"/>
        <v>118869.80348947</v>
      </c>
      <c r="C1220" s="3">
        <f t="shared" ca="1" si="276"/>
        <v>113662.642761</v>
      </c>
      <c r="D1220" s="4">
        <f ca="1">IF(A1220&lt;$B$1,VLOOKUP(A1220,[1]DI!$A$4:$B$15000,2),0)</f>
        <v>6.4000000000000001E-2</v>
      </c>
      <c r="E1220" s="5">
        <f t="shared" ca="1" si="277"/>
        <v>2.4620000000000002E-4</v>
      </c>
      <c r="F1220" s="20">
        <f t="shared" si="274"/>
        <v>1.3</v>
      </c>
      <c r="G1220" s="6">
        <f t="shared" ca="1" si="278"/>
        <v>1.00032006</v>
      </c>
      <c r="H1220" s="5">
        <f ca="1">TRUNC(PRODUCT(G$10:G1219),15)</f>
        <v>1.4698835865462601</v>
      </c>
      <c r="I1220" s="5">
        <f t="shared" ca="1" si="279"/>
        <v>1.4054944838680801</v>
      </c>
      <c r="J1220" s="5">
        <f t="shared" ca="1" si="280"/>
        <v>1.0458124200000001</v>
      </c>
      <c r="K1220" s="5">
        <f t="shared" ca="1" si="281"/>
        <v>5207.1607284700003</v>
      </c>
      <c r="L1220" s="21">
        <f>IF(VLOOKUP(A1220,$U$12:$AD$125,8)=VLOOKUP(A1219,$U$12:$AD$125,8),0,VLOOKUP(A1220,U$12:$AD$125,8))</f>
        <v>0</v>
      </c>
      <c r="M1220" s="8">
        <f>IF(L1220&gt;0,VLOOKUP(L1220,T$12:$AC$125,7),0)</f>
        <v>0</v>
      </c>
      <c r="N1220" s="3">
        <f t="shared" si="286"/>
        <v>0</v>
      </c>
      <c r="O1220" s="3">
        <f t="shared" ca="1" si="283"/>
        <v>5207.1607284700003</v>
      </c>
      <c r="P1220" s="22" t="str">
        <f t="shared" si="284"/>
        <v>A+JProp=</v>
      </c>
      <c r="Q1220" s="2">
        <f t="shared" si="285"/>
        <v>43719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  <c r="EW1220" s="18"/>
      <c r="EX1220" s="18"/>
      <c r="EY1220" s="18"/>
      <c r="EZ1220" s="18"/>
      <c r="FA1220" s="18"/>
      <c r="FB1220" s="18"/>
      <c r="FC1220" s="18"/>
      <c r="FD1220" s="18"/>
      <c r="FE1220" s="18"/>
      <c r="FF1220" s="18"/>
      <c r="FG1220" s="18"/>
      <c r="FH1220" s="18"/>
      <c r="FI1220" s="18"/>
      <c r="FJ1220" s="18"/>
      <c r="FK1220" s="18"/>
      <c r="FL1220" s="18"/>
      <c r="FM1220" s="18"/>
      <c r="FN1220" s="18"/>
      <c r="FO1220" s="18"/>
      <c r="FP1220" s="18"/>
      <c r="FQ1220" s="18"/>
      <c r="FR1220" s="18"/>
      <c r="FS1220" s="18"/>
      <c r="FT1220" s="18"/>
      <c r="FU1220" s="18"/>
      <c r="FV1220" s="18"/>
    </row>
    <row r="1221" spans="1:181" ht="12.75" x14ac:dyDescent="0.15">
      <c r="A1221" s="90">
        <f t="shared" si="273"/>
        <v>43559</v>
      </c>
      <c r="B1221" s="95">
        <f t="shared" ca="1" si="275"/>
        <v>118907.84864925999</v>
      </c>
      <c r="C1221" s="3">
        <f t="shared" ca="1" si="276"/>
        <v>113662.642761</v>
      </c>
      <c r="D1221" s="4">
        <f ca="1">IF(A1221&lt;$B$1,VLOOKUP(A1221,[1]DI!$A$4:$B$15000,2),0)</f>
        <v>6.4000000000000001E-2</v>
      </c>
      <c r="E1221" s="5">
        <f t="shared" ca="1" si="277"/>
        <v>2.4620000000000002E-4</v>
      </c>
      <c r="F1221" s="20">
        <f t="shared" si="274"/>
        <v>1.3</v>
      </c>
      <c r="G1221" s="6">
        <f t="shared" ca="1" si="278"/>
        <v>1.00032006</v>
      </c>
      <c r="H1221" s="5">
        <f ca="1">TRUNC(PRODUCT(G$10:G1220),15)</f>
        <v>1.4703540374869699</v>
      </c>
      <c r="I1221" s="5">
        <f t="shared" ca="1" si="279"/>
        <v>1.4054944838680801</v>
      </c>
      <c r="J1221" s="5">
        <f t="shared" ca="1" si="280"/>
        <v>1.04614714</v>
      </c>
      <c r="K1221" s="5">
        <f t="shared" ca="1" si="281"/>
        <v>5245.2058882600004</v>
      </c>
      <c r="L1221" s="21">
        <f>IF(VLOOKUP(A1221,$U$12:$AD$125,8)=VLOOKUP(A1220,$U$12:$AD$125,8),0,VLOOKUP(A1221,U$12:$AD$125,8))</f>
        <v>0</v>
      </c>
      <c r="M1221" s="8">
        <f>IF(L1221&gt;0,VLOOKUP(L1221,T$12:$AC$125,7),0)</f>
        <v>0</v>
      </c>
      <c r="N1221" s="3">
        <f t="shared" si="286"/>
        <v>0</v>
      </c>
      <c r="O1221" s="3">
        <f t="shared" ca="1" si="283"/>
        <v>5245.2058882600004</v>
      </c>
      <c r="P1221" s="22" t="str">
        <f t="shared" si="284"/>
        <v>A+JProp=</v>
      </c>
      <c r="Q1221" s="2">
        <f t="shared" si="285"/>
        <v>43719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  <c r="EW1221" s="18"/>
      <c r="EX1221" s="18"/>
      <c r="EY1221" s="18"/>
      <c r="EZ1221" s="18"/>
      <c r="FA1221" s="18"/>
      <c r="FB1221" s="18"/>
      <c r="FC1221" s="18"/>
      <c r="FD1221" s="18"/>
      <c r="FE1221" s="18"/>
      <c r="FF1221" s="18"/>
      <c r="FG1221" s="18"/>
      <c r="FH1221" s="18"/>
      <c r="FI1221" s="18"/>
      <c r="FJ1221" s="18"/>
      <c r="FK1221" s="18"/>
      <c r="FL1221" s="18"/>
      <c r="FM1221" s="18"/>
      <c r="FN1221" s="18"/>
      <c r="FO1221" s="18"/>
      <c r="FP1221" s="18"/>
      <c r="FQ1221" s="18"/>
      <c r="FR1221" s="18"/>
      <c r="FS1221" s="18"/>
      <c r="FT1221" s="18"/>
      <c r="FU1221" s="18"/>
      <c r="FV1221" s="18"/>
    </row>
    <row r="1222" spans="1:181" ht="12.75" x14ac:dyDescent="0.15">
      <c r="A1222" s="90">
        <f t="shared" si="273"/>
        <v>43560</v>
      </c>
      <c r="B1222" s="95">
        <f t="shared" ca="1" si="275"/>
        <v>118945.90631193</v>
      </c>
      <c r="C1222" s="3">
        <f t="shared" ca="1" si="276"/>
        <v>113662.642761</v>
      </c>
      <c r="D1222" s="4">
        <f ca="1">IF(A1222&lt;$B$1,VLOOKUP(A1222,[1]DI!$A$4:$B$15000,2),0)</f>
        <v>6.4000000000000001E-2</v>
      </c>
      <c r="E1222" s="5">
        <f t="shared" ca="1" si="277"/>
        <v>2.4620000000000002E-4</v>
      </c>
      <c r="F1222" s="20">
        <f t="shared" si="274"/>
        <v>1.3</v>
      </c>
      <c r="G1222" s="6">
        <f t="shared" ca="1" si="278"/>
        <v>1.00032006</v>
      </c>
      <c r="H1222" s="5">
        <f ca="1">TRUNC(PRODUCT(G$10:G1221),15)</f>
        <v>1.47082463900021</v>
      </c>
      <c r="I1222" s="5">
        <f t="shared" ca="1" si="279"/>
        <v>1.4054944838680801</v>
      </c>
      <c r="J1222" s="5">
        <f t="shared" ca="1" si="280"/>
        <v>1.0464819700000001</v>
      </c>
      <c r="K1222" s="5">
        <f t="shared" ca="1" si="281"/>
        <v>5283.2635509299998</v>
      </c>
      <c r="L1222" s="21">
        <f>IF(VLOOKUP(A1222,$U$12:$AD$125,8)=VLOOKUP(A1221,$U$12:$AD$125,8),0,VLOOKUP(A1222,U$12:$AD$125,8))</f>
        <v>0</v>
      </c>
      <c r="M1222" s="8">
        <f>IF(L1222&gt;0,VLOOKUP(L1222,T$12:$AC$125,7),0)</f>
        <v>0</v>
      </c>
      <c r="N1222" s="3">
        <f t="shared" si="286"/>
        <v>0</v>
      </c>
      <c r="O1222" s="3">
        <f t="shared" ca="1" si="283"/>
        <v>5283.2635509299998</v>
      </c>
      <c r="P1222" s="22" t="str">
        <f t="shared" si="284"/>
        <v>A+JProp=</v>
      </c>
      <c r="Q1222" s="2">
        <f t="shared" si="285"/>
        <v>43719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  <c r="EW1222" s="18"/>
      <c r="EX1222" s="18"/>
      <c r="EY1222" s="18"/>
      <c r="EZ1222" s="18"/>
      <c r="FA1222" s="18"/>
      <c r="FB1222" s="18"/>
      <c r="FC1222" s="18"/>
      <c r="FD1222" s="18"/>
      <c r="FE1222" s="18"/>
      <c r="FF1222" s="18"/>
      <c r="FG1222" s="18"/>
      <c r="FH1222" s="18"/>
      <c r="FI1222" s="18"/>
      <c r="FJ1222" s="18"/>
      <c r="FK1222" s="18"/>
      <c r="FL1222" s="18"/>
      <c r="FM1222" s="18"/>
      <c r="FN1222" s="18"/>
      <c r="FO1222" s="18"/>
      <c r="FP1222" s="18"/>
      <c r="FQ1222" s="18"/>
      <c r="FR1222" s="18"/>
      <c r="FS1222" s="18"/>
      <c r="FT1222" s="18"/>
      <c r="FU1222" s="18"/>
      <c r="FV1222" s="18"/>
    </row>
    <row r="1223" spans="1:181" ht="12.75" x14ac:dyDescent="0.15">
      <c r="A1223" s="90">
        <f t="shared" si="273"/>
        <v>43561</v>
      </c>
      <c r="B1223" s="95">
        <f t="shared" ca="1" si="275"/>
        <v>118983.97647749999</v>
      </c>
      <c r="C1223" s="3">
        <f t="shared" ca="1" si="276"/>
        <v>113662.642761</v>
      </c>
      <c r="D1223" s="4">
        <f ca="1">IF(A1223&lt;$B$1,VLOOKUP(A1223,[1]DI!$A$4:$B$15000,2),0)</f>
        <v>0</v>
      </c>
      <c r="E1223" s="5">
        <f t="shared" ca="1" si="277"/>
        <v>0</v>
      </c>
      <c r="F1223" s="20">
        <f t="shared" si="274"/>
        <v>1.3</v>
      </c>
      <c r="G1223" s="6">
        <f t="shared" ca="1" si="278"/>
        <v>1</v>
      </c>
      <c r="H1223" s="5">
        <f ca="1">TRUNC(PRODUCT(G$10:G1222),15)</f>
        <v>1.47129539113417</v>
      </c>
      <c r="I1223" s="5">
        <f t="shared" ca="1" si="279"/>
        <v>1.4054944838680801</v>
      </c>
      <c r="J1223" s="5">
        <f t="shared" ca="1" si="280"/>
        <v>1.04681691</v>
      </c>
      <c r="K1223" s="5">
        <f t="shared" ca="1" si="281"/>
        <v>5321.3337165000003</v>
      </c>
      <c r="L1223" s="21">
        <f>IF(VLOOKUP(A1223,$U$12:$AD$125,8)=VLOOKUP(A1222,$U$12:$AD$125,8),0,VLOOKUP(A1223,U$12:$AD$125,8))</f>
        <v>0</v>
      </c>
      <c r="M1223" s="8">
        <f>IF(L1223&gt;0,VLOOKUP(L1223,T$12:$AC$125,7),0)</f>
        <v>0</v>
      </c>
      <c r="N1223" s="3">
        <f t="shared" si="286"/>
        <v>0</v>
      </c>
      <c r="O1223" s="3">
        <f t="shared" ca="1" si="283"/>
        <v>5321.3337165000003</v>
      </c>
      <c r="P1223" s="22" t="str">
        <f t="shared" si="284"/>
        <v>A+JProp=</v>
      </c>
      <c r="Q1223" s="2">
        <f t="shared" si="285"/>
        <v>43719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  <c r="EW1223" s="18"/>
      <c r="EX1223" s="18"/>
      <c r="EY1223" s="18"/>
      <c r="EZ1223" s="18"/>
      <c r="FA1223" s="18"/>
      <c r="FB1223" s="18"/>
      <c r="FC1223" s="18"/>
      <c r="FD1223" s="18"/>
      <c r="FE1223" s="18"/>
      <c r="FF1223" s="18"/>
      <c r="FG1223" s="18"/>
      <c r="FH1223" s="18"/>
      <c r="FI1223" s="18"/>
      <c r="FJ1223" s="18"/>
      <c r="FK1223" s="18"/>
      <c r="FL1223" s="18"/>
      <c r="FM1223" s="18"/>
      <c r="FN1223" s="18"/>
      <c r="FO1223" s="18"/>
      <c r="FP1223" s="18"/>
      <c r="FQ1223" s="18"/>
      <c r="FR1223" s="18"/>
      <c r="FS1223" s="18"/>
      <c r="FT1223" s="18"/>
      <c r="FU1223" s="18"/>
      <c r="FV1223" s="18"/>
    </row>
    <row r="1224" spans="1:181" ht="12.75" x14ac:dyDescent="0.15">
      <c r="A1224" s="90">
        <f t="shared" si="273"/>
        <v>43562</v>
      </c>
      <c r="B1224" s="95">
        <f t="shared" ca="1" si="275"/>
        <v>118983.97647749999</v>
      </c>
      <c r="C1224" s="3">
        <f t="shared" ca="1" si="276"/>
        <v>113662.642761</v>
      </c>
      <c r="D1224" s="4">
        <f ca="1">IF(A1224&lt;$B$1,VLOOKUP(A1224,[1]DI!$A$4:$B$15000,2),0)</f>
        <v>0</v>
      </c>
      <c r="E1224" s="5">
        <f t="shared" ca="1" si="277"/>
        <v>0</v>
      </c>
      <c r="F1224" s="20">
        <f t="shared" si="274"/>
        <v>1.3</v>
      </c>
      <c r="G1224" s="6">
        <f t="shared" ca="1" si="278"/>
        <v>1</v>
      </c>
      <c r="H1224" s="5">
        <f ca="1">TRUNC(PRODUCT(G$10:G1223),15)</f>
        <v>1.47129539113417</v>
      </c>
      <c r="I1224" s="5">
        <f t="shared" ca="1" si="279"/>
        <v>1.4054944838680801</v>
      </c>
      <c r="J1224" s="5">
        <f t="shared" ca="1" si="280"/>
        <v>1.04681691</v>
      </c>
      <c r="K1224" s="5">
        <f t="shared" ca="1" si="281"/>
        <v>5321.3337165000003</v>
      </c>
      <c r="L1224" s="21">
        <f>IF(VLOOKUP(A1224,$U$12:$AD$125,8)=VLOOKUP(A1223,$U$12:$AD$125,8),0,VLOOKUP(A1224,U$12:$AD$125,8))</f>
        <v>0</v>
      </c>
      <c r="M1224" s="8">
        <f>IF(L1224&gt;0,VLOOKUP(L1224,T$12:$AC$125,7),0)</f>
        <v>0</v>
      </c>
      <c r="N1224" s="3">
        <f t="shared" si="286"/>
        <v>0</v>
      </c>
      <c r="O1224" s="3">
        <f t="shared" ca="1" si="283"/>
        <v>5321.3337165000003</v>
      </c>
      <c r="P1224" s="22" t="str">
        <f t="shared" si="284"/>
        <v>A+JProp=</v>
      </c>
      <c r="Q1224" s="2">
        <f t="shared" si="285"/>
        <v>43719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  <c r="EW1224" s="18"/>
      <c r="EX1224" s="18"/>
      <c r="EY1224" s="18"/>
      <c r="EZ1224" s="18"/>
      <c r="FA1224" s="18"/>
      <c r="FB1224" s="18"/>
      <c r="FC1224" s="18"/>
      <c r="FD1224" s="18"/>
      <c r="FE1224" s="18"/>
      <c r="FF1224" s="18"/>
      <c r="FG1224" s="18"/>
      <c r="FH1224" s="18"/>
      <c r="FI1224" s="18"/>
      <c r="FJ1224" s="18"/>
      <c r="FK1224" s="18"/>
      <c r="FL1224" s="18"/>
      <c r="FM1224" s="18"/>
      <c r="FN1224" s="18"/>
      <c r="FO1224" s="18"/>
      <c r="FP1224" s="18"/>
      <c r="FQ1224" s="18"/>
      <c r="FR1224" s="18"/>
      <c r="FS1224" s="18"/>
      <c r="FT1224" s="18"/>
      <c r="FU1224" s="18"/>
      <c r="FV1224" s="18"/>
    </row>
    <row r="1225" spans="1:181" ht="12.75" x14ac:dyDescent="0.15">
      <c r="A1225" s="90">
        <f t="shared" si="273"/>
        <v>43563</v>
      </c>
      <c r="B1225" s="95">
        <f t="shared" ca="1" si="275"/>
        <v>118983.97647749999</v>
      </c>
      <c r="C1225" s="3">
        <f t="shared" ca="1" si="276"/>
        <v>113662.642761</v>
      </c>
      <c r="D1225" s="4">
        <f ca="1">IF(A1225&lt;$B$1,VLOOKUP(A1225,[1]DI!$A$4:$B$15000,2),0)</f>
        <v>6.4000000000000001E-2</v>
      </c>
      <c r="E1225" s="5">
        <f t="shared" ca="1" si="277"/>
        <v>2.4620000000000002E-4</v>
      </c>
      <c r="F1225" s="20">
        <f t="shared" si="274"/>
        <v>1.3</v>
      </c>
      <c r="G1225" s="6">
        <f t="shared" ca="1" si="278"/>
        <v>1.00032006</v>
      </c>
      <c r="H1225" s="5">
        <f ca="1">TRUNC(PRODUCT(G$10:G1224),15)</f>
        <v>1.47129539113417</v>
      </c>
      <c r="I1225" s="5">
        <f t="shared" ca="1" si="279"/>
        <v>1.4054944838680801</v>
      </c>
      <c r="J1225" s="5">
        <f t="shared" ca="1" si="280"/>
        <v>1.04681691</v>
      </c>
      <c r="K1225" s="5">
        <f t="shared" ca="1" si="281"/>
        <v>5321.3337165000003</v>
      </c>
      <c r="L1225" s="21">
        <f>IF(VLOOKUP(A1225,$U$12:$AD$125,8)=VLOOKUP(A1224,$U$12:$AD$125,8),0,VLOOKUP(A1225,U$12:$AD$125,8))</f>
        <v>0</v>
      </c>
      <c r="M1225" s="8">
        <f>IF(L1225&gt;0,VLOOKUP(L1225,T$12:$AC$125,7),0)</f>
        <v>0</v>
      </c>
      <c r="N1225" s="3">
        <f t="shared" si="286"/>
        <v>0</v>
      </c>
      <c r="O1225" s="3">
        <f t="shared" ca="1" si="283"/>
        <v>5321.3337165000003</v>
      </c>
      <c r="P1225" s="22" t="str">
        <f t="shared" si="284"/>
        <v>A+JProp=</v>
      </c>
      <c r="Q1225" s="2">
        <f t="shared" si="285"/>
        <v>43719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  <c r="EW1225" s="18"/>
      <c r="EX1225" s="18"/>
      <c r="EY1225" s="18"/>
      <c r="EZ1225" s="18"/>
      <c r="FA1225" s="18"/>
      <c r="FB1225" s="18"/>
      <c r="FC1225" s="18"/>
      <c r="FD1225" s="18"/>
      <c r="FE1225" s="18"/>
      <c r="FF1225" s="18"/>
      <c r="FG1225" s="18"/>
      <c r="FH1225" s="18"/>
      <c r="FI1225" s="18"/>
      <c r="FJ1225" s="18"/>
      <c r="FK1225" s="18"/>
      <c r="FL1225" s="18"/>
      <c r="FM1225" s="18"/>
      <c r="FN1225" s="18"/>
      <c r="FO1225" s="18"/>
      <c r="FP1225" s="18"/>
      <c r="FQ1225" s="18"/>
      <c r="FR1225" s="18"/>
      <c r="FS1225" s="18"/>
      <c r="FT1225" s="18"/>
      <c r="FU1225" s="18"/>
      <c r="FV1225" s="18"/>
    </row>
    <row r="1226" spans="1:181" ht="12.75" x14ac:dyDescent="0.15">
      <c r="A1226" s="90">
        <f t="shared" si="273"/>
        <v>43564</v>
      </c>
      <c r="B1226" s="95">
        <f t="shared" ca="1" si="275"/>
        <v>119022.05800932999</v>
      </c>
      <c r="C1226" s="3">
        <f t="shared" ca="1" si="276"/>
        <v>113662.642761</v>
      </c>
      <c r="D1226" s="4">
        <f ca="1">IF(A1226&lt;$B$1,VLOOKUP(A1226,[1]DI!$A$4:$B$15000,2),0)</f>
        <v>6.4000000000000001E-2</v>
      </c>
      <c r="E1226" s="5">
        <f t="shared" ca="1" si="277"/>
        <v>2.4620000000000002E-4</v>
      </c>
      <c r="F1226" s="20">
        <f t="shared" si="274"/>
        <v>1.3</v>
      </c>
      <c r="G1226" s="6">
        <f t="shared" ca="1" si="278"/>
        <v>1.00032006</v>
      </c>
      <c r="H1226" s="5">
        <f ca="1">TRUNC(PRODUCT(G$10:G1225),15)</f>
        <v>1.4717662939370599</v>
      </c>
      <c r="I1226" s="5">
        <f t="shared" ca="1" si="279"/>
        <v>1.4054944838680801</v>
      </c>
      <c r="J1226" s="5">
        <f t="shared" ca="1" si="280"/>
        <v>1.0471519499999999</v>
      </c>
      <c r="K1226" s="5">
        <f t="shared" ca="1" si="281"/>
        <v>5359.4152483300004</v>
      </c>
      <c r="L1226" s="21">
        <f>IF(VLOOKUP(A1226,$U$12:$AD$125,8)=VLOOKUP(A1225,$U$12:$AD$125,8),0,VLOOKUP(A1226,U$12:$AD$125,8))</f>
        <v>0</v>
      </c>
      <c r="M1226" s="8">
        <f>IF(L1226&gt;0,VLOOKUP(L1226,T$12:$AC$125,7),0)</f>
        <v>0</v>
      </c>
      <c r="N1226" s="3">
        <f t="shared" si="286"/>
        <v>0</v>
      </c>
      <c r="O1226" s="3">
        <f t="shared" ca="1" si="283"/>
        <v>5359.4152483300004</v>
      </c>
      <c r="P1226" s="22" t="str">
        <f t="shared" si="284"/>
        <v>A+JProp=</v>
      </c>
      <c r="Q1226" s="2">
        <f t="shared" si="285"/>
        <v>43719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  <c r="EW1226" s="18"/>
      <c r="EX1226" s="18"/>
      <c r="EY1226" s="18"/>
      <c r="EZ1226" s="18"/>
      <c r="FA1226" s="18"/>
      <c r="FB1226" s="18"/>
      <c r="FC1226" s="18"/>
      <c r="FD1226" s="18"/>
      <c r="FE1226" s="18"/>
      <c r="FF1226" s="18"/>
      <c r="FG1226" s="18"/>
      <c r="FH1226" s="18"/>
      <c r="FI1226" s="18"/>
      <c r="FJ1226" s="18"/>
      <c r="FK1226" s="18"/>
      <c r="FL1226" s="18"/>
      <c r="FM1226" s="18"/>
      <c r="FN1226" s="18"/>
      <c r="FO1226" s="18"/>
      <c r="FP1226" s="18"/>
      <c r="FQ1226" s="18"/>
      <c r="FR1226" s="18"/>
      <c r="FS1226" s="18"/>
      <c r="FT1226" s="18"/>
      <c r="FU1226" s="18"/>
      <c r="FV1226" s="18"/>
    </row>
    <row r="1227" spans="1:181" ht="12.75" x14ac:dyDescent="0.15">
      <c r="A1227" s="90">
        <f t="shared" ref="A1227:A1290" si="287">(A1226+1)</f>
        <v>43565</v>
      </c>
      <c r="B1227" s="95">
        <f t="shared" ca="1" si="275"/>
        <v>119060.15204404999</v>
      </c>
      <c r="C1227" s="3">
        <f t="shared" ca="1" si="276"/>
        <v>113662.642761</v>
      </c>
      <c r="D1227" s="4">
        <f ca="1">IF(A1227&lt;$B$1,VLOOKUP(A1227,[1]DI!$A$4:$B$15000,2),0)</f>
        <v>6.4000000000000001E-2</v>
      </c>
      <c r="E1227" s="5">
        <f t="shared" ca="1" si="277"/>
        <v>2.4620000000000002E-4</v>
      </c>
      <c r="F1227" s="20">
        <f t="shared" ref="F1227:F1290" si="288">F1226</f>
        <v>1.3</v>
      </c>
      <c r="G1227" s="6">
        <f t="shared" ca="1" si="278"/>
        <v>1.00032006</v>
      </c>
      <c r="H1227" s="5">
        <f ca="1">TRUNC(PRODUCT(G$10:G1226),15)</f>
        <v>1.47223734745709</v>
      </c>
      <c r="I1227" s="5">
        <f t="shared" ca="1" si="279"/>
        <v>1.4054944838680801</v>
      </c>
      <c r="J1227" s="5">
        <f t="shared" ca="1" si="280"/>
        <v>1.0474870999999999</v>
      </c>
      <c r="K1227" s="5">
        <f t="shared" ca="1" si="281"/>
        <v>5397.5092830499998</v>
      </c>
      <c r="L1227" s="21">
        <f>IF(VLOOKUP(A1227,$U$12:$AD$125,8)=VLOOKUP(A1226,$U$12:$AD$125,8),0,VLOOKUP(A1227,U$12:$AD$125,8))</f>
        <v>0</v>
      </c>
      <c r="M1227" s="8">
        <f>IF(L1227&gt;0,VLOOKUP(L1227,T$12:$AC$125,7),0)</f>
        <v>0</v>
      </c>
      <c r="N1227" s="3">
        <f t="shared" si="286"/>
        <v>0</v>
      </c>
      <c r="O1227" s="3">
        <f t="shared" ca="1" si="283"/>
        <v>5397.5092830499998</v>
      </c>
      <c r="P1227" s="22" t="str">
        <f t="shared" si="284"/>
        <v>A+JProp=</v>
      </c>
      <c r="Q1227" s="2">
        <f t="shared" si="285"/>
        <v>43719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  <c r="EW1227" s="18"/>
      <c r="EX1227" s="18"/>
      <c r="EY1227" s="18"/>
      <c r="EZ1227" s="18"/>
      <c r="FA1227" s="18"/>
      <c r="FB1227" s="18"/>
      <c r="FC1227" s="18"/>
      <c r="FD1227" s="18"/>
      <c r="FE1227" s="18"/>
      <c r="FF1227" s="18"/>
      <c r="FG1227" s="18"/>
      <c r="FH1227" s="18"/>
      <c r="FI1227" s="18"/>
      <c r="FJ1227" s="18"/>
      <c r="FK1227" s="18"/>
      <c r="FL1227" s="18"/>
      <c r="FM1227" s="18"/>
      <c r="FN1227" s="18"/>
      <c r="FO1227" s="18"/>
      <c r="FP1227" s="18"/>
      <c r="FQ1227" s="18"/>
      <c r="FR1227" s="18"/>
      <c r="FS1227" s="18"/>
      <c r="FT1227" s="18"/>
      <c r="FU1227" s="18"/>
      <c r="FV1227" s="18"/>
    </row>
    <row r="1228" spans="1:181" ht="12.75" x14ac:dyDescent="0.15">
      <c r="A1228" s="90">
        <f t="shared" si="287"/>
        <v>43566</v>
      </c>
      <c r="B1228" s="95">
        <f t="shared" ca="1" si="275"/>
        <v>119098.25858165999</v>
      </c>
      <c r="C1228" s="3">
        <f t="shared" ca="1" si="276"/>
        <v>113662.642761</v>
      </c>
      <c r="D1228" s="4">
        <f ca="1">IF(A1228&lt;$B$1,VLOOKUP(A1228,[1]DI!$A$4:$B$15000,2),0)</f>
        <v>6.4000000000000001E-2</v>
      </c>
      <c r="E1228" s="5">
        <f t="shared" ca="1" si="277"/>
        <v>2.4620000000000002E-4</v>
      </c>
      <c r="F1228" s="20">
        <f t="shared" si="288"/>
        <v>1.3</v>
      </c>
      <c r="G1228" s="6">
        <f t="shared" ca="1" si="278"/>
        <v>1.00032006</v>
      </c>
      <c r="H1228" s="5">
        <f ca="1">TRUNC(PRODUCT(G$10:G1227),15)</f>
        <v>1.47270855174252</v>
      </c>
      <c r="I1228" s="5">
        <f t="shared" ca="1" si="279"/>
        <v>1.4054944838680801</v>
      </c>
      <c r="J1228" s="5">
        <f t="shared" ca="1" si="280"/>
        <v>1.0478223600000001</v>
      </c>
      <c r="K1228" s="5">
        <f t="shared" ca="1" si="281"/>
        <v>5435.6158206600003</v>
      </c>
      <c r="L1228" s="21">
        <f>IF(VLOOKUP(A1228,$U$12:$AD$125,8)=VLOOKUP(A1227,$U$12:$AD$125,8),0,VLOOKUP(A1228,U$12:$AD$125,8))</f>
        <v>0</v>
      </c>
      <c r="M1228" s="8">
        <f>IF(L1228&gt;0,VLOOKUP(L1228,T$12:$AC$125,7),0)</f>
        <v>0</v>
      </c>
      <c r="N1228" s="3">
        <f t="shared" si="286"/>
        <v>0</v>
      </c>
      <c r="O1228" s="3">
        <f t="shared" ca="1" si="283"/>
        <v>5435.6158206600003</v>
      </c>
      <c r="P1228" s="22" t="str">
        <f t="shared" si="284"/>
        <v>A+JProp=</v>
      </c>
      <c r="Q1228" s="2">
        <f t="shared" si="285"/>
        <v>43719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  <c r="EW1228" s="18"/>
      <c r="EX1228" s="18"/>
      <c r="EY1228" s="18"/>
      <c r="EZ1228" s="18"/>
      <c r="FA1228" s="18"/>
      <c r="FB1228" s="18"/>
      <c r="FC1228" s="18"/>
      <c r="FD1228" s="18"/>
      <c r="FE1228" s="18"/>
      <c r="FF1228" s="18"/>
      <c r="FG1228" s="18"/>
      <c r="FH1228" s="18"/>
      <c r="FI1228" s="18"/>
      <c r="FJ1228" s="18"/>
      <c r="FK1228" s="18"/>
      <c r="FL1228" s="18"/>
      <c r="FM1228" s="18"/>
      <c r="FN1228" s="18"/>
      <c r="FO1228" s="18"/>
      <c r="FP1228" s="18"/>
      <c r="FQ1228" s="18"/>
      <c r="FR1228" s="18"/>
      <c r="FS1228" s="18"/>
      <c r="FT1228" s="18"/>
      <c r="FU1228" s="18"/>
      <c r="FV1228" s="18"/>
    </row>
    <row r="1229" spans="1:181" ht="12.75" x14ac:dyDescent="0.15">
      <c r="A1229" s="90">
        <f t="shared" si="287"/>
        <v>43567</v>
      </c>
      <c r="B1229" s="95">
        <f t="shared" ca="1" si="275"/>
        <v>119136.37762217</v>
      </c>
      <c r="C1229" s="3">
        <f t="shared" ca="1" si="276"/>
        <v>113662.642761</v>
      </c>
      <c r="D1229" s="4">
        <f ca="1">IF(A1229&lt;$B$1,VLOOKUP(A1229,[1]DI!$A$4:$B$15000,2),0)</f>
        <v>6.4000000000000001E-2</v>
      </c>
      <c r="E1229" s="5">
        <f t="shared" ca="1" si="277"/>
        <v>2.4620000000000002E-4</v>
      </c>
      <c r="F1229" s="20">
        <f t="shared" si="288"/>
        <v>1.3</v>
      </c>
      <c r="G1229" s="6">
        <f t="shared" ca="1" si="278"/>
        <v>1.00032006</v>
      </c>
      <c r="H1229" s="5">
        <f ca="1">TRUNC(PRODUCT(G$10:G1228),15)</f>
        <v>1.4731799068415901</v>
      </c>
      <c r="I1229" s="5">
        <f t="shared" ca="1" si="279"/>
        <v>1.4054944838680801</v>
      </c>
      <c r="J1229" s="5">
        <f t="shared" ca="1" si="280"/>
        <v>1.04815773</v>
      </c>
      <c r="K1229" s="5">
        <f t="shared" ca="1" si="281"/>
        <v>5473.7348611699999</v>
      </c>
      <c r="L1229" s="21">
        <f>IF(VLOOKUP(A1229,$U$12:$AD$125,8)=VLOOKUP(A1228,$U$12:$AD$125,8),0,VLOOKUP(A1229,U$12:$AD$125,8))</f>
        <v>0</v>
      </c>
      <c r="M1229" s="8">
        <f>IF(L1229&gt;0,VLOOKUP(L1229,T$12:$AC$125,7),0)</f>
        <v>0</v>
      </c>
      <c r="N1229" s="3">
        <f t="shared" si="286"/>
        <v>0</v>
      </c>
      <c r="O1229" s="3">
        <f t="shared" ca="1" si="283"/>
        <v>5473.7348611699999</v>
      </c>
      <c r="P1229" s="22" t="str">
        <f t="shared" si="284"/>
        <v>A+JProp=</v>
      </c>
      <c r="Q1229" s="2">
        <f t="shared" si="285"/>
        <v>43719</v>
      </c>
      <c r="R1229" s="10"/>
      <c r="S1229" s="32"/>
      <c r="T1229" s="32"/>
      <c r="U1229" s="32"/>
      <c r="V1229" s="32"/>
      <c r="W1229" s="32"/>
      <c r="X1229" s="32"/>
      <c r="Y1229" s="32"/>
      <c r="Z1229" s="32"/>
      <c r="AA1229" s="32"/>
      <c r="AB1229" s="32"/>
      <c r="AC1229" s="32"/>
      <c r="AD1229" s="32"/>
      <c r="AE1229" s="32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3"/>
      <c r="AQ1229" s="33"/>
      <c r="AR1229" s="33"/>
      <c r="AS1229" s="33"/>
      <c r="AT1229" s="33"/>
      <c r="AU1229" s="33"/>
      <c r="AV1229" s="33"/>
      <c r="AW1229" s="33"/>
      <c r="AX1229" s="33"/>
      <c r="AY1229" s="33"/>
      <c r="AZ1229" s="33"/>
      <c r="BA1229" s="33"/>
      <c r="BB1229" s="33"/>
      <c r="BC1229" s="33"/>
      <c r="BD1229" s="33"/>
      <c r="BE1229" s="33"/>
      <c r="BF1229" s="33"/>
      <c r="BG1229" s="33"/>
      <c r="BH1229" s="33"/>
      <c r="BI1229" s="33"/>
      <c r="BJ1229" s="33"/>
      <c r="BK1229" s="33"/>
      <c r="BL1229" s="33"/>
      <c r="BM1229" s="33"/>
      <c r="BN1229" s="33"/>
      <c r="BO1229" s="33"/>
      <c r="BP1229" s="33"/>
      <c r="BQ1229" s="33"/>
      <c r="BR1229" s="33"/>
      <c r="BS1229" s="33"/>
      <c r="BT1229" s="33"/>
      <c r="BU1229" s="33"/>
      <c r="BV1229" s="33"/>
      <c r="BW1229" s="33"/>
      <c r="BX1229" s="33"/>
      <c r="BY1229" s="33"/>
      <c r="BZ1229" s="33"/>
      <c r="CA1229" s="33"/>
      <c r="CB1229" s="33"/>
      <c r="CC1229" s="33"/>
      <c r="CD1229" s="33"/>
      <c r="CE1229" s="33"/>
      <c r="CF1229" s="33"/>
      <c r="CG1229" s="33"/>
      <c r="CH1229" s="33"/>
      <c r="CI1229" s="33"/>
      <c r="CJ1229" s="33"/>
      <c r="CK1229" s="33"/>
      <c r="CL1229" s="33"/>
      <c r="CM1229" s="33"/>
      <c r="CN1229" s="33"/>
      <c r="CO1229" s="33"/>
      <c r="CP1229" s="33"/>
      <c r="CQ1229" s="33"/>
      <c r="CR1229" s="33"/>
      <c r="CS1229" s="33"/>
      <c r="CT1229" s="33"/>
      <c r="CU1229" s="33"/>
      <c r="CV1229" s="33"/>
      <c r="CW1229" s="33"/>
      <c r="CX1229" s="33"/>
      <c r="CY1229" s="33"/>
      <c r="CZ1229" s="33"/>
      <c r="DA1229" s="33"/>
      <c r="DB1229" s="33"/>
      <c r="DC1229" s="33"/>
      <c r="DD1229" s="33"/>
      <c r="DE1229" s="33"/>
      <c r="DF1229" s="33"/>
      <c r="DG1229" s="33"/>
      <c r="DH1229" s="33"/>
      <c r="DI1229" s="33"/>
      <c r="DJ1229" s="33"/>
      <c r="DK1229" s="33"/>
      <c r="DL1229" s="33"/>
      <c r="DM1229" s="33"/>
      <c r="DN1229" s="33"/>
      <c r="DO1229" s="33"/>
      <c r="DP1229" s="33"/>
      <c r="DQ1229" s="33"/>
      <c r="DR1229" s="33"/>
      <c r="DS1229" s="33"/>
      <c r="DT1229" s="33"/>
      <c r="DU1229" s="33"/>
      <c r="DV1229" s="33"/>
      <c r="DW1229" s="33"/>
      <c r="DX1229" s="33"/>
      <c r="DY1229" s="33"/>
      <c r="DZ1229" s="33"/>
      <c r="EA1229" s="33"/>
      <c r="EB1229" s="33"/>
      <c r="EC1229" s="33"/>
      <c r="ED1229" s="33"/>
      <c r="EE1229" s="33"/>
      <c r="EF1229" s="33"/>
      <c r="EG1229" s="33"/>
      <c r="EH1229" s="33"/>
      <c r="EI1229" s="33"/>
      <c r="EJ1229" s="33"/>
      <c r="EK1229" s="33"/>
      <c r="EL1229" s="33"/>
      <c r="EM1229" s="33"/>
      <c r="EN1229" s="33"/>
      <c r="EO1229" s="33"/>
      <c r="EP1229" s="33"/>
      <c r="EQ1229" s="33"/>
      <c r="ER1229" s="33"/>
      <c r="ES1229" s="33"/>
      <c r="ET1229" s="33"/>
      <c r="EU1229" s="33"/>
      <c r="EV1229" s="33"/>
      <c r="EW1229" s="33"/>
      <c r="EX1229" s="33"/>
      <c r="EY1229" s="33"/>
      <c r="EZ1229" s="33"/>
      <c r="FA1229" s="33"/>
      <c r="FB1229" s="33"/>
      <c r="FC1229" s="33"/>
      <c r="FD1229" s="33"/>
      <c r="FE1229" s="33"/>
      <c r="FF1229" s="33"/>
      <c r="FG1229" s="33"/>
      <c r="FH1229" s="33"/>
      <c r="FI1229" s="33"/>
      <c r="FJ1229" s="33"/>
      <c r="FK1229" s="33"/>
      <c r="FL1229" s="33"/>
      <c r="FM1229" s="33"/>
      <c r="FN1229" s="33"/>
      <c r="FO1229" s="33"/>
      <c r="FP1229" s="33"/>
      <c r="FQ1229" s="33"/>
      <c r="FR1229" s="33"/>
      <c r="FS1229" s="33"/>
      <c r="FT1229" s="33"/>
      <c r="FU1229" s="33"/>
      <c r="FV1229" s="33"/>
      <c r="FW1229" s="33"/>
      <c r="FX1229" s="33"/>
      <c r="FY1229" s="33"/>
    </row>
    <row r="1230" spans="1:181" ht="12.75" x14ac:dyDescent="0.15">
      <c r="A1230" s="90">
        <f t="shared" si="287"/>
        <v>43568</v>
      </c>
      <c r="B1230" s="95">
        <f t="shared" ca="1" si="275"/>
        <v>119174.50802892999</v>
      </c>
      <c r="C1230" s="3">
        <f t="shared" ca="1" si="276"/>
        <v>113662.642761</v>
      </c>
      <c r="D1230" s="4">
        <f ca="1">IF(A1230&lt;$B$1,VLOOKUP(A1230,[1]DI!$A$4:$B$15000,2),0)</f>
        <v>0</v>
      </c>
      <c r="E1230" s="5">
        <f t="shared" ca="1" si="277"/>
        <v>0</v>
      </c>
      <c r="F1230" s="20">
        <f t="shared" si="288"/>
        <v>1.3</v>
      </c>
      <c r="G1230" s="6">
        <f t="shared" ca="1" si="278"/>
        <v>1</v>
      </c>
      <c r="H1230" s="5">
        <f ca="1">TRUNC(PRODUCT(G$10:G1229),15)</f>
        <v>1.4736514128025699</v>
      </c>
      <c r="I1230" s="5">
        <f t="shared" ca="1" si="279"/>
        <v>1.4054944838680801</v>
      </c>
      <c r="J1230" s="5">
        <f t="shared" ca="1" si="280"/>
        <v>1.0484932</v>
      </c>
      <c r="K1230" s="5">
        <f t="shared" ca="1" si="281"/>
        <v>5511.8652679300003</v>
      </c>
      <c r="L1230" s="21">
        <f>IF(VLOOKUP(A1230,$U$12:$AD$125,8)=VLOOKUP(A1229,$U$12:$AD$125,8),0,VLOOKUP(A1230,U$12:$AD$125,8))</f>
        <v>0</v>
      </c>
      <c r="M1230" s="8">
        <f>IF(L1230&gt;0,VLOOKUP(L1230,T$12:$AC$125,7),0)</f>
        <v>0</v>
      </c>
      <c r="N1230" s="3">
        <f t="shared" si="286"/>
        <v>0</v>
      </c>
      <c r="O1230" s="3">
        <f t="shared" ca="1" si="283"/>
        <v>5511.8652679300003</v>
      </c>
      <c r="P1230" s="22" t="str">
        <f t="shared" si="284"/>
        <v>A+JProp=</v>
      </c>
      <c r="Q1230" s="2">
        <f t="shared" si="285"/>
        <v>43719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  <c r="EW1230" s="18"/>
      <c r="EX1230" s="18"/>
      <c r="EY1230" s="18"/>
      <c r="EZ1230" s="18"/>
      <c r="FA1230" s="18"/>
      <c r="FB1230" s="18"/>
      <c r="FC1230" s="18"/>
      <c r="FD1230" s="18"/>
      <c r="FE1230" s="18"/>
      <c r="FF1230" s="18"/>
      <c r="FG1230" s="18"/>
      <c r="FH1230" s="18"/>
      <c r="FI1230" s="18"/>
      <c r="FJ1230" s="18"/>
      <c r="FK1230" s="18"/>
      <c r="FL1230" s="18"/>
      <c r="FM1230" s="18"/>
      <c r="FN1230" s="18"/>
      <c r="FO1230" s="18"/>
      <c r="FP1230" s="18"/>
      <c r="FQ1230" s="18"/>
      <c r="FR1230" s="18"/>
      <c r="FS1230" s="18"/>
      <c r="FT1230" s="18"/>
      <c r="FU1230" s="18"/>
      <c r="FV1230" s="18"/>
    </row>
    <row r="1231" spans="1:181" ht="12.75" x14ac:dyDescent="0.15">
      <c r="A1231" s="90">
        <f t="shared" si="287"/>
        <v>43569</v>
      </c>
      <c r="B1231" s="95">
        <f t="shared" ca="1" si="275"/>
        <v>119174.50802892999</v>
      </c>
      <c r="C1231" s="3">
        <f t="shared" ca="1" si="276"/>
        <v>113662.642761</v>
      </c>
      <c r="D1231" s="4">
        <f ca="1">IF(A1231&lt;$B$1,VLOOKUP(A1231,[1]DI!$A$4:$B$15000,2),0)</f>
        <v>0</v>
      </c>
      <c r="E1231" s="5">
        <f t="shared" ca="1" si="277"/>
        <v>0</v>
      </c>
      <c r="F1231" s="20">
        <f t="shared" si="288"/>
        <v>1.3</v>
      </c>
      <c r="G1231" s="6">
        <f t="shared" ca="1" si="278"/>
        <v>1</v>
      </c>
      <c r="H1231" s="5">
        <f ca="1">TRUNC(PRODUCT(G$10:G1230),15)</f>
        <v>1.4736514128025699</v>
      </c>
      <c r="I1231" s="5">
        <f t="shared" ca="1" si="279"/>
        <v>1.4054944838680801</v>
      </c>
      <c r="J1231" s="5">
        <f t="shared" ca="1" si="280"/>
        <v>1.0484932</v>
      </c>
      <c r="K1231" s="5">
        <f t="shared" ca="1" si="281"/>
        <v>5511.8652679300003</v>
      </c>
      <c r="L1231" s="21">
        <f>IF(VLOOKUP(A1231,$U$12:$AD$125,8)=VLOOKUP(A1230,$U$12:$AD$125,8),0,VLOOKUP(A1231,U$12:$AD$125,8))</f>
        <v>0</v>
      </c>
      <c r="M1231" s="8">
        <f>IF(L1231&gt;0,VLOOKUP(L1231,T$12:$AC$125,7),0)</f>
        <v>0</v>
      </c>
      <c r="N1231" s="3">
        <f t="shared" si="286"/>
        <v>0</v>
      </c>
      <c r="O1231" s="3">
        <f t="shared" ca="1" si="283"/>
        <v>5511.8652679300003</v>
      </c>
      <c r="P1231" s="22" t="str">
        <f t="shared" si="284"/>
        <v>A+JProp=</v>
      </c>
      <c r="Q1231" s="2">
        <f t="shared" si="285"/>
        <v>43719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  <c r="EW1231" s="18"/>
      <c r="EX1231" s="18"/>
      <c r="EY1231" s="18"/>
      <c r="EZ1231" s="18"/>
      <c r="FA1231" s="18"/>
      <c r="FB1231" s="18"/>
      <c r="FC1231" s="18"/>
      <c r="FD1231" s="18"/>
      <c r="FE1231" s="18"/>
      <c r="FF1231" s="18"/>
      <c r="FG1231" s="18"/>
      <c r="FH1231" s="18"/>
      <c r="FI1231" s="18"/>
      <c r="FJ1231" s="18"/>
      <c r="FK1231" s="18"/>
      <c r="FL1231" s="18"/>
      <c r="FM1231" s="18"/>
      <c r="FN1231" s="18"/>
      <c r="FO1231" s="18"/>
      <c r="FP1231" s="18"/>
      <c r="FQ1231" s="18"/>
      <c r="FR1231" s="18"/>
      <c r="FS1231" s="18"/>
      <c r="FT1231" s="18"/>
      <c r="FU1231" s="18"/>
      <c r="FV1231" s="18"/>
    </row>
    <row r="1232" spans="1:181" ht="12.75" x14ac:dyDescent="0.15">
      <c r="A1232" s="90">
        <f t="shared" si="287"/>
        <v>43570</v>
      </c>
      <c r="B1232" s="95">
        <f t="shared" ca="1" si="275"/>
        <v>119174.50802892999</v>
      </c>
      <c r="C1232" s="3">
        <f t="shared" ca="1" si="276"/>
        <v>113662.642761</v>
      </c>
      <c r="D1232" s="4">
        <f ca="1">IF(A1232&lt;$B$1,VLOOKUP(A1232,[1]DI!$A$4:$B$15000,2),0)</f>
        <v>6.4000000000000001E-2</v>
      </c>
      <c r="E1232" s="5">
        <f t="shared" ca="1" si="277"/>
        <v>2.4620000000000002E-4</v>
      </c>
      <c r="F1232" s="20">
        <f t="shared" si="288"/>
        <v>1.3</v>
      </c>
      <c r="G1232" s="6">
        <f t="shared" ca="1" si="278"/>
        <v>1.00032006</v>
      </c>
      <c r="H1232" s="5">
        <f ca="1">TRUNC(PRODUCT(G$10:G1231),15)</f>
        <v>1.4736514128025699</v>
      </c>
      <c r="I1232" s="5">
        <f t="shared" ca="1" si="279"/>
        <v>1.4054944838680801</v>
      </c>
      <c r="J1232" s="5">
        <f t="shared" ca="1" si="280"/>
        <v>1.0484932</v>
      </c>
      <c r="K1232" s="5">
        <f t="shared" ca="1" si="281"/>
        <v>5511.8652679300003</v>
      </c>
      <c r="L1232" s="21">
        <f>IF(VLOOKUP(A1232,$U$12:$AD$125,8)=VLOOKUP(A1231,$U$12:$AD$125,8),0,VLOOKUP(A1232,U$12:$AD$125,8))</f>
        <v>0</v>
      </c>
      <c r="M1232" s="8">
        <f>IF(L1232&gt;0,VLOOKUP(L1232,T$12:$AC$125,7),0)</f>
        <v>0</v>
      </c>
      <c r="N1232" s="3">
        <f t="shared" si="286"/>
        <v>0</v>
      </c>
      <c r="O1232" s="3">
        <f t="shared" ca="1" si="283"/>
        <v>5511.8652679300003</v>
      </c>
      <c r="P1232" s="22" t="str">
        <f t="shared" si="284"/>
        <v>A+JProp=</v>
      </c>
      <c r="Q1232" s="2">
        <f t="shared" si="285"/>
        <v>43719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  <c r="EW1232" s="18"/>
      <c r="EX1232" s="18"/>
      <c r="EY1232" s="18"/>
      <c r="EZ1232" s="18"/>
      <c r="FA1232" s="18"/>
      <c r="FB1232" s="18"/>
      <c r="FC1232" s="18"/>
      <c r="FD1232" s="18"/>
      <c r="FE1232" s="18"/>
      <c r="FF1232" s="18"/>
      <c r="FG1232" s="18"/>
      <c r="FH1232" s="18"/>
      <c r="FI1232" s="18"/>
      <c r="FJ1232" s="18"/>
      <c r="FK1232" s="18"/>
      <c r="FL1232" s="18"/>
      <c r="FM1232" s="18"/>
      <c r="FN1232" s="18"/>
      <c r="FO1232" s="18"/>
      <c r="FP1232" s="18"/>
      <c r="FQ1232" s="18"/>
      <c r="FR1232" s="18"/>
      <c r="FS1232" s="18"/>
      <c r="FT1232" s="18"/>
      <c r="FU1232" s="18"/>
      <c r="FV1232" s="18"/>
    </row>
    <row r="1233" spans="1:178" ht="12.75" x14ac:dyDescent="0.15">
      <c r="A1233" s="90">
        <f t="shared" si="287"/>
        <v>43571</v>
      </c>
      <c r="B1233" s="95">
        <f t="shared" ca="1" si="275"/>
        <v>119212.65093859</v>
      </c>
      <c r="C1233" s="3">
        <f t="shared" ca="1" si="276"/>
        <v>113662.642761</v>
      </c>
      <c r="D1233" s="4">
        <f ca="1">IF(A1233&lt;$B$1,VLOOKUP(A1233,[1]DI!$A$4:$B$15000,2),0)</f>
        <v>6.4000000000000001E-2</v>
      </c>
      <c r="E1233" s="5">
        <f t="shared" ca="1" si="277"/>
        <v>2.4620000000000002E-4</v>
      </c>
      <c r="F1233" s="20">
        <f t="shared" si="288"/>
        <v>1.3</v>
      </c>
      <c r="G1233" s="6">
        <f t="shared" ca="1" si="278"/>
        <v>1.00032006</v>
      </c>
      <c r="H1233" s="5">
        <f ca="1">TRUNC(PRODUCT(G$10:G1232),15)</f>
        <v>1.4741230696737599</v>
      </c>
      <c r="I1233" s="5">
        <f t="shared" ca="1" si="279"/>
        <v>1.4054944838680801</v>
      </c>
      <c r="J1233" s="5">
        <f t="shared" ca="1" si="280"/>
        <v>1.04882878</v>
      </c>
      <c r="K1233" s="5">
        <f t="shared" ca="1" si="281"/>
        <v>5550.0081775899998</v>
      </c>
      <c r="L1233" s="21">
        <f>IF(VLOOKUP(A1233,$U$12:$AD$125,8)=VLOOKUP(A1232,$U$12:$AD$125,8),0,VLOOKUP(A1233,U$12:$AD$125,8))</f>
        <v>0</v>
      </c>
      <c r="M1233" s="8">
        <f>IF(L1233&gt;0,VLOOKUP(L1233,T$12:$AC$125,7),0)</f>
        <v>0</v>
      </c>
      <c r="N1233" s="3">
        <f t="shared" si="286"/>
        <v>0</v>
      </c>
      <c r="O1233" s="3">
        <f t="shared" ca="1" si="283"/>
        <v>5550.0081775899998</v>
      </c>
      <c r="P1233" s="22" t="str">
        <f t="shared" si="284"/>
        <v>A+JProp=</v>
      </c>
      <c r="Q1233" s="2">
        <f t="shared" si="285"/>
        <v>43719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  <c r="ES1233" s="18"/>
      <c r="ET1233" s="18"/>
      <c r="EU1233" s="18"/>
      <c r="EV1233" s="18"/>
      <c r="EW1233" s="18"/>
      <c r="EX1233" s="18"/>
      <c r="EY1233" s="18"/>
      <c r="EZ1233" s="18"/>
      <c r="FA1233" s="18"/>
      <c r="FB1233" s="18"/>
      <c r="FC1233" s="18"/>
      <c r="FD1233" s="18"/>
      <c r="FE1233" s="18"/>
      <c r="FF1233" s="18"/>
      <c r="FG1233" s="18"/>
      <c r="FH1233" s="18"/>
      <c r="FI1233" s="18"/>
      <c r="FJ1233" s="18"/>
      <c r="FK1233" s="18"/>
      <c r="FL1233" s="18"/>
      <c r="FM1233" s="18"/>
      <c r="FN1233" s="18"/>
      <c r="FO1233" s="18"/>
      <c r="FP1233" s="18"/>
      <c r="FQ1233" s="18"/>
      <c r="FR1233" s="18"/>
      <c r="FS1233" s="18"/>
      <c r="FT1233" s="18"/>
      <c r="FU1233" s="18"/>
      <c r="FV1233" s="18"/>
    </row>
    <row r="1234" spans="1:178" ht="12.75" x14ac:dyDescent="0.15">
      <c r="A1234" s="90">
        <f t="shared" si="287"/>
        <v>43572</v>
      </c>
      <c r="B1234" s="95">
        <f t="shared" ca="1" si="275"/>
        <v>119250.80635114</v>
      </c>
      <c r="C1234" s="3">
        <f t="shared" ca="1" si="276"/>
        <v>113662.642761</v>
      </c>
      <c r="D1234" s="4">
        <f ca="1">IF(A1234&lt;$B$1,VLOOKUP(A1234,[1]DI!$A$4:$B$15000,2),0)</f>
        <v>6.4000000000000001E-2</v>
      </c>
      <c r="E1234" s="5">
        <f t="shared" ca="1" si="277"/>
        <v>2.4620000000000002E-4</v>
      </c>
      <c r="F1234" s="20">
        <f t="shared" si="288"/>
        <v>1.3</v>
      </c>
      <c r="G1234" s="6">
        <f t="shared" ca="1" si="278"/>
        <v>1.00032006</v>
      </c>
      <c r="H1234" s="5">
        <f ca="1">TRUNC(PRODUCT(G$10:G1233),15)</f>
        <v>1.4745948775034401</v>
      </c>
      <c r="I1234" s="5">
        <f t="shared" ca="1" si="279"/>
        <v>1.4054944838680801</v>
      </c>
      <c r="J1234" s="5">
        <f t="shared" ca="1" si="280"/>
        <v>1.04916447</v>
      </c>
      <c r="K1234" s="5">
        <f t="shared" ca="1" si="281"/>
        <v>5588.1635901400005</v>
      </c>
      <c r="L1234" s="21">
        <f>IF(VLOOKUP(A1234,$U$12:$AD$125,8)=VLOOKUP(A1233,$U$12:$AD$125,8),0,VLOOKUP(A1234,U$12:$AD$125,8))</f>
        <v>0</v>
      </c>
      <c r="M1234" s="8">
        <f>IF(L1234&gt;0,VLOOKUP(L1234,T$12:$AC$125,7),0)</f>
        <v>0</v>
      </c>
      <c r="N1234" s="3">
        <f t="shared" si="286"/>
        <v>0</v>
      </c>
      <c r="O1234" s="3">
        <f t="shared" ca="1" si="283"/>
        <v>5588.1635901400005</v>
      </c>
      <c r="P1234" s="22" t="str">
        <f t="shared" si="284"/>
        <v>A+JProp=</v>
      </c>
      <c r="Q1234" s="2">
        <f t="shared" si="285"/>
        <v>43719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  <c r="EW1234" s="18"/>
      <c r="EX1234" s="18"/>
      <c r="EY1234" s="18"/>
      <c r="EZ1234" s="18"/>
      <c r="FA1234" s="18"/>
      <c r="FB1234" s="18"/>
      <c r="FC1234" s="18"/>
      <c r="FD1234" s="18"/>
      <c r="FE1234" s="18"/>
      <c r="FF1234" s="18"/>
      <c r="FG1234" s="18"/>
      <c r="FH1234" s="18"/>
      <c r="FI1234" s="18"/>
      <c r="FJ1234" s="18"/>
      <c r="FK1234" s="18"/>
      <c r="FL1234" s="18"/>
      <c r="FM1234" s="18"/>
      <c r="FN1234" s="18"/>
      <c r="FO1234" s="18"/>
      <c r="FP1234" s="18"/>
      <c r="FQ1234" s="18"/>
      <c r="FR1234" s="18"/>
      <c r="FS1234" s="18"/>
      <c r="FT1234" s="18"/>
      <c r="FU1234" s="18"/>
      <c r="FV1234" s="18"/>
    </row>
    <row r="1235" spans="1:178" ht="12.75" x14ac:dyDescent="0.15">
      <c r="A1235" s="90">
        <f t="shared" si="287"/>
        <v>43573</v>
      </c>
      <c r="B1235" s="95">
        <f t="shared" ref="B1235:B1298" ca="1" si="289">IF(A1235&lt;=TODAY(),C1235+K1235,IF(AND(A1235&gt;TODAY(),A1235&lt;=$B$1),IF(VLOOKUP(TODAY(),$A$10:$D$10000,4,FALSE)=0,"n.d",C1235+K1235),"n.d"))</f>
        <v>119288.97426658</v>
      </c>
      <c r="C1235" s="3">
        <f t="shared" ref="C1235:C1298" ca="1" si="290">TRUNC(C1234-N1234,6)</f>
        <v>113662.642761</v>
      </c>
      <c r="D1235" s="4">
        <f ca="1">IF(A1235&lt;$B$1,VLOOKUP(A1235,[1]DI!$A$4:$B$15000,2),0)</f>
        <v>6.4000000000000001E-2</v>
      </c>
      <c r="E1235" s="5">
        <f t="shared" ref="E1235:E1298" ca="1" si="291">ROUND((((1+D1235)^(1/252)-1)),8)</f>
        <v>2.4620000000000002E-4</v>
      </c>
      <c r="F1235" s="20">
        <f t="shared" si="288"/>
        <v>1.3</v>
      </c>
      <c r="G1235" s="6">
        <f t="shared" ref="G1235:G1298" ca="1" si="292">TRUNC((1+(E1235*F1235)),15)</f>
        <v>1.00032006</v>
      </c>
      <c r="H1235" s="5">
        <f ca="1">TRUNC(PRODUCT(G$10:G1234),15)</f>
        <v>1.47506683633993</v>
      </c>
      <c r="I1235" s="5">
        <f t="shared" ref="I1235:I1298" ca="1" si="293">IF(OR(L1234&gt;0,L1234="E"),H1234,I1234)</f>
        <v>1.4054944838680801</v>
      </c>
      <c r="J1235" s="5">
        <f t="shared" ref="J1235:J1298" ca="1" si="294">ROUND(TRUNC(H1235/I1235,15),8)</f>
        <v>1.04950027</v>
      </c>
      <c r="K1235" s="5">
        <f t="shared" ref="K1235:K1298" ca="1" si="295">TRUNC((C1235*(J1235-1)),8)</f>
        <v>5626.3315055800003</v>
      </c>
      <c r="L1235" s="21">
        <f>IF(VLOOKUP(A1235,$U$12:$AD$125,8)=VLOOKUP(A1234,$U$12:$AD$125,8),0,VLOOKUP(A1235,U$12:$AD$125,8))</f>
        <v>0</v>
      </c>
      <c r="M1235" s="8">
        <f>IF(L1235&gt;0,VLOOKUP(L1235,T$12:$AC$125,7),0)</f>
        <v>0</v>
      </c>
      <c r="N1235" s="3">
        <f t="shared" si="286"/>
        <v>0</v>
      </c>
      <c r="O1235" s="3">
        <f t="shared" ref="O1235:O1298" ca="1" si="296">(K1235+N1235)</f>
        <v>5626.3315055800003</v>
      </c>
      <c r="P1235" s="22" t="str">
        <f t="shared" ref="P1235:P1298" si="297">IF(L1234&gt;0,VLOOKUP(A1234,$U$12:$AD$125,9),P1234)</f>
        <v>A+JProp=</v>
      </c>
      <c r="Q1235" s="2">
        <f t="shared" ref="Q1235:Q1298" si="298">IF(L1234&gt;0,VLOOKUP(A1234,$U$12:$AD$125,10),Q1234)</f>
        <v>43719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  <c r="ES1235" s="18"/>
      <c r="ET1235" s="18"/>
      <c r="EU1235" s="18"/>
      <c r="EV1235" s="18"/>
      <c r="EW1235" s="18"/>
      <c r="EX1235" s="18"/>
      <c r="EY1235" s="18"/>
      <c r="EZ1235" s="18"/>
      <c r="FA1235" s="18"/>
      <c r="FB1235" s="18"/>
      <c r="FC1235" s="18"/>
      <c r="FD1235" s="18"/>
      <c r="FE1235" s="18"/>
      <c r="FF1235" s="18"/>
      <c r="FG1235" s="18"/>
      <c r="FH1235" s="18"/>
      <c r="FI1235" s="18"/>
      <c r="FJ1235" s="18"/>
      <c r="FK1235" s="18"/>
      <c r="FL1235" s="18"/>
      <c r="FM1235" s="18"/>
      <c r="FN1235" s="18"/>
      <c r="FO1235" s="18"/>
      <c r="FP1235" s="18"/>
      <c r="FQ1235" s="18"/>
      <c r="FR1235" s="18"/>
      <c r="FS1235" s="18"/>
      <c r="FT1235" s="18"/>
      <c r="FU1235" s="18"/>
      <c r="FV1235" s="18"/>
    </row>
    <row r="1236" spans="1:178" ht="12.75" x14ac:dyDescent="0.15">
      <c r="A1236" s="90">
        <f t="shared" si="287"/>
        <v>43574</v>
      </c>
      <c r="B1236" s="95">
        <f t="shared" ca="1" si="289"/>
        <v>119327.15354828</v>
      </c>
      <c r="C1236" s="3">
        <f t="shared" ca="1" si="290"/>
        <v>113662.642761</v>
      </c>
      <c r="D1236" s="4">
        <f ca="1">IF(A1236&lt;$B$1,VLOOKUP(A1236,[1]DI!$A$4:$B$15000,2),0)</f>
        <v>0</v>
      </c>
      <c r="E1236" s="5">
        <f t="shared" ca="1" si="291"/>
        <v>0</v>
      </c>
      <c r="F1236" s="20">
        <f t="shared" si="288"/>
        <v>1.3</v>
      </c>
      <c r="G1236" s="6">
        <f t="shared" ca="1" si="292"/>
        <v>1</v>
      </c>
      <c r="H1236" s="5">
        <f ca="1">TRUNC(PRODUCT(G$10:G1235),15)</f>
        <v>1.47553894623157</v>
      </c>
      <c r="I1236" s="5">
        <f t="shared" ca="1" si="293"/>
        <v>1.4054944838680801</v>
      </c>
      <c r="J1236" s="5">
        <f t="shared" ca="1" si="294"/>
        <v>1.0498361700000001</v>
      </c>
      <c r="K1236" s="5">
        <f t="shared" ca="1" si="295"/>
        <v>5664.5107872799999</v>
      </c>
      <c r="L1236" s="21">
        <f>IF(VLOOKUP(A1236,$U$12:$AD$125,8)=VLOOKUP(A1235,$U$12:$AD$125,8),0,VLOOKUP(A1236,U$12:$AD$125,8))</f>
        <v>0</v>
      </c>
      <c r="M1236" s="8">
        <f>IF(L1236&gt;0,VLOOKUP(L1236,T$12:$AC$125,7),0)</f>
        <v>0</v>
      </c>
      <c r="N1236" s="3">
        <f t="shared" si="286"/>
        <v>0</v>
      </c>
      <c r="O1236" s="3">
        <f t="shared" ca="1" si="296"/>
        <v>5664.5107872799999</v>
      </c>
      <c r="P1236" s="22" t="str">
        <f t="shared" si="297"/>
        <v>A+JProp=</v>
      </c>
      <c r="Q1236" s="2">
        <f t="shared" si="298"/>
        <v>43719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  <c r="ES1236" s="18"/>
      <c r="ET1236" s="18"/>
      <c r="EU1236" s="18"/>
      <c r="EV1236" s="18"/>
      <c r="EW1236" s="18"/>
      <c r="EX1236" s="18"/>
      <c r="EY1236" s="18"/>
      <c r="EZ1236" s="18"/>
      <c r="FA1236" s="18"/>
      <c r="FB1236" s="18"/>
      <c r="FC1236" s="18"/>
      <c r="FD1236" s="18"/>
      <c r="FE1236" s="18"/>
      <c r="FF1236" s="18"/>
      <c r="FG1236" s="18"/>
      <c r="FH1236" s="18"/>
      <c r="FI1236" s="18"/>
      <c r="FJ1236" s="18"/>
      <c r="FK1236" s="18"/>
      <c r="FL1236" s="18"/>
      <c r="FM1236" s="18"/>
      <c r="FN1236" s="18"/>
      <c r="FO1236" s="18"/>
      <c r="FP1236" s="18"/>
      <c r="FQ1236" s="18"/>
      <c r="FR1236" s="18"/>
      <c r="FS1236" s="18"/>
      <c r="FT1236" s="18"/>
      <c r="FU1236" s="18"/>
      <c r="FV1236" s="18"/>
    </row>
    <row r="1237" spans="1:178" ht="12.75" x14ac:dyDescent="0.15">
      <c r="A1237" s="90">
        <f t="shared" si="287"/>
        <v>43575</v>
      </c>
      <c r="B1237" s="95">
        <f t="shared" ca="1" si="289"/>
        <v>119327.15354828</v>
      </c>
      <c r="C1237" s="3">
        <f t="shared" ca="1" si="290"/>
        <v>113662.642761</v>
      </c>
      <c r="D1237" s="4">
        <f ca="1">IF(A1237&lt;$B$1,VLOOKUP(A1237,[1]DI!$A$4:$B$15000,2),0)</f>
        <v>0</v>
      </c>
      <c r="E1237" s="5">
        <f t="shared" ca="1" si="291"/>
        <v>0</v>
      </c>
      <c r="F1237" s="20">
        <f t="shared" si="288"/>
        <v>1.3</v>
      </c>
      <c r="G1237" s="6">
        <f t="shared" ca="1" si="292"/>
        <v>1</v>
      </c>
      <c r="H1237" s="5">
        <f ca="1">TRUNC(PRODUCT(G$10:G1236),15)</f>
        <v>1.47553894623157</v>
      </c>
      <c r="I1237" s="5">
        <f t="shared" ca="1" si="293"/>
        <v>1.4054944838680801</v>
      </c>
      <c r="J1237" s="5">
        <f t="shared" ca="1" si="294"/>
        <v>1.0498361700000001</v>
      </c>
      <c r="K1237" s="5">
        <f t="shared" ca="1" si="295"/>
        <v>5664.5107872799999</v>
      </c>
      <c r="L1237" s="21">
        <f>IF(VLOOKUP(A1237,$U$12:$AD$125,8)=VLOOKUP(A1236,$U$12:$AD$125,8),0,VLOOKUP(A1237,U$12:$AD$125,8))</f>
        <v>0</v>
      </c>
      <c r="M1237" s="8">
        <f>IF(L1237&gt;0,VLOOKUP(L1237,T$12:$AC$125,7),0)</f>
        <v>0</v>
      </c>
      <c r="N1237" s="3">
        <f t="shared" si="286"/>
        <v>0</v>
      </c>
      <c r="O1237" s="3">
        <f t="shared" ca="1" si="296"/>
        <v>5664.5107872799999</v>
      </c>
      <c r="P1237" s="22" t="str">
        <f t="shared" si="297"/>
        <v>A+JProp=</v>
      </c>
      <c r="Q1237" s="2">
        <f t="shared" si="298"/>
        <v>43719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  <c r="EW1237" s="18"/>
      <c r="EX1237" s="18"/>
      <c r="EY1237" s="18"/>
      <c r="EZ1237" s="18"/>
      <c r="FA1237" s="18"/>
      <c r="FB1237" s="18"/>
      <c r="FC1237" s="18"/>
      <c r="FD1237" s="18"/>
      <c r="FE1237" s="18"/>
      <c r="FF1237" s="18"/>
      <c r="FG1237" s="18"/>
      <c r="FH1237" s="18"/>
      <c r="FI1237" s="18"/>
      <c r="FJ1237" s="18"/>
      <c r="FK1237" s="18"/>
      <c r="FL1237" s="18"/>
      <c r="FM1237" s="18"/>
      <c r="FN1237" s="18"/>
      <c r="FO1237" s="18"/>
      <c r="FP1237" s="18"/>
      <c r="FQ1237" s="18"/>
      <c r="FR1237" s="18"/>
      <c r="FS1237" s="18"/>
      <c r="FT1237" s="18"/>
      <c r="FU1237" s="18"/>
      <c r="FV1237" s="18"/>
    </row>
    <row r="1238" spans="1:178" ht="12.75" x14ac:dyDescent="0.15">
      <c r="A1238" s="90">
        <f t="shared" si="287"/>
        <v>43576</v>
      </c>
      <c r="B1238" s="95">
        <f t="shared" ca="1" si="289"/>
        <v>119327.15354828</v>
      </c>
      <c r="C1238" s="3">
        <f t="shared" ca="1" si="290"/>
        <v>113662.642761</v>
      </c>
      <c r="D1238" s="4">
        <f ca="1">IF(A1238&lt;$B$1,VLOOKUP(A1238,[1]DI!$A$4:$B$15000,2),0)</f>
        <v>0</v>
      </c>
      <c r="E1238" s="5">
        <f t="shared" ca="1" si="291"/>
        <v>0</v>
      </c>
      <c r="F1238" s="20">
        <f t="shared" si="288"/>
        <v>1.3</v>
      </c>
      <c r="G1238" s="6">
        <f t="shared" ca="1" si="292"/>
        <v>1</v>
      </c>
      <c r="H1238" s="5">
        <f ca="1">TRUNC(PRODUCT(G$10:G1237),15)</f>
        <v>1.47553894623157</v>
      </c>
      <c r="I1238" s="5">
        <f t="shared" ca="1" si="293"/>
        <v>1.4054944838680801</v>
      </c>
      <c r="J1238" s="5">
        <f t="shared" ca="1" si="294"/>
        <v>1.0498361700000001</v>
      </c>
      <c r="K1238" s="5">
        <f t="shared" ca="1" si="295"/>
        <v>5664.5107872799999</v>
      </c>
      <c r="L1238" s="21">
        <f>IF(VLOOKUP(A1238,$U$12:$AD$125,8)=VLOOKUP(A1237,$U$12:$AD$125,8),0,VLOOKUP(A1238,U$12:$AD$125,8))</f>
        <v>0</v>
      </c>
      <c r="M1238" s="8">
        <f>IF(L1238&gt;0,VLOOKUP(L1238,T$12:$AC$125,7),0)</f>
        <v>0</v>
      </c>
      <c r="N1238" s="3">
        <f t="shared" si="286"/>
        <v>0</v>
      </c>
      <c r="O1238" s="3">
        <f t="shared" ca="1" si="296"/>
        <v>5664.5107872799999</v>
      </c>
      <c r="P1238" s="22" t="str">
        <f t="shared" si="297"/>
        <v>A+JProp=</v>
      </c>
      <c r="Q1238" s="2">
        <f t="shared" si="298"/>
        <v>43719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  <c r="EW1238" s="18"/>
      <c r="EX1238" s="18"/>
      <c r="EY1238" s="18"/>
      <c r="EZ1238" s="18"/>
      <c r="FA1238" s="18"/>
      <c r="FB1238" s="18"/>
      <c r="FC1238" s="18"/>
      <c r="FD1238" s="18"/>
      <c r="FE1238" s="18"/>
      <c r="FF1238" s="18"/>
      <c r="FG1238" s="18"/>
      <c r="FH1238" s="18"/>
      <c r="FI1238" s="18"/>
      <c r="FJ1238" s="18"/>
      <c r="FK1238" s="18"/>
      <c r="FL1238" s="18"/>
      <c r="FM1238" s="18"/>
      <c r="FN1238" s="18"/>
      <c r="FO1238" s="18"/>
      <c r="FP1238" s="18"/>
      <c r="FQ1238" s="18"/>
      <c r="FR1238" s="18"/>
      <c r="FS1238" s="18"/>
      <c r="FT1238" s="18"/>
      <c r="FU1238" s="18"/>
      <c r="FV1238" s="18"/>
    </row>
    <row r="1239" spans="1:178" ht="12.75" x14ac:dyDescent="0.15">
      <c r="A1239" s="90">
        <f t="shared" si="287"/>
        <v>43577</v>
      </c>
      <c r="B1239" s="95">
        <f t="shared" ca="1" si="289"/>
        <v>119327.15354828</v>
      </c>
      <c r="C1239" s="3">
        <f t="shared" ca="1" si="290"/>
        <v>113662.642761</v>
      </c>
      <c r="D1239" s="4">
        <f ca="1">IF(A1239&lt;$B$1,VLOOKUP(A1239,[1]DI!$A$4:$B$15000,2),0)</f>
        <v>6.4000000000000001E-2</v>
      </c>
      <c r="E1239" s="5">
        <f t="shared" ca="1" si="291"/>
        <v>2.4620000000000002E-4</v>
      </c>
      <c r="F1239" s="20">
        <f t="shared" si="288"/>
        <v>1.3</v>
      </c>
      <c r="G1239" s="6">
        <f t="shared" ca="1" si="292"/>
        <v>1.00032006</v>
      </c>
      <c r="H1239" s="5">
        <f ca="1">TRUNC(PRODUCT(G$10:G1238),15)</f>
        <v>1.47553894623157</v>
      </c>
      <c r="I1239" s="5">
        <f t="shared" ca="1" si="293"/>
        <v>1.4054944838680801</v>
      </c>
      <c r="J1239" s="5">
        <f t="shared" ca="1" si="294"/>
        <v>1.0498361700000001</v>
      </c>
      <c r="K1239" s="5">
        <f t="shared" ca="1" si="295"/>
        <v>5664.5107872799999</v>
      </c>
      <c r="L1239" s="21">
        <f>IF(VLOOKUP(A1239,$U$12:$AD$125,8)=VLOOKUP(A1238,$U$12:$AD$125,8),0,VLOOKUP(A1239,U$12:$AD$125,8))</f>
        <v>0</v>
      </c>
      <c r="M1239" s="8">
        <f>IF(L1239&gt;0,VLOOKUP(L1239,T$12:$AC$125,7),0)</f>
        <v>0</v>
      </c>
      <c r="N1239" s="3">
        <f t="shared" si="286"/>
        <v>0</v>
      </c>
      <c r="O1239" s="3">
        <f t="shared" ca="1" si="296"/>
        <v>5664.5107872799999</v>
      </c>
      <c r="P1239" s="22" t="str">
        <f t="shared" si="297"/>
        <v>A+JProp=</v>
      </c>
      <c r="Q1239" s="2">
        <f t="shared" si="298"/>
        <v>43719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  <c r="EW1239" s="18"/>
      <c r="EX1239" s="18"/>
      <c r="EY1239" s="18"/>
      <c r="EZ1239" s="18"/>
      <c r="FA1239" s="18"/>
      <c r="FB1239" s="18"/>
      <c r="FC1239" s="18"/>
      <c r="FD1239" s="18"/>
      <c r="FE1239" s="18"/>
      <c r="FF1239" s="18"/>
      <c r="FG1239" s="18"/>
      <c r="FH1239" s="18"/>
      <c r="FI1239" s="18"/>
      <c r="FJ1239" s="18"/>
      <c r="FK1239" s="18"/>
      <c r="FL1239" s="18"/>
      <c r="FM1239" s="18"/>
      <c r="FN1239" s="18"/>
      <c r="FO1239" s="18"/>
      <c r="FP1239" s="18"/>
      <c r="FQ1239" s="18"/>
      <c r="FR1239" s="18"/>
      <c r="FS1239" s="18"/>
      <c r="FT1239" s="18"/>
      <c r="FU1239" s="18"/>
      <c r="FV1239" s="18"/>
    </row>
    <row r="1240" spans="1:178" ht="12.75" x14ac:dyDescent="0.15">
      <c r="A1240" s="90">
        <f t="shared" si="287"/>
        <v>43578</v>
      </c>
      <c r="B1240" s="95">
        <f t="shared" ca="1" si="289"/>
        <v>119365.34533288</v>
      </c>
      <c r="C1240" s="3">
        <f t="shared" ca="1" si="290"/>
        <v>113662.642761</v>
      </c>
      <c r="D1240" s="4">
        <f ca="1">IF(A1240&lt;$B$1,VLOOKUP(A1240,[1]DI!$A$4:$B$15000,2),0)</f>
        <v>6.4000000000000001E-2</v>
      </c>
      <c r="E1240" s="5">
        <f t="shared" ca="1" si="291"/>
        <v>2.4620000000000002E-4</v>
      </c>
      <c r="F1240" s="20">
        <f t="shared" si="288"/>
        <v>1.3</v>
      </c>
      <c r="G1240" s="6">
        <f t="shared" ca="1" si="292"/>
        <v>1.00032006</v>
      </c>
      <c r="H1240" s="5">
        <f ca="1">TRUNC(PRODUCT(G$10:G1239),15)</f>
        <v>1.4760112072267</v>
      </c>
      <c r="I1240" s="5">
        <f t="shared" ca="1" si="293"/>
        <v>1.4054944838680801</v>
      </c>
      <c r="J1240" s="5">
        <f t="shared" ca="1" si="294"/>
        <v>1.0501721799999999</v>
      </c>
      <c r="K1240" s="5">
        <f t="shared" ca="1" si="295"/>
        <v>5702.7025718799996</v>
      </c>
      <c r="L1240" s="21">
        <f>IF(VLOOKUP(A1240,$U$12:$AD$125,8)=VLOOKUP(A1239,$U$12:$AD$125,8),0,VLOOKUP(A1240,U$12:$AD$125,8))</f>
        <v>0</v>
      </c>
      <c r="M1240" s="8">
        <f>IF(L1240&gt;0,VLOOKUP(L1240,T$12:$AC$125,7),0)</f>
        <v>0</v>
      </c>
      <c r="N1240" s="3">
        <f t="shared" si="286"/>
        <v>0</v>
      </c>
      <c r="O1240" s="3">
        <f t="shared" ca="1" si="296"/>
        <v>5702.7025718799996</v>
      </c>
      <c r="P1240" s="22" t="str">
        <f t="shared" si="297"/>
        <v>A+JProp=</v>
      </c>
      <c r="Q1240" s="2">
        <f t="shared" si="298"/>
        <v>43719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  <c r="EW1240" s="18"/>
      <c r="EX1240" s="18"/>
      <c r="EY1240" s="18"/>
      <c r="EZ1240" s="18"/>
      <c r="FA1240" s="18"/>
      <c r="FB1240" s="18"/>
      <c r="FC1240" s="18"/>
      <c r="FD1240" s="18"/>
      <c r="FE1240" s="18"/>
      <c r="FF1240" s="18"/>
      <c r="FG1240" s="18"/>
      <c r="FH1240" s="18"/>
      <c r="FI1240" s="18"/>
      <c r="FJ1240" s="18"/>
      <c r="FK1240" s="18"/>
      <c r="FL1240" s="18"/>
      <c r="FM1240" s="18"/>
      <c r="FN1240" s="18"/>
      <c r="FO1240" s="18"/>
      <c r="FP1240" s="18"/>
      <c r="FQ1240" s="18"/>
      <c r="FR1240" s="18"/>
      <c r="FS1240" s="18"/>
      <c r="FT1240" s="18"/>
      <c r="FU1240" s="18"/>
      <c r="FV1240" s="18"/>
    </row>
    <row r="1241" spans="1:178" ht="12.75" x14ac:dyDescent="0.15">
      <c r="A1241" s="90">
        <f t="shared" si="287"/>
        <v>43579</v>
      </c>
      <c r="B1241" s="95">
        <f t="shared" ca="1" si="289"/>
        <v>119403.54962035999</v>
      </c>
      <c r="C1241" s="3">
        <f t="shared" ca="1" si="290"/>
        <v>113662.642761</v>
      </c>
      <c r="D1241" s="4">
        <f ca="1">IF(A1241&lt;$B$1,VLOOKUP(A1241,[1]DI!$A$4:$B$15000,2),0)</f>
        <v>6.4000000000000001E-2</v>
      </c>
      <c r="E1241" s="5">
        <f t="shared" ca="1" si="291"/>
        <v>2.4620000000000002E-4</v>
      </c>
      <c r="F1241" s="20">
        <f t="shared" si="288"/>
        <v>1.3</v>
      </c>
      <c r="G1241" s="6">
        <f t="shared" ca="1" si="292"/>
        <v>1.00032006</v>
      </c>
      <c r="H1241" s="5">
        <f ca="1">TRUNC(PRODUCT(G$10:G1240),15)</f>
        <v>1.4764836193736799</v>
      </c>
      <c r="I1241" s="5">
        <f t="shared" ca="1" si="293"/>
        <v>1.4054944838680801</v>
      </c>
      <c r="J1241" s="5">
        <f t="shared" ca="1" si="294"/>
        <v>1.0505083</v>
      </c>
      <c r="K1241" s="5">
        <f t="shared" ca="1" si="295"/>
        <v>5740.9068593600005</v>
      </c>
      <c r="L1241" s="21">
        <f>IF(VLOOKUP(A1241,$U$12:$AD$125,8)=VLOOKUP(A1240,$U$12:$AD$125,8),0,VLOOKUP(A1241,U$12:$AD$125,8))</f>
        <v>0</v>
      </c>
      <c r="M1241" s="8">
        <f>IF(L1241&gt;0,VLOOKUP(L1241,T$12:$AC$125,7),0)</f>
        <v>0</v>
      </c>
      <c r="N1241" s="3">
        <f t="shared" si="286"/>
        <v>0</v>
      </c>
      <c r="O1241" s="3">
        <f t="shared" ca="1" si="296"/>
        <v>5740.9068593600005</v>
      </c>
      <c r="P1241" s="22" t="str">
        <f t="shared" si="297"/>
        <v>A+JProp=</v>
      </c>
      <c r="Q1241" s="2">
        <f t="shared" si="298"/>
        <v>43719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  <c r="EW1241" s="18"/>
      <c r="EX1241" s="18"/>
      <c r="EY1241" s="18"/>
      <c r="EZ1241" s="18"/>
      <c r="FA1241" s="18"/>
      <c r="FB1241" s="18"/>
      <c r="FC1241" s="18"/>
      <c r="FD1241" s="18"/>
      <c r="FE1241" s="18"/>
      <c r="FF1241" s="18"/>
      <c r="FG1241" s="18"/>
      <c r="FH1241" s="18"/>
      <c r="FI1241" s="18"/>
      <c r="FJ1241" s="18"/>
      <c r="FK1241" s="18"/>
      <c r="FL1241" s="18"/>
      <c r="FM1241" s="18"/>
      <c r="FN1241" s="18"/>
      <c r="FO1241" s="18"/>
      <c r="FP1241" s="18"/>
      <c r="FQ1241" s="18"/>
      <c r="FR1241" s="18"/>
      <c r="FS1241" s="18"/>
      <c r="FT1241" s="18"/>
      <c r="FU1241" s="18"/>
      <c r="FV1241" s="18"/>
    </row>
    <row r="1242" spans="1:178" ht="12.75" x14ac:dyDescent="0.15">
      <c r="A1242" s="90">
        <f t="shared" si="287"/>
        <v>43580</v>
      </c>
      <c r="B1242" s="95">
        <f t="shared" ca="1" si="289"/>
        <v>119441.76527410999</v>
      </c>
      <c r="C1242" s="3">
        <f t="shared" ca="1" si="290"/>
        <v>113662.642761</v>
      </c>
      <c r="D1242" s="4">
        <f ca="1">IF(A1242&lt;$B$1,VLOOKUP(A1242,[1]DI!$A$4:$B$15000,2),0)</f>
        <v>6.4000000000000001E-2</v>
      </c>
      <c r="E1242" s="5">
        <f t="shared" ca="1" si="291"/>
        <v>2.4620000000000002E-4</v>
      </c>
      <c r="F1242" s="20">
        <f t="shared" si="288"/>
        <v>1.3</v>
      </c>
      <c r="G1242" s="6">
        <f t="shared" ca="1" si="292"/>
        <v>1.00032006</v>
      </c>
      <c r="H1242" s="5">
        <f ca="1">TRUNC(PRODUCT(G$10:G1241),15)</f>
        <v>1.4769561827208999</v>
      </c>
      <c r="I1242" s="5">
        <f t="shared" ca="1" si="293"/>
        <v>1.4054944838680801</v>
      </c>
      <c r="J1242" s="5">
        <f t="shared" ca="1" si="294"/>
        <v>1.0508445200000001</v>
      </c>
      <c r="K1242" s="5">
        <f t="shared" ca="1" si="295"/>
        <v>5779.12251311</v>
      </c>
      <c r="L1242" s="21">
        <f>IF(VLOOKUP(A1242,$U$12:$AD$125,8)=VLOOKUP(A1241,$U$12:$AD$125,8),0,VLOOKUP(A1242,U$12:$AD$125,8))</f>
        <v>0</v>
      </c>
      <c r="M1242" s="8">
        <f>IF(L1242&gt;0,VLOOKUP(L1242,T$12:$AC$125,7),0)</f>
        <v>0</v>
      </c>
      <c r="N1242" s="3">
        <f t="shared" si="286"/>
        <v>0</v>
      </c>
      <c r="O1242" s="3">
        <f t="shared" ca="1" si="296"/>
        <v>5779.12251311</v>
      </c>
      <c r="P1242" s="22" t="str">
        <f t="shared" si="297"/>
        <v>A+JProp=</v>
      </c>
      <c r="Q1242" s="2">
        <f t="shared" si="298"/>
        <v>43719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  <c r="EW1242" s="18"/>
      <c r="EX1242" s="18"/>
      <c r="EY1242" s="18"/>
      <c r="EZ1242" s="18"/>
      <c r="FA1242" s="18"/>
      <c r="FB1242" s="18"/>
      <c r="FC1242" s="18"/>
      <c r="FD1242" s="18"/>
      <c r="FE1242" s="18"/>
      <c r="FF1242" s="18"/>
      <c r="FG1242" s="18"/>
      <c r="FH1242" s="18"/>
      <c r="FI1242" s="18"/>
      <c r="FJ1242" s="18"/>
      <c r="FK1242" s="18"/>
      <c r="FL1242" s="18"/>
      <c r="FM1242" s="18"/>
      <c r="FN1242" s="18"/>
      <c r="FO1242" s="18"/>
      <c r="FP1242" s="18"/>
      <c r="FQ1242" s="18"/>
      <c r="FR1242" s="18"/>
      <c r="FS1242" s="18"/>
      <c r="FT1242" s="18"/>
      <c r="FU1242" s="18"/>
      <c r="FV1242" s="18"/>
    </row>
    <row r="1243" spans="1:178" ht="12.75" x14ac:dyDescent="0.15">
      <c r="A1243" s="90">
        <f t="shared" si="287"/>
        <v>43581</v>
      </c>
      <c r="B1243" s="95">
        <f t="shared" ca="1" si="289"/>
        <v>119479.99456738</v>
      </c>
      <c r="C1243" s="3">
        <f t="shared" ca="1" si="290"/>
        <v>113662.642761</v>
      </c>
      <c r="D1243" s="4">
        <f ca="1">IF(A1243&lt;$B$1,VLOOKUP(A1243,[1]DI!$A$4:$B$15000,2),0)</f>
        <v>6.4000000000000001E-2</v>
      </c>
      <c r="E1243" s="5">
        <f t="shared" ca="1" si="291"/>
        <v>2.4620000000000002E-4</v>
      </c>
      <c r="F1243" s="20">
        <f t="shared" si="288"/>
        <v>1.3</v>
      </c>
      <c r="G1243" s="6">
        <f t="shared" ca="1" si="292"/>
        <v>1.00032006</v>
      </c>
      <c r="H1243" s="5">
        <f ca="1">TRUNC(PRODUCT(G$10:G1242),15)</f>
        <v>1.47742889731674</v>
      </c>
      <c r="I1243" s="5">
        <f t="shared" ca="1" si="293"/>
        <v>1.4054944838680801</v>
      </c>
      <c r="J1243" s="5">
        <f t="shared" ca="1" si="294"/>
        <v>1.0511808600000001</v>
      </c>
      <c r="K1243" s="5">
        <f t="shared" ca="1" si="295"/>
        <v>5817.3518063800002</v>
      </c>
      <c r="L1243" s="21">
        <f>IF(VLOOKUP(A1243,$U$12:$AD$125,8)=VLOOKUP(A1242,$U$12:$AD$125,8),0,VLOOKUP(A1243,U$12:$AD$125,8))</f>
        <v>0</v>
      </c>
      <c r="M1243" s="8">
        <f>IF(L1243&gt;0,VLOOKUP(L1243,T$12:$AC$125,7),0)</f>
        <v>0</v>
      </c>
      <c r="N1243" s="3">
        <f t="shared" si="286"/>
        <v>0</v>
      </c>
      <c r="O1243" s="3">
        <f t="shared" ca="1" si="296"/>
        <v>5817.3518063800002</v>
      </c>
      <c r="P1243" s="22" t="str">
        <f t="shared" si="297"/>
        <v>A+JProp=</v>
      </c>
      <c r="Q1243" s="2">
        <f t="shared" si="298"/>
        <v>43719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  <c r="EW1243" s="18"/>
      <c r="EX1243" s="18"/>
      <c r="EY1243" s="18"/>
      <c r="EZ1243" s="18"/>
      <c r="FA1243" s="18"/>
      <c r="FB1243" s="18"/>
      <c r="FC1243" s="18"/>
      <c r="FD1243" s="18"/>
      <c r="FE1243" s="18"/>
      <c r="FF1243" s="18"/>
      <c r="FG1243" s="18"/>
      <c r="FH1243" s="18"/>
      <c r="FI1243" s="18"/>
      <c r="FJ1243" s="18"/>
      <c r="FK1243" s="18"/>
      <c r="FL1243" s="18"/>
      <c r="FM1243" s="18"/>
      <c r="FN1243" s="18"/>
      <c r="FO1243" s="18"/>
      <c r="FP1243" s="18"/>
      <c r="FQ1243" s="18"/>
      <c r="FR1243" s="18"/>
      <c r="FS1243" s="18"/>
      <c r="FT1243" s="18"/>
      <c r="FU1243" s="18"/>
      <c r="FV1243" s="18"/>
    </row>
    <row r="1244" spans="1:178" ht="12.75" x14ac:dyDescent="0.15">
      <c r="A1244" s="90">
        <f t="shared" si="287"/>
        <v>43582</v>
      </c>
      <c r="B1244" s="95">
        <f t="shared" ca="1" si="289"/>
        <v>119518.23522690999</v>
      </c>
      <c r="C1244" s="3">
        <f t="shared" ca="1" si="290"/>
        <v>113662.642761</v>
      </c>
      <c r="D1244" s="4">
        <f ca="1">IF(A1244&lt;$B$1,VLOOKUP(A1244,[1]DI!$A$4:$B$15000,2),0)</f>
        <v>0</v>
      </c>
      <c r="E1244" s="5">
        <f t="shared" ca="1" si="291"/>
        <v>0</v>
      </c>
      <c r="F1244" s="20">
        <f t="shared" si="288"/>
        <v>1.3</v>
      </c>
      <c r="G1244" s="6">
        <f t="shared" ca="1" si="292"/>
        <v>1</v>
      </c>
      <c r="H1244" s="5">
        <f ca="1">TRUNC(PRODUCT(G$10:G1243),15)</f>
        <v>1.4779017632096201</v>
      </c>
      <c r="I1244" s="5">
        <f t="shared" ca="1" si="293"/>
        <v>1.4054944838680801</v>
      </c>
      <c r="J1244" s="5">
        <f t="shared" ca="1" si="294"/>
        <v>1.0515173</v>
      </c>
      <c r="K1244" s="5">
        <f t="shared" ca="1" si="295"/>
        <v>5855.5924659100001</v>
      </c>
      <c r="L1244" s="21">
        <f>IF(VLOOKUP(A1244,$U$12:$AD$125,8)=VLOOKUP(A1243,$U$12:$AD$125,8),0,VLOOKUP(A1244,U$12:$AD$125,8))</f>
        <v>0</v>
      </c>
      <c r="M1244" s="8">
        <f>IF(L1244&gt;0,VLOOKUP(L1244,T$12:$AC$125,7),0)</f>
        <v>0</v>
      </c>
      <c r="N1244" s="3">
        <f t="shared" si="286"/>
        <v>0</v>
      </c>
      <c r="O1244" s="3">
        <f t="shared" ca="1" si="296"/>
        <v>5855.5924659100001</v>
      </c>
      <c r="P1244" s="22" t="str">
        <f t="shared" si="297"/>
        <v>A+JProp=</v>
      </c>
      <c r="Q1244" s="2">
        <f t="shared" si="298"/>
        <v>43719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  <c r="ES1244" s="18"/>
      <c r="ET1244" s="18"/>
      <c r="EU1244" s="18"/>
      <c r="EV1244" s="18"/>
      <c r="EW1244" s="18"/>
      <c r="EX1244" s="18"/>
      <c r="EY1244" s="18"/>
      <c r="EZ1244" s="18"/>
      <c r="FA1244" s="18"/>
      <c r="FB1244" s="18"/>
      <c r="FC1244" s="18"/>
      <c r="FD1244" s="18"/>
      <c r="FE1244" s="18"/>
      <c r="FF1244" s="18"/>
      <c r="FG1244" s="18"/>
      <c r="FH1244" s="18"/>
      <c r="FI1244" s="18"/>
      <c r="FJ1244" s="18"/>
      <c r="FK1244" s="18"/>
      <c r="FL1244" s="18"/>
      <c r="FM1244" s="18"/>
      <c r="FN1244" s="18"/>
      <c r="FO1244" s="18"/>
      <c r="FP1244" s="18"/>
      <c r="FQ1244" s="18"/>
      <c r="FR1244" s="18"/>
      <c r="FS1244" s="18"/>
      <c r="FT1244" s="18"/>
      <c r="FU1244" s="18"/>
      <c r="FV1244" s="18"/>
    </row>
    <row r="1245" spans="1:178" ht="12.75" x14ac:dyDescent="0.15">
      <c r="A1245" s="90">
        <f t="shared" si="287"/>
        <v>43583</v>
      </c>
      <c r="B1245" s="95">
        <f t="shared" ca="1" si="289"/>
        <v>119518.23522690999</v>
      </c>
      <c r="C1245" s="3">
        <f t="shared" ca="1" si="290"/>
        <v>113662.642761</v>
      </c>
      <c r="D1245" s="4">
        <f ca="1">IF(A1245&lt;$B$1,VLOOKUP(A1245,[1]DI!$A$4:$B$15000,2),0)</f>
        <v>0</v>
      </c>
      <c r="E1245" s="5">
        <f t="shared" ca="1" si="291"/>
        <v>0</v>
      </c>
      <c r="F1245" s="20">
        <f t="shared" si="288"/>
        <v>1.3</v>
      </c>
      <c r="G1245" s="6">
        <f t="shared" ca="1" si="292"/>
        <v>1</v>
      </c>
      <c r="H1245" s="5">
        <f ca="1">TRUNC(PRODUCT(G$10:G1244),15)</f>
        <v>1.4779017632096201</v>
      </c>
      <c r="I1245" s="5">
        <f t="shared" ca="1" si="293"/>
        <v>1.4054944838680801</v>
      </c>
      <c r="J1245" s="5">
        <f t="shared" ca="1" si="294"/>
        <v>1.0515173</v>
      </c>
      <c r="K1245" s="5">
        <f t="shared" ca="1" si="295"/>
        <v>5855.5924659100001</v>
      </c>
      <c r="L1245" s="21">
        <f>IF(VLOOKUP(A1245,$U$12:$AD$125,8)=VLOOKUP(A1244,$U$12:$AD$125,8),0,VLOOKUP(A1245,U$12:$AD$125,8))</f>
        <v>0</v>
      </c>
      <c r="M1245" s="8">
        <f>IF(L1245&gt;0,VLOOKUP(L1245,T$12:$AC$125,7),0)</f>
        <v>0</v>
      </c>
      <c r="N1245" s="3">
        <f t="shared" si="286"/>
        <v>0</v>
      </c>
      <c r="O1245" s="3">
        <f t="shared" ca="1" si="296"/>
        <v>5855.5924659100001</v>
      </c>
      <c r="P1245" s="22" t="str">
        <f t="shared" si="297"/>
        <v>A+JProp=</v>
      </c>
      <c r="Q1245" s="2">
        <f t="shared" si="298"/>
        <v>43719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  <c r="ES1245" s="18"/>
      <c r="ET1245" s="18"/>
      <c r="EU1245" s="18"/>
      <c r="EV1245" s="18"/>
      <c r="EW1245" s="18"/>
      <c r="EX1245" s="18"/>
      <c r="EY1245" s="18"/>
      <c r="EZ1245" s="18"/>
      <c r="FA1245" s="18"/>
      <c r="FB1245" s="18"/>
      <c r="FC1245" s="18"/>
      <c r="FD1245" s="18"/>
      <c r="FE1245" s="18"/>
      <c r="FF1245" s="18"/>
      <c r="FG1245" s="18"/>
      <c r="FH1245" s="18"/>
      <c r="FI1245" s="18"/>
      <c r="FJ1245" s="18"/>
      <c r="FK1245" s="18"/>
      <c r="FL1245" s="18"/>
      <c r="FM1245" s="18"/>
      <c r="FN1245" s="18"/>
      <c r="FO1245" s="18"/>
      <c r="FP1245" s="18"/>
      <c r="FQ1245" s="18"/>
      <c r="FR1245" s="18"/>
      <c r="FS1245" s="18"/>
      <c r="FT1245" s="18"/>
      <c r="FU1245" s="18"/>
      <c r="FV1245" s="18"/>
    </row>
    <row r="1246" spans="1:178" ht="12.75" x14ac:dyDescent="0.15">
      <c r="A1246" s="90">
        <f t="shared" si="287"/>
        <v>43584</v>
      </c>
      <c r="B1246" s="95">
        <f t="shared" ca="1" si="289"/>
        <v>119518.23522690999</v>
      </c>
      <c r="C1246" s="3">
        <f t="shared" ca="1" si="290"/>
        <v>113662.642761</v>
      </c>
      <c r="D1246" s="4">
        <f ca="1">IF(A1246&lt;$B$1,VLOOKUP(A1246,[1]DI!$A$4:$B$15000,2),0)</f>
        <v>6.4000000000000001E-2</v>
      </c>
      <c r="E1246" s="5">
        <f t="shared" ca="1" si="291"/>
        <v>2.4620000000000002E-4</v>
      </c>
      <c r="F1246" s="20">
        <f t="shared" si="288"/>
        <v>1.3</v>
      </c>
      <c r="G1246" s="6">
        <f t="shared" ca="1" si="292"/>
        <v>1.00032006</v>
      </c>
      <c r="H1246" s="5">
        <f ca="1">TRUNC(PRODUCT(G$10:G1245),15)</f>
        <v>1.4779017632096201</v>
      </c>
      <c r="I1246" s="5">
        <f t="shared" ca="1" si="293"/>
        <v>1.4054944838680801</v>
      </c>
      <c r="J1246" s="5">
        <f t="shared" ca="1" si="294"/>
        <v>1.0515173</v>
      </c>
      <c r="K1246" s="5">
        <f t="shared" ca="1" si="295"/>
        <v>5855.5924659100001</v>
      </c>
      <c r="L1246" s="21">
        <f>IF(VLOOKUP(A1246,$U$12:$AD$125,8)=VLOOKUP(A1245,$U$12:$AD$125,8),0,VLOOKUP(A1246,U$12:$AD$125,8))</f>
        <v>0</v>
      </c>
      <c r="M1246" s="8">
        <f>IF(L1246&gt;0,VLOOKUP(L1246,T$12:$AC$125,7),0)</f>
        <v>0</v>
      </c>
      <c r="N1246" s="3">
        <f t="shared" si="286"/>
        <v>0</v>
      </c>
      <c r="O1246" s="3">
        <f t="shared" ca="1" si="296"/>
        <v>5855.5924659100001</v>
      </c>
      <c r="P1246" s="22" t="str">
        <f t="shared" si="297"/>
        <v>A+JProp=</v>
      </c>
      <c r="Q1246" s="2">
        <f t="shared" si="298"/>
        <v>43719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  <c r="ES1246" s="18"/>
      <c r="ET1246" s="18"/>
      <c r="EU1246" s="18"/>
      <c r="EV1246" s="18"/>
      <c r="EW1246" s="18"/>
      <c r="EX1246" s="18"/>
      <c r="EY1246" s="18"/>
      <c r="EZ1246" s="18"/>
      <c r="FA1246" s="18"/>
      <c r="FB1246" s="18"/>
      <c r="FC1246" s="18"/>
      <c r="FD1246" s="18"/>
      <c r="FE1246" s="18"/>
      <c r="FF1246" s="18"/>
      <c r="FG1246" s="18"/>
      <c r="FH1246" s="18"/>
      <c r="FI1246" s="18"/>
      <c r="FJ1246" s="18"/>
      <c r="FK1246" s="18"/>
      <c r="FL1246" s="18"/>
      <c r="FM1246" s="18"/>
      <c r="FN1246" s="18"/>
      <c r="FO1246" s="18"/>
      <c r="FP1246" s="18"/>
      <c r="FQ1246" s="18"/>
      <c r="FR1246" s="18"/>
      <c r="FS1246" s="18"/>
      <c r="FT1246" s="18"/>
      <c r="FU1246" s="18"/>
      <c r="FV1246" s="18"/>
    </row>
    <row r="1247" spans="1:178" ht="12.75" x14ac:dyDescent="0.15">
      <c r="A1247" s="90">
        <f t="shared" si="287"/>
        <v>43585</v>
      </c>
      <c r="B1247" s="95">
        <f t="shared" ca="1" si="289"/>
        <v>119556.48838933</v>
      </c>
      <c r="C1247" s="3">
        <f t="shared" ca="1" si="290"/>
        <v>113662.642761</v>
      </c>
      <c r="D1247" s="4">
        <f ca="1">IF(A1247&lt;$B$1,VLOOKUP(A1247,[1]DI!$A$4:$B$15000,2),0)</f>
        <v>6.4000000000000001E-2</v>
      </c>
      <c r="E1247" s="5">
        <f t="shared" ca="1" si="291"/>
        <v>2.4620000000000002E-4</v>
      </c>
      <c r="F1247" s="20">
        <f t="shared" si="288"/>
        <v>1.3</v>
      </c>
      <c r="G1247" s="6">
        <f t="shared" ca="1" si="292"/>
        <v>1.00032006</v>
      </c>
      <c r="H1247" s="5">
        <f ca="1">TRUNC(PRODUCT(G$10:G1246),15)</f>
        <v>1.4783747804479499</v>
      </c>
      <c r="I1247" s="5">
        <f t="shared" ca="1" si="293"/>
        <v>1.4054944838680801</v>
      </c>
      <c r="J1247" s="5">
        <f t="shared" ca="1" si="294"/>
        <v>1.0518538500000001</v>
      </c>
      <c r="K1247" s="5">
        <f t="shared" ca="1" si="295"/>
        <v>5893.8456283300002</v>
      </c>
      <c r="L1247" s="21">
        <f>IF(VLOOKUP(A1247,$U$12:$AD$125,8)=VLOOKUP(A1246,$U$12:$AD$125,8),0,VLOOKUP(A1247,U$12:$AD$125,8))</f>
        <v>0</v>
      </c>
      <c r="M1247" s="8">
        <f>IF(L1247&gt;0,VLOOKUP(L1247,T$12:$AC$125,7),0)</f>
        <v>0</v>
      </c>
      <c r="N1247" s="3">
        <f t="shared" si="286"/>
        <v>0</v>
      </c>
      <c r="O1247" s="3">
        <f t="shared" ca="1" si="296"/>
        <v>5893.8456283300002</v>
      </c>
      <c r="P1247" s="22" t="str">
        <f t="shared" si="297"/>
        <v>A+JProp=</v>
      </c>
      <c r="Q1247" s="2">
        <f t="shared" si="298"/>
        <v>43719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  <c r="ES1247" s="18"/>
      <c r="ET1247" s="18"/>
      <c r="EU1247" s="18"/>
      <c r="EV1247" s="18"/>
      <c r="EW1247" s="18"/>
      <c r="EX1247" s="18"/>
      <c r="EY1247" s="18"/>
      <c r="EZ1247" s="18"/>
      <c r="FA1247" s="18"/>
      <c r="FB1247" s="18"/>
      <c r="FC1247" s="18"/>
      <c r="FD1247" s="18"/>
      <c r="FE1247" s="18"/>
      <c r="FF1247" s="18"/>
      <c r="FG1247" s="18"/>
      <c r="FH1247" s="18"/>
      <c r="FI1247" s="18"/>
      <c r="FJ1247" s="18"/>
      <c r="FK1247" s="18"/>
      <c r="FL1247" s="18"/>
      <c r="FM1247" s="18"/>
      <c r="FN1247" s="18"/>
      <c r="FO1247" s="18"/>
      <c r="FP1247" s="18"/>
      <c r="FQ1247" s="18"/>
      <c r="FR1247" s="18"/>
      <c r="FS1247" s="18"/>
      <c r="FT1247" s="18"/>
      <c r="FU1247" s="18"/>
      <c r="FV1247" s="18"/>
    </row>
    <row r="1248" spans="1:178" ht="12.75" x14ac:dyDescent="0.15">
      <c r="A1248" s="90">
        <f t="shared" si="287"/>
        <v>43586</v>
      </c>
      <c r="B1248" s="95">
        <f t="shared" ca="1" si="289"/>
        <v>119594.75291801</v>
      </c>
      <c r="C1248" s="3">
        <f t="shared" ca="1" si="290"/>
        <v>113662.642761</v>
      </c>
      <c r="D1248" s="4">
        <f ca="1">IF(A1248&lt;$B$1,VLOOKUP(A1248,[1]DI!$A$4:$B$15000,2),0)</f>
        <v>0</v>
      </c>
      <c r="E1248" s="5">
        <f t="shared" ca="1" si="291"/>
        <v>0</v>
      </c>
      <c r="F1248" s="20">
        <f t="shared" si="288"/>
        <v>1.3</v>
      </c>
      <c r="G1248" s="6">
        <f t="shared" ca="1" si="292"/>
        <v>1</v>
      </c>
      <c r="H1248" s="5">
        <f ca="1">TRUNC(PRODUCT(G$10:G1247),15)</f>
        <v>1.47884794908018</v>
      </c>
      <c r="I1248" s="5">
        <f t="shared" ca="1" si="293"/>
        <v>1.4054944838680801</v>
      </c>
      <c r="J1248" s="5">
        <f t="shared" ca="1" si="294"/>
        <v>1.0521905</v>
      </c>
      <c r="K1248" s="5">
        <f t="shared" ca="1" si="295"/>
        <v>5932.11015701</v>
      </c>
      <c r="L1248" s="21">
        <f>IF(VLOOKUP(A1248,$U$12:$AD$125,8)=VLOOKUP(A1247,$U$12:$AD$125,8),0,VLOOKUP(A1248,U$12:$AD$125,8))</f>
        <v>0</v>
      </c>
      <c r="M1248" s="8">
        <f>IF(L1248&gt;0,VLOOKUP(L1248,T$12:$AC$125,7),0)</f>
        <v>0</v>
      </c>
      <c r="N1248" s="3">
        <f t="shared" si="286"/>
        <v>0</v>
      </c>
      <c r="O1248" s="3">
        <f t="shared" ca="1" si="296"/>
        <v>5932.11015701</v>
      </c>
      <c r="P1248" s="22" t="str">
        <f t="shared" si="297"/>
        <v>A+JProp=</v>
      </c>
      <c r="Q1248" s="2">
        <f t="shared" si="298"/>
        <v>43719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  <c r="ES1248" s="18"/>
      <c r="ET1248" s="18"/>
      <c r="EU1248" s="18"/>
      <c r="EV1248" s="18"/>
      <c r="EW1248" s="18"/>
      <c r="EX1248" s="18"/>
      <c r="EY1248" s="18"/>
      <c r="EZ1248" s="18"/>
      <c r="FA1248" s="18"/>
      <c r="FB1248" s="18"/>
      <c r="FC1248" s="18"/>
      <c r="FD1248" s="18"/>
      <c r="FE1248" s="18"/>
      <c r="FF1248" s="18"/>
      <c r="FG1248" s="18"/>
      <c r="FH1248" s="18"/>
      <c r="FI1248" s="18"/>
      <c r="FJ1248" s="18"/>
      <c r="FK1248" s="18"/>
      <c r="FL1248" s="18"/>
      <c r="FM1248" s="18"/>
      <c r="FN1248" s="18"/>
      <c r="FO1248" s="18"/>
      <c r="FP1248" s="18"/>
      <c r="FQ1248" s="18"/>
      <c r="FR1248" s="18"/>
      <c r="FS1248" s="18"/>
      <c r="FT1248" s="18"/>
      <c r="FU1248" s="18"/>
      <c r="FV1248" s="18"/>
    </row>
    <row r="1249" spans="1:181" ht="12.75" x14ac:dyDescent="0.15">
      <c r="A1249" s="90">
        <f t="shared" si="287"/>
        <v>43587</v>
      </c>
      <c r="B1249" s="95">
        <f t="shared" ca="1" si="289"/>
        <v>119594.75291801</v>
      </c>
      <c r="C1249" s="3">
        <f t="shared" ca="1" si="290"/>
        <v>113662.642761</v>
      </c>
      <c r="D1249" s="4">
        <f ca="1">IF(A1249&lt;$B$1,VLOOKUP(A1249,[1]DI!$A$4:$B$15000,2),0)</f>
        <v>6.4000000000000001E-2</v>
      </c>
      <c r="E1249" s="5">
        <f t="shared" ca="1" si="291"/>
        <v>2.4620000000000002E-4</v>
      </c>
      <c r="F1249" s="20">
        <f t="shared" si="288"/>
        <v>1.3</v>
      </c>
      <c r="G1249" s="6">
        <f t="shared" ca="1" si="292"/>
        <v>1.00032006</v>
      </c>
      <c r="H1249" s="5">
        <f ca="1">TRUNC(PRODUCT(G$10:G1248),15)</f>
        <v>1.47884794908018</v>
      </c>
      <c r="I1249" s="5">
        <f t="shared" ca="1" si="293"/>
        <v>1.4054944838680801</v>
      </c>
      <c r="J1249" s="5">
        <f t="shared" ca="1" si="294"/>
        <v>1.0521905</v>
      </c>
      <c r="K1249" s="5">
        <f t="shared" ca="1" si="295"/>
        <v>5932.11015701</v>
      </c>
      <c r="L1249" s="21">
        <f>IF(VLOOKUP(A1249,$U$12:$AD$125,8)=VLOOKUP(A1248,$U$12:$AD$125,8),0,VLOOKUP(A1249,U$12:$AD$125,8))</f>
        <v>0</v>
      </c>
      <c r="M1249" s="8">
        <f>IF(L1249&gt;0,VLOOKUP(L1249,T$12:$AC$125,7),0)</f>
        <v>0</v>
      </c>
      <c r="N1249" s="3">
        <f t="shared" si="286"/>
        <v>0</v>
      </c>
      <c r="O1249" s="3">
        <f t="shared" ca="1" si="296"/>
        <v>5932.11015701</v>
      </c>
      <c r="P1249" s="22" t="str">
        <f t="shared" si="297"/>
        <v>A+JProp=</v>
      </c>
      <c r="Q1249" s="2">
        <f t="shared" si="298"/>
        <v>43719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  <c r="ES1249" s="18"/>
      <c r="ET1249" s="18"/>
      <c r="EU1249" s="18"/>
      <c r="EV1249" s="18"/>
      <c r="EW1249" s="18"/>
      <c r="EX1249" s="18"/>
      <c r="EY1249" s="18"/>
      <c r="EZ1249" s="18"/>
      <c r="FA1249" s="18"/>
      <c r="FB1249" s="18"/>
      <c r="FC1249" s="18"/>
      <c r="FD1249" s="18"/>
      <c r="FE1249" s="18"/>
      <c r="FF1249" s="18"/>
      <c r="FG1249" s="18"/>
      <c r="FH1249" s="18"/>
      <c r="FI1249" s="18"/>
      <c r="FJ1249" s="18"/>
      <c r="FK1249" s="18"/>
      <c r="FL1249" s="18"/>
      <c r="FM1249" s="18"/>
      <c r="FN1249" s="18"/>
      <c r="FO1249" s="18"/>
      <c r="FP1249" s="18"/>
      <c r="FQ1249" s="18"/>
      <c r="FR1249" s="18"/>
      <c r="FS1249" s="18"/>
      <c r="FT1249" s="18"/>
      <c r="FU1249" s="18"/>
      <c r="FV1249" s="18"/>
    </row>
    <row r="1250" spans="1:181" ht="12.75" x14ac:dyDescent="0.15">
      <c r="A1250" s="90">
        <f t="shared" si="287"/>
        <v>43588</v>
      </c>
      <c r="B1250" s="95">
        <f t="shared" ca="1" si="289"/>
        <v>119633.03108622</v>
      </c>
      <c r="C1250" s="3">
        <f t="shared" ca="1" si="290"/>
        <v>113662.642761</v>
      </c>
      <c r="D1250" s="4">
        <f ca="1">IF(A1250&lt;$B$1,VLOOKUP(A1250,[1]DI!$A$4:$B$15000,2),0)</f>
        <v>6.4000000000000001E-2</v>
      </c>
      <c r="E1250" s="5">
        <f t="shared" ca="1" si="291"/>
        <v>2.4620000000000002E-4</v>
      </c>
      <c r="F1250" s="20">
        <f t="shared" si="288"/>
        <v>1.3</v>
      </c>
      <c r="G1250" s="6">
        <f t="shared" ca="1" si="292"/>
        <v>1.00032006</v>
      </c>
      <c r="H1250" s="5">
        <f ca="1">TRUNC(PRODUCT(G$10:G1249),15)</f>
        <v>1.4793212691547599</v>
      </c>
      <c r="I1250" s="5">
        <f t="shared" ca="1" si="293"/>
        <v>1.4054944838680801</v>
      </c>
      <c r="J1250" s="5">
        <f t="shared" ca="1" si="294"/>
        <v>1.0525272699999999</v>
      </c>
      <c r="K1250" s="5">
        <f t="shared" ca="1" si="295"/>
        <v>5970.3883252200003</v>
      </c>
      <c r="L1250" s="21">
        <f>IF(VLOOKUP(A1250,$U$12:$AD$125,8)=VLOOKUP(A1249,$U$12:$AD$125,8),0,VLOOKUP(A1250,U$12:$AD$125,8))</f>
        <v>0</v>
      </c>
      <c r="M1250" s="8">
        <f>IF(L1250&gt;0,VLOOKUP(L1250,T$12:$AC$125,7),0)</f>
        <v>0</v>
      </c>
      <c r="N1250" s="3">
        <f t="shared" si="286"/>
        <v>0</v>
      </c>
      <c r="O1250" s="3">
        <f t="shared" ca="1" si="296"/>
        <v>5970.3883252200003</v>
      </c>
      <c r="P1250" s="22" t="str">
        <f t="shared" si="297"/>
        <v>A+JProp=</v>
      </c>
      <c r="Q1250" s="2">
        <f t="shared" si="298"/>
        <v>43719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  <c r="ES1250" s="18"/>
      <c r="ET1250" s="18"/>
      <c r="EU1250" s="18"/>
      <c r="EV1250" s="18"/>
      <c r="EW1250" s="18"/>
      <c r="EX1250" s="18"/>
      <c r="EY1250" s="18"/>
      <c r="EZ1250" s="18"/>
      <c r="FA1250" s="18"/>
      <c r="FB1250" s="18"/>
      <c r="FC1250" s="18"/>
      <c r="FD1250" s="18"/>
      <c r="FE1250" s="18"/>
      <c r="FF1250" s="18"/>
      <c r="FG1250" s="18"/>
      <c r="FH1250" s="18"/>
      <c r="FI1250" s="18"/>
      <c r="FJ1250" s="18"/>
      <c r="FK1250" s="18"/>
      <c r="FL1250" s="18"/>
      <c r="FM1250" s="18"/>
      <c r="FN1250" s="18"/>
      <c r="FO1250" s="18"/>
      <c r="FP1250" s="18"/>
      <c r="FQ1250" s="18"/>
      <c r="FR1250" s="18"/>
      <c r="FS1250" s="18"/>
      <c r="FT1250" s="18"/>
      <c r="FU1250" s="18"/>
      <c r="FV1250" s="18"/>
    </row>
    <row r="1251" spans="1:181" ht="12.75" x14ac:dyDescent="0.15">
      <c r="A1251" s="90">
        <f t="shared" si="287"/>
        <v>43589</v>
      </c>
      <c r="B1251" s="95">
        <f t="shared" ca="1" si="289"/>
        <v>119671.32062068</v>
      </c>
      <c r="C1251" s="3">
        <f t="shared" ca="1" si="290"/>
        <v>113662.642761</v>
      </c>
      <c r="D1251" s="4">
        <f ca="1">IF(A1251&lt;$B$1,VLOOKUP(A1251,[1]DI!$A$4:$B$15000,2),0)</f>
        <v>0</v>
      </c>
      <c r="E1251" s="5">
        <f t="shared" ca="1" si="291"/>
        <v>0</v>
      </c>
      <c r="F1251" s="20">
        <f t="shared" si="288"/>
        <v>1.3</v>
      </c>
      <c r="G1251" s="6">
        <f t="shared" ca="1" si="292"/>
        <v>1</v>
      </c>
      <c r="H1251" s="5">
        <f ca="1">TRUNC(PRODUCT(G$10:G1250),15)</f>
        <v>1.4797947407201699</v>
      </c>
      <c r="I1251" s="5">
        <f t="shared" ca="1" si="293"/>
        <v>1.4054944838680801</v>
      </c>
      <c r="J1251" s="5">
        <f t="shared" ca="1" si="294"/>
        <v>1.0528641400000001</v>
      </c>
      <c r="K1251" s="5">
        <f t="shared" ca="1" si="295"/>
        <v>6008.6778596800004</v>
      </c>
      <c r="L1251" s="21">
        <f>IF(VLOOKUP(A1251,$U$12:$AD$125,8)=VLOOKUP(A1250,$U$12:$AD$125,8),0,VLOOKUP(A1251,U$12:$AD$125,8))</f>
        <v>0</v>
      </c>
      <c r="M1251" s="8">
        <f>IF(L1251&gt;0,VLOOKUP(L1251,T$12:$AC$125,7),0)</f>
        <v>0</v>
      </c>
      <c r="N1251" s="3">
        <f t="shared" si="286"/>
        <v>0</v>
      </c>
      <c r="O1251" s="3">
        <f t="shared" ca="1" si="296"/>
        <v>6008.6778596800004</v>
      </c>
      <c r="P1251" s="22" t="str">
        <f t="shared" si="297"/>
        <v>A+JProp=</v>
      </c>
      <c r="Q1251" s="2">
        <f t="shared" si="298"/>
        <v>43719</v>
      </c>
      <c r="R1251" s="10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3"/>
      <c r="AG1251" s="33"/>
      <c r="AH1251" s="33"/>
      <c r="AI1251" s="33"/>
      <c r="AJ1251" s="33"/>
      <c r="AK1251" s="33"/>
      <c r="AL1251" s="33"/>
      <c r="AM1251" s="33"/>
      <c r="AN1251" s="33"/>
      <c r="AO1251" s="33"/>
      <c r="AP1251" s="33"/>
      <c r="AQ1251" s="33"/>
      <c r="AR1251" s="33"/>
      <c r="AS1251" s="33"/>
      <c r="AT1251" s="33"/>
      <c r="AU1251" s="33"/>
      <c r="AV1251" s="33"/>
      <c r="AW1251" s="33"/>
      <c r="AX1251" s="33"/>
      <c r="AY1251" s="33"/>
      <c r="AZ1251" s="33"/>
      <c r="BA1251" s="33"/>
      <c r="BB1251" s="33"/>
      <c r="BC1251" s="33"/>
      <c r="BD1251" s="33"/>
      <c r="BE1251" s="33"/>
      <c r="BF1251" s="33"/>
      <c r="BG1251" s="33"/>
      <c r="BH1251" s="33"/>
      <c r="BI1251" s="33"/>
      <c r="BJ1251" s="33"/>
      <c r="BK1251" s="33"/>
      <c r="BL1251" s="33"/>
      <c r="BM1251" s="33"/>
      <c r="BN1251" s="33"/>
      <c r="BO1251" s="33"/>
      <c r="BP1251" s="33"/>
      <c r="BQ1251" s="33"/>
      <c r="BR1251" s="33"/>
      <c r="BS1251" s="33"/>
      <c r="BT1251" s="33"/>
      <c r="BU1251" s="33"/>
      <c r="BV1251" s="33"/>
      <c r="BW1251" s="33"/>
      <c r="BX1251" s="33"/>
      <c r="BY1251" s="33"/>
      <c r="BZ1251" s="33"/>
      <c r="CA1251" s="33"/>
      <c r="CB1251" s="33"/>
      <c r="CC1251" s="33"/>
      <c r="CD1251" s="33"/>
      <c r="CE1251" s="33"/>
      <c r="CF1251" s="33"/>
      <c r="CG1251" s="33"/>
      <c r="CH1251" s="33"/>
      <c r="CI1251" s="33"/>
      <c r="CJ1251" s="33"/>
      <c r="CK1251" s="33"/>
      <c r="CL1251" s="33"/>
      <c r="CM1251" s="33"/>
      <c r="CN1251" s="33"/>
      <c r="CO1251" s="33"/>
      <c r="CP1251" s="33"/>
      <c r="CQ1251" s="33"/>
      <c r="CR1251" s="33"/>
      <c r="CS1251" s="33"/>
      <c r="CT1251" s="33"/>
      <c r="CU1251" s="33"/>
      <c r="CV1251" s="33"/>
      <c r="CW1251" s="33"/>
      <c r="CX1251" s="33"/>
      <c r="CY1251" s="33"/>
      <c r="CZ1251" s="33"/>
      <c r="DA1251" s="33"/>
      <c r="DB1251" s="33"/>
      <c r="DC1251" s="33"/>
      <c r="DD1251" s="33"/>
      <c r="DE1251" s="33"/>
      <c r="DF1251" s="33"/>
      <c r="DG1251" s="33"/>
      <c r="DH1251" s="33"/>
      <c r="DI1251" s="33"/>
      <c r="DJ1251" s="33"/>
      <c r="DK1251" s="33"/>
      <c r="DL1251" s="33"/>
      <c r="DM1251" s="33"/>
      <c r="DN1251" s="33"/>
      <c r="DO1251" s="33"/>
      <c r="DP1251" s="33"/>
      <c r="DQ1251" s="33"/>
      <c r="DR1251" s="33"/>
      <c r="DS1251" s="33"/>
      <c r="DT1251" s="33"/>
      <c r="DU1251" s="33"/>
      <c r="DV1251" s="33"/>
      <c r="DW1251" s="33"/>
      <c r="DX1251" s="33"/>
      <c r="DY1251" s="33"/>
      <c r="DZ1251" s="33"/>
      <c r="EA1251" s="33"/>
      <c r="EB1251" s="33"/>
      <c r="EC1251" s="33"/>
      <c r="ED1251" s="33"/>
      <c r="EE1251" s="33"/>
      <c r="EF1251" s="33"/>
      <c r="EG1251" s="33"/>
      <c r="EH1251" s="33"/>
      <c r="EI1251" s="33"/>
      <c r="EJ1251" s="33"/>
      <c r="EK1251" s="33"/>
      <c r="EL1251" s="33"/>
      <c r="EM1251" s="33"/>
      <c r="EN1251" s="33"/>
      <c r="EO1251" s="33"/>
      <c r="EP1251" s="33"/>
      <c r="EQ1251" s="33"/>
      <c r="ER1251" s="33"/>
      <c r="ES1251" s="33"/>
      <c r="ET1251" s="33"/>
      <c r="EU1251" s="33"/>
      <c r="EV1251" s="33"/>
      <c r="EW1251" s="33"/>
      <c r="EX1251" s="33"/>
      <c r="EY1251" s="33"/>
      <c r="EZ1251" s="33"/>
      <c r="FA1251" s="33"/>
      <c r="FB1251" s="33"/>
      <c r="FC1251" s="33"/>
      <c r="FD1251" s="33"/>
      <c r="FE1251" s="33"/>
      <c r="FF1251" s="33"/>
      <c r="FG1251" s="33"/>
      <c r="FH1251" s="33"/>
      <c r="FI1251" s="33"/>
      <c r="FJ1251" s="33"/>
      <c r="FK1251" s="33"/>
      <c r="FL1251" s="33"/>
      <c r="FM1251" s="33"/>
      <c r="FN1251" s="33"/>
      <c r="FO1251" s="33"/>
      <c r="FP1251" s="33"/>
      <c r="FQ1251" s="33"/>
      <c r="FR1251" s="33"/>
      <c r="FS1251" s="33"/>
      <c r="FT1251" s="33"/>
      <c r="FU1251" s="33"/>
      <c r="FV1251" s="33"/>
      <c r="FW1251" s="33"/>
      <c r="FX1251" s="33"/>
      <c r="FY1251" s="33"/>
    </row>
    <row r="1252" spans="1:181" ht="12.75" x14ac:dyDescent="0.15">
      <c r="A1252" s="90">
        <f t="shared" si="287"/>
        <v>43590</v>
      </c>
      <c r="B1252" s="95">
        <f t="shared" ca="1" si="289"/>
        <v>119671.32062068</v>
      </c>
      <c r="C1252" s="3">
        <f t="shared" ca="1" si="290"/>
        <v>113662.642761</v>
      </c>
      <c r="D1252" s="4">
        <f ca="1">IF(A1252&lt;$B$1,VLOOKUP(A1252,[1]DI!$A$4:$B$15000,2),0)</f>
        <v>0</v>
      </c>
      <c r="E1252" s="5">
        <f t="shared" ca="1" si="291"/>
        <v>0</v>
      </c>
      <c r="F1252" s="20">
        <f t="shared" si="288"/>
        <v>1.3</v>
      </c>
      <c r="G1252" s="6">
        <f t="shared" ca="1" si="292"/>
        <v>1</v>
      </c>
      <c r="H1252" s="5">
        <f ca="1">TRUNC(PRODUCT(G$10:G1251),15)</f>
        <v>1.4797947407201699</v>
      </c>
      <c r="I1252" s="5">
        <f t="shared" ca="1" si="293"/>
        <v>1.4054944838680801</v>
      </c>
      <c r="J1252" s="5">
        <f t="shared" ca="1" si="294"/>
        <v>1.0528641400000001</v>
      </c>
      <c r="K1252" s="5">
        <f t="shared" ca="1" si="295"/>
        <v>6008.6778596800004</v>
      </c>
      <c r="L1252" s="21">
        <f>IF(VLOOKUP(A1252,$U$12:$AD$125,8)=VLOOKUP(A1251,$U$12:$AD$125,8),0,VLOOKUP(A1252,U$12:$AD$125,8))</f>
        <v>0</v>
      </c>
      <c r="M1252" s="8">
        <f>IF(L1252&gt;0,VLOOKUP(L1252,T$12:$AC$125,7),0)</f>
        <v>0</v>
      </c>
      <c r="N1252" s="3">
        <f t="shared" si="286"/>
        <v>0</v>
      </c>
      <c r="O1252" s="3">
        <f t="shared" ca="1" si="296"/>
        <v>6008.6778596800004</v>
      </c>
      <c r="P1252" s="22" t="str">
        <f t="shared" si="297"/>
        <v>A+JProp=</v>
      </c>
      <c r="Q1252" s="2">
        <f t="shared" si="298"/>
        <v>43719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  <c r="ES1252" s="18"/>
      <c r="ET1252" s="18"/>
      <c r="EU1252" s="18"/>
      <c r="EV1252" s="18"/>
      <c r="EW1252" s="18"/>
      <c r="EX1252" s="18"/>
      <c r="EY1252" s="18"/>
      <c r="EZ1252" s="18"/>
      <c r="FA1252" s="18"/>
      <c r="FB1252" s="18"/>
      <c r="FC1252" s="18"/>
      <c r="FD1252" s="18"/>
      <c r="FE1252" s="18"/>
      <c r="FF1252" s="18"/>
      <c r="FG1252" s="18"/>
      <c r="FH1252" s="18"/>
      <c r="FI1252" s="18"/>
      <c r="FJ1252" s="18"/>
      <c r="FK1252" s="18"/>
      <c r="FL1252" s="18"/>
      <c r="FM1252" s="18"/>
      <c r="FN1252" s="18"/>
      <c r="FO1252" s="18"/>
      <c r="FP1252" s="18"/>
      <c r="FQ1252" s="18"/>
      <c r="FR1252" s="18"/>
      <c r="FS1252" s="18"/>
      <c r="FT1252" s="18"/>
      <c r="FU1252" s="18"/>
      <c r="FV1252" s="18"/>
    </row>
    <row r="1253" spans="1:181" ht="12.75" x14ac:dyDescent="0.15">
      <c r="A1253" s="90">
        <f t="shared" si="287"/>
        <v>43591</v>
      </c>
      <c r="B1253" s="95">
        <f t="shared" ca="1" si="289"/>
        <v>119671.32062068</v>
      </c>
      <c r="C1253" s="3">
        <f t="shared" ca="1" si="290"/>
        <v>113662.642761</v>
      </c>
      <c r="D1253" s="4">
        <f ca="1">IF(A1253&lt;$B$1,VLOOKUP(A1253,[1]DI!$A$4:$B$15000,2),0)</f>
        <v>6.4000000000000001E-2</v>
      </c>
      <c r="E1253" s="5">
        <f t="shared" ca="1" si="291"/>
        <v>2.4620000000000002E-4</v>
      </c>
      <c r="F1253" s="20">
        <f t="shared" si="288"/>
        <v>1.3</v>
      </c>
      <c r="G1253" s="6">
        <f t="shared" ca="1" si="292"/>
        <v>1.00032006</v>
      </c>
      <c r="H1253" s="5">
        <f ca="1">TRUNC(PRODUCT(G$10:G1252),15)</f>
        <v>1.4797947407201699</v>
      </c>
      <c r="I1253" s="5">
        <f t="shared" ca="1" si="293"/>
        <v>1.4054944838680801</v>
      </c>
      <c r="J1253" s="5">
        <f t="shared" ca="1" si="294"/>
        <v>1.0528641400000001</v>
      </c>
      <c r="K1253" s="5">
        <f t="shared" ca="1" si="295"/>
        <v>6008.6778596800004</v>
      </c>
      <c r="L1253" s="21">
        <f>IF(VLOOKUP(A1253,$U$12:$AD$125,8)=VLOOKUP(A1252,$U$12:$AD$125,8),0,VLOOKUP(A1253,U$12:$AD$125,8))</f>
        <v>0</v>
      </c>
      <c r="M1253" s="8">
        <f>IF(L1253&gt;0,VLOOKUP(L1253,T$12:$AC$125,7),0)</f>
        <v>0</v>
      </c>
      <c r="N1253" s="3">
        <f t="shared" si="286"/>
        <v>0</v>
      </c>
      <c r="O1253" s="3">
        <f t="shared" ca="1" si="296"/>
        <v>6008.6778596800004</v>
      </c>
      <c r="P1253" s="22" t="str">
        <f t="shared" si="297"/>
        <v>A+JProp=</v>
      </c>
      <c r="Q1253" s="2">
        <f t="shared" si="298"/>
        <v>43719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  <c r="ES1253" s="18"/>
      <c r="ET1253" s="18"/>
      <c r="EU1253" s="18"/>
      <c r="EV1253" s="18"/>
      <c r="EW1253" s="18"/>
      <c r="EX1253" s="18"/>
      <c r="EY1253" s="18"/>
      <c r="EZ1253" s="18"/>
      <c r="FA1253" s="18"/>
      <c r="FB1253" s="18"/>
      <c r="FC1253" s="18"/>
      <c r="FD1253" s="18"/>
      <c r="FE1253" s="18"/>
      <c r="FF1253" s="18"/>
      <c r="FG1253" s="18"/>
      <c r="FH1253" s="18"/>
      <c r="FI1253" s="18"/>
      <c r="FJ1253" s="18"/>
      <c r="FK1253" s="18"/>
      <c r="FL1253" s="18"/>
      <c r="FM1253" s="18"/>
      <c r="FN1253" s="18"/>
      <c r="FO1253" s="18"/>
      <c r="FP1253" s="18"/>
      <c r="FQ1253" s="18"/>
      <c r="FR1253" s="18"/>
      <c r="FS1253" s="18"/>
      <c r="FT1253" s="18"/>
      <c r="FU1253" s="18"/>
      <c r="FV1253" s="18"/>
    </row>
    <row r="1254" spans="1:181" ht="12.75" x14ac:dyDescent="0.15">
      <c r="A1254" s="90">
        <f t="shared" si="287"/>
        <v>43592</v>
      </c>
      <c r="B1254" s="95">
        <f t="shared" ca="1" si="289"/>
        <v>119709.62265804</v>
      </c>
      <c r="C1254" s="3">
        <f t="shared" ca="1" si="290"/>
        <v>113662.642761</v>
      </c>
      <c r="D1254" s="4">
        <f ca="1">IF(A1254&lt;$B$1,VLOOKUP(A1254,[1]DI!$A$4:$B$15000,2),0)</f>
        <v>6.4000000000000001E-2</v>
      </c>
      <c r="E1254" s="5">
        <f t="shared" ca="1" si="291"/>
        <v>2.4620000000000002E-4</v>
      </c>
      <c r="F1254" s="20">
        <f t="shared" si="288"/>
        <v>1.3</v>
      </c>
      <c r="G1254" s="6">
        <f t="shared" ca="1" si="292"/>
        <v>1.00032006</v>
      </c>
      <c r="H1254" s="5">
        <f ca="1">TRUNC(PRODUCT(G$10:G1253),15)</f>
        <v>1.4802683638248799</v>
      </c>
      <c r="I1254" s="5">
        <f t="shared" ca="1" si="293"/>
        <v>1.4054944838680801</v>
      </c>
      <c r="J1254" s="5">
        <f t="shared" ca="1" si="294"/>
        <v>1.05320112</v>
      </c>
      <c r="K1254" s="5">
        <f t="shared" ca="1" si="295"/>
        <v>6046.9798970399997</v>
      </c>
      <c r="L1254" s="21">
        <f>IF(VLOOKUP(A1254,$U$12:$AD$125,8)=VLOOKUP(A1253,$U$12:$AD$125,8),0,VLOOKUP(A1254,U$12:$AD$125,8))</f>
        <v>0</v>
      </c>
      <c r="M1254" s="8">
        <f>IF(L1254&gt;0,VLOOKUP(L1254,T$12:$AC$125,7),0)</f>
        <v>0</v>
      </c>
      <c r="N1254" s="3">
        <f t="shared" si="286"/>
        <v>0</v>
      </c>
      <c r="O1254" s="3">
        <f t="shared" ca="1" si="296"/>
        <v>6046.9798970399997</v>
      </c>
      <c r="P1254" s="22" t="str">
        <f t="shared" si="297"/>
        <v>A+JProp=</v>
      </c>
      <c r="Q1254" s="2">
        <f t="shared" si="298"/>
        <v>43719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  <c r="ES1254" s="18"/>
      <c r="ET1254" s="18"/>
      <c r="EU1254" s="18"/>
      <c r="EV1254" s="18"/>
      <c r="EW1254" s="18"/>
      <c r="EX1254" s="18"/>
      <c r="EY1254" s="18"/>
      <c r="EZ1254" s="18"/>
      <c r="FA1254" s="18"/>
      <c r="FB1254" s="18"/>
      <c r="FC1254" s="18"/>
      <c r="FD1254" s="18"/>
      <c r="FE1254" s="18"/>
      <c r="FF1254" s="18"/>
      <c r="FG1254" s="18"/>
      <c r="FH1254" s="18"/>
      <c r="FI1254" s="18"/>
      <c r="FJ1254" s="18"/>
      <c r="FK1254" s="18"/>
      <c r="FL1254" s="18"/>
      <c r="FM1254" s="18"/>
      <c r="FN1254" s="18"/>
      <c r="FO1254" s="18"/>
      <c r="FP1254" s="18"/>
      <c r="FQ1254" s="18"/>
      <c r="FR1254" s="18"/>
      <c r="FS1254" s="18"/>
      <c r="FT1254" s="18"/>
      <c r="FU1254" s="18"/>
      <c r="FV1254" s="18"/>
    </row>
    <row r="1255" spans="1:181" ht="12.75" x14ac:dyDescent="0.15">
      <c r="A1255" s="90">
        <f t="shared" si="287"/>
        <v>43593</v>
      </c>
      <c r="B1255" s="95">
        <f t="shared" ca="1" si="289"/>
        <v>119747.93719828999</v>
      </c>
      <c r="C1255" s="3">
        <f t="shared" ca="1" si="290"/>
        <v>113662.642761</v>
      </c>
      <c r="D1255" s="4">
        <f ca="1">IF(A1255&lt;$B$1,VLOOKUP(A1255,[1]DI!$A$4:$B$15000,2),0)</f>
        <v>6.4000000000000001E-2</v>
      </c>
      <c r="E1255" s="5">
        <f t="shared" ca="1" si="291"/>
        <v>2.4620000000000002E-4</v>
      </c>
      <c r="F1255" s="20">
        <f t="shared" si="288"/>
        <v>1.3</v>
      </c>
      <c r="G1255" s="6">
        <f t="shared" ca="1" si="292"/>
        <v>1.00032006</v>
      </c>
      <c r="H1255" s="5">
        <f ca="1">TRUNC(PRODUCT(G$10:G1254),15)</f>
        <v>1.48074213851741</v>
      </c>
      <c r="I1255" s="5">
        <f t="shared" ca="1" si="293"/>
        <v>1.4054944838680801</v>
      </c>
      <c r="J1255" s="5">
        <f t="shared" ca="1" si="294"/>
        <v>1.0535382099999999</v>
      </c>
      <c r="K1255" s="5">
        <f t="shared" ca="1" si="295"/>
        <v>6085.2944372900001</v>
      </c>
      <c r="L1255" s="21">
        <f>IF(VLOOKUP(A1255,$U$12:$AD$125,8)=VLOOKUP(A1254,$U$12:$AD$125,8),0,VLOOKUP(A1255,U$12:$AD$125,8))</f>
        <v>0</v>
      </c>
      <c r="M1255" s="8">
        <f>IF(L1255&gt;0,VLOOKUP(L1255,T$12:$AC$125,7),0)</f>
        <v>0</v>
      </c>
      <c r="N1255" s="3">
        <f t="shared" si="286"/>
        <v>0</v>
      </c>
      <c r="O1255" s="3">
        <f t="shared" ca="1" si="296"/>
        <v>6085.2944372900001</v>
      </c>
      <c r="P1255" s="22" t="str">
        <f t="shared" si="297"/>
        <v>A+JProp=</v>
      </c>
      <c r="Q1255" s="2">
        <f t="shared" si="298"/>
        <v>43719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  <c r="ES1255" s="18"/>
      <c r="ET1255" s="18"/>
      <c r="EU1255" s="18"/>
      <c r="EV1255" s="18"/>
      <c r="EW1255" s="18"/>
      <c r="EX1255" s="18"/>
      <c r="EY1255" s="18"/>
      <c r="EZ1255" s="18"/>
      <c r="FA1255" s="18"/>
      <c r="FB1255" s="18"/>
      <c r="FC1255" s="18"/>
      <c r="FD1255" s="18"/>
      <c r="FE1255" s="18"/>
      <c r="FF1255" s="18"/>
      <c r="FG1255" s="18"/>
      <c r="FH1255" s="18"/>
      <c r="FI1255" s="18"/>
      <c r="FJ1255" s="18"/>
      <c r="FK1255" s="18"/>
      <c r="FL1255" s="18"/>
      <c r="FM1255" s="18"/>
      <c r="FN1255" s="18"/>
      <c r="FO1255" s="18"/>
      <c r="FP1255" s="18"/>
      <c r="FQ1255" s="18"/>
      <c r="FR1255" s="18"/>
      <c r="FS1255" s="18"/>
      <c r="FT1255" s="18"/>
      <c r="FU1255" s="18"/>
      <c r="FV1255" s="18"/>
    </row>
    <row r="1256" spans="1:181" ht="12.75" x14ac:dyDescent="0.15">
      <c r="A1256" s="90">
        <f t="shared" si="287"/>
        <v>43594</v>
      </c>
      <c r="B1256" s="95">
        <f t="shared" ca="1" si="289"/>
        <v>119786.26310479999</v>
      </c>
      <c r="C1256" s="3">
        <f t="shared" ca="1" si="290"/>
        <v>113662.642761</v>
      </c>
      <c r="D1256" s="4">
        <f ca="1">IF(A1256&lt;$B$1,VLOOKUP(A1256,[1]DI!$A$4:$B$15000,2),0)</f>
        <v>6.4000000000000001E-2</v>
      </c>
      <c r="E1256" s="5">
        <f t="shared" ca="1" si="291"/>
        <v>2.4620000000000002E-4</v>
      </c>
      <c r="F1256" s="20">
        <f t="shared" si="288"/>
        <v>1.3</v>
      </c>
      <c r="G1256" s="6">
        <f t="shared" ca="1" si="292"/>
        <v>1.00032006</v>
      </c>
      <c r="H1256" s="5">
        <f ca="1">TRUNC(PRODUCT(G$10:G1255),15)</f>
        <v>1.48121606484626</v>
      </c>
      <c r="I1256" s="5">
        <f t="shared" ca="1" si="293"/>
        <v>1.4054944838680801</v>
      </c>
      <c r="J1256" s="5">
        <f t="shared" ca="1" si="294"/>
        <v>1.0538753999999999</v>
      </c>
      <c r="K1256" s="5">
        <f t="shared" ca="1" si="295"/>
        <v>6123.6203438000002</v>
      </c>
      <c r="L1256" s="21">
        <f>IF(VLOOKUP(A1256,$U$12:$AD$125,8)=VLOOKUP(A1255,$U$12:$AD$125,8),0,VLOOKUP(A1256,U$12:$AD$125,8))</f>
        <v>0</v>
      </c>
      <c r="M1256" s="8">
        <f>IF(L1256&gt;0,VLOOKUP(L1256,T$12:$AC$125,7),0)</f>
        <v>0</v>
      </c>
      <c r="N1256" s="3">
        <f t="shared" si="286"/>
        <v>0</v>
      </c>
      <c r="O1256" s="3">
        <f t="shared" ca="1" si="296"/>
        <v>6123.6203438000002</v>
      </c>
      <c r="P1256" s="22" t="str">
        <f t="shared" si="297"/>
        <v>A+JProp=</v>
      </c>
      <c r="Q1256" s="2">
        <f t="shared" si="298"/>
        <v>43719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  <c r="ES1256" s="18"/>
      <c r="ET1256" s="18"/>
      <c r="EU1256" s="18"/>
      <c r="EV1256" s="18"/>
      <c r="EW1256" s="18"/>
      <c r="EX1256" s="18"/>
      <c r="EY1256" s="18"/>
      <c r="EZ1256" s="18"/>
      <c r="FA1256" s="18"/>
      <c r="FB1256" s="18"/>
      <c r="FC1256" s="18"/>
      <c r="FD1256" s="18"/>
      <c r="FE1256" s="18"/>
      <c r="FF1256" s="18"/>
      <c r="FG1256" s="18"/>
      <c r="FH1256" s="18"/>
      <c r="FI1256" s="18"/>
      <c r="FJ1256" s="18"/>
      <c r="FK1256" s="18"/>
      <c r="FL1256" s="18"/>
      <c r="FM1256" s="18"/>
      <c r="FN1256" s="18"/>
      <c r="FO1256" s="18"/>
      <c r="FP1256" s="18"/>
      <c r="FQ1256" s="18"/>
      <c r="FR1256" s="18"/>
      <c r="FS1256" s="18"/>
      <c r="FT1256" s="18"/>
      <c r="FU1256" s="18"/>
      <c r="FV1256" s="18"/>
    </row>
    <row r="1257" spans="1:181" ht="12.75" x14ac:dyDescent="0.15">
      <c r="A1257" s="90">
        <f t="shared" si="287"/>
        <v>43595</v>
      </c>
      <c r="B1257" s="95">
        <f t="shared" ca="1" si="289"/>
        <v>119824.60265083</v>
      </c>
      <c r="C1257" s="3">
        <f t="shared" ca="1" si="290"/>
        <v>113662.642761</v>
      </c>
      <c r="D1257" s="4">
        <f ca="1">IF(A1257&lt;$B$1,VLOOKUP(A1257,[1]DI!$A$4:$B$15000,2),0)</f>
        <v>6.4000000000000001E-2</v>
      </c>
      <c r="E1257" s="5">
        <f t="shared" ca="1" si="291"/>
        <v>2.4620000000000002E-4</v>
      </c>
      <c r="F1257" s="20">
        <f t="shared" si="288"/>
        <v>1.3</v>
      </c>
      <c r="G1257" s="6">
        <f t="shared" ca="1" si="292"/>
        <v>1.00032006</v>
      </c>
      <c r="H1257" s="5">
        <f ca="1">TRUNC(PRODUCT(G$10:G1256),15)</f>
        <v>1.48169014285998</v>
      </c>
      <c r="I1257" s="5">
        <f t="shared" ca="1" si="293"/>
        <v>1.4054944838680801</v>
      </c>
      <c r="J1257" s="5">
        <f t="shared" ca="1" si="294"/>
        <v>1.0542127100000001</v>
      </c>
      <c r="K1257" s="5">
        <f t="shared" ca="1" si="295"/>
        <v>6161.9598898300001</v>
      </c>
      <c r="L1257" s="21">
        <f>IF(VLOOKUP(A1257,$U$12:$AD$125,8)=VLOOKUP(A1256,$U$12:$AD$125,8),0,VLOOKUP(A1257,U$12:$AD$125,8))</f>
        <v>0</v>
      </c>
      <c r="M1257" s="8">
        <f>IF(L1257&gt;0,VLOOKUP(L1257,T$12:$AC$125,7),0)</f>
        <v>0</v>
      </c>
      <c r="N1257" s="3">
        <f t="shared" si="286"/>
        <v>0</v>
      </c>
      <c r="O1257" s="3">
        <f t="shared" ca="1" si="296"/>
        <v>6161.9598898300001</v>
      </c>
      <c r="P1257" s="22" t="str">
        <f t="shared" si="297"/>
        <v>A+JProp=</v>
      </c>
      <c r="Q1257" s="2">
        <f t="shared" si="298"/>
        <v>43719</v>
      </c>
      <c r="R1257" s="10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32"/>
      <c r="AF1257" s="33"/>
      <c r="AG1257" s="33"/>
      <c r="AH1257" s="33"/>
      <c r="AI1257" s="33"/>
      <c r="AJ1257" s="33"/>
      <c r="AK1257" s="33"/>
      <c r="AL1257" s="33"/>
      <c r="AM1257" s="33"/>
      <c r="AN1257" s="33"/>
      <c r="AO1257" s="33"/>
      <c r="AP1257" s="33"/>
      <c r="AQ1257" s="33"/>
      <c r="AR1257" s="33"/>
      <c r="AS1257" s="33"/>
      <c r="AT1257" s="33"/>
      <c r="AU1257" s="33"/>
      <c r="AV1257" s="33"/>
      <c r="AW1257" s="33"/>
      <c r="AX1257" s="33"/>
      <c r="AY1257" s="33"/>
      <c r="AZ1257" s="33"/>
      <c r="BA1257" s="33"/>
      <c r="BB1257" s="33"/>
      <c r="BC1257" s="33"/>
      <c r="BD1257" s="33"/>
      <c r="BE1257" s="33"/>
      <c r="BF1257" s="33"/>
      <c r="BG1257" s="33"/>
      <c r="BH1257" s="33"/>
      <c r="BI1257" s="33"/>
      <c r="BJ1257" s="33"/>
      <c r="BK1257" s="33"/>
      <c r="BL1257" s="33"/>
      <c r="BM1257" s="33"/>
      <c r="BN1257" s="33"/>
      <c r="BO1257" s="33"/>
      <c r="BP1257" s="33"/>
      <c r="BQ1257" s="33"/>
      <c r="BR1257" s="33"/>
      <c r="BS1257" s="33"/>
      <c r="BT1257" s="33"/>
      <c r="BU1257" s="33"/>
      <c r="BV1257" s="33"/>
      <c r="BW1257" s="33"/>
      <c r="BX1257" s="33"/>
      <c r="BY1257" s="33"/>
      <c r="BZ1257" s="33"/>
      <c r="CA1257" s="33"/>
      <c r="CB1257" s="33"/>
      <c r="CC1257" s="33"/>
      <c r="CD1257" s="33"/>
      <c r="CE1257" s="33"/>
      <c r="CF1257" s="33"/>
      <c r="CG1257" s="33"/>
      <c r="CH1257" s="33"/>
      <c r="CI1257" s="33"/>
      <c r="CJ1257" s="33"/>
      <c r="CK1257" s="33"/>
      <c r="CL1257" s="33"/>
      <c r="CM1257" s="33"/>
      <c r="CN1257" s="33"/>
      <c r="CO1257" s="33"/>
      <c r="CP1257" s="33"/>
      <c r="CQ1257" s="33"/>
      <c r="CR1257" s="33"/>
      <c r="CS1257" s="33"/>
      <c r="CT1257" s="33"/>
      <c r="CU1257" s="33"/>
      <c r="CV1257" s="33"/>
      <c r="CW1257" s="33"/>
      <c r="CX1257" s="33"/>
      <c r="CY1257" s="33"/>
      <c r="CZ1257" s="33"/>
      <c r="DA1257" s="33"/>
      <c r="DB1257" s="33"/>
      <c r="DC1257" s="33"/>
      <c r="DD1257" s="33"/>
      <c r="DE1257" s="33"/>
      <c r="DF1257" s="33"/>
      <c r="DG1257" s="33"/>
      <c r="DH1257" s="33"/>
      <c r="DI1257" s="33"/>
      <c r="DJ1257" s="33"/>
      <c r="DK1257" s="33"/>
      <c r="DL1257" s="33"/>
      <c r="DM1257" s="33"/>
      <c r="DN1257" s="33"/>
      <c r="DO1257" s="33"/>
      <c r="DP1257" s="33"/>
      <c r="DQ1257" s="33"/>
      <c r="DR1257" s="33"/>
      <c r="DS1257" s="33"/>
      <c r="DT1257" s="33"/>
      <c r="DU1257" s="33"/>
      <c r="DV1257" s="33"/>
      <c r="DW1257" s="33"/>
      <c r="DX1257" s="33"/>
      <c r="DY1257" s="33"/>
      <c r="DZ1257" s="33"/>
      <c r="EA1257" s="33"/>
      <c r="EB1257" s="33"/>
      <c r="EC1257" s="33"/>
      <c r="ED1257" s="33"/>
      <c r="EE1257" s="33"/>
      <c r="EF1257" s="33"/>
      <c r="EG1257" s="33"/>
      <c r="EH1257" s="33"/>
      <c r="EI1257" s="33"/>
      <c r="EJ1257" s="33"/>
      <c r="EK1257" s="33"/>
      <c r="EL1257" s="33"/>
      <c r="EM1257" s="33"/>
      <c r="EN1257" s="33"/>
      <c r="EO1257" s="33"/>
      <c r="EP1257" s="33"/>
      <c r="EQ1257" s="33"/>
      <c r="ER1257" s="33"/>
      <c r="ES1257" s="33"/>
      <c r="ET1257" s="33"/>
      <c r="EU1257" s="33"/>
      <c r="EV1257" s="33"/>
      <c r="EW1257" s="33"/>
      <c r="EX1257" s="33"/>
      <c r="EY1257" s="33"/>
      <c r="EZ1257" s="33"/>
      <c r="FA1257" s="33"/>
      <c r="FB1257" s="33"/>
      <c r="FC1257" s="33"/>
      <c r="FD1257" s="33"/>
      <c r="FE1257" s="33"/>
      <c r="FF1257" s="33"/>
      <c r="FG1257" s="33"/>
      <c r="FH1257" s="33"/>
      <c r="FI1257" s="33"/>
      <c r="FJ1257" s="33"/>
      <c r="FK1257" s="33"/>
      <c r="FL1257" s="33"/>
      <c r="FM1257" s="33"/>
      <c r="FN1257" s="33"/>
      <c r="FO1257" s="33"/>
      <c r="FP1257" s="33"/>
      <c r="FQ1257" s="33"/>
      <c r="FR1257" s="33"/>
      <c r="FS1257" s="33"/>
      <c r="FT1257" s="33"/>
      <c r="FU1257" s="33"/>
      <c r="FV1257" s="33"/>
      <c r="FW1257" s="33"/>
      <c r="FX1257" s="33"/>
      <c r="FY1257" s="33"/>
    </row>
    <row r="1258" spans="1:181" ht="12.75" x14ac:dyDescent="0.15">
      <c r="A1258" s="90">
        <f t="shared" si="287"/>
        <v>43596</v>
      </c>
      <c r="B1258" s="95">
        <f t="shared" ca="1" si="289"/>
        <v>119862.95356312</v>
      </c>
      <c r="C1258" s="3">
        <f t="shared" ca="1" si="290"/>
        <v>113662.642761</v>
      </c>
      <c r="D1258" s="4">
        <f ca="1">IF(A1258&lt;$B$1,VLOOKUP(A1258,[1]DI!$A$4:$B$15000,2),0)</f>
        <v>0</v>
      </c>
      <c r="E1258" s="5">
        <f t="shared" ca="1" si="291"/>
        <v>0</v>
      </c>
      <c r="F1258" s="20">
        <f t="shared" si="288"/>
        <v>1.3</v>
      </c>
      <c r="G1258" s="6">
        <f t="shared" ca="1" si="292"/>
        <v>1</v>
      </c>
      <c r="H1258" s="5">
        <f ca="1">TRUNC(PRODUCT(G$10:G1257),15)</f>
        <v>1.4821643726071001</v>
      </c>
      <c r="I1258" s="5">
        <f t="shared" ca="1" si="293"/>
        <v>1.4054944838680801</v>
      </c>
      <c r="J1258" s="5">
        <f t="shared" ca="1" si="294"/>
        <v>1.05455012</v>
      </c>
      <c r="K1258" s="5">
        <f t="shared" ca="1" si="295"/>
        <v>6200.3108021199996</v>
      </c>
      <c r="L1258" s="21">
        <f>IF(VLOOKUP(A1258,$U$12:$AD$125,8)=VLOOKUP(A1257,$U$12:$AD$125,8),0,VLOOKUP(A1258,U$12:$AD$125,8))</f>
        <v>0</v>
      </c>
      <c r="M1258" s="8">
        <f>IF(L1258&gt;0,VLOOKUP(L1258,T$12:$AC$125,7),0)</f>
        <v>0</v>
      </c>
      <c r="N1258" s="3">
        <f t="shared" si="286"/>
        <v>0</v>
      </c>
      <c r="O1258" s="3">
        <f t="shared" ca="1" si="296"/>
        <v>6200.3108021199996</v>
      </c>
      <c r="P1258" s="22" t="str">
        <f t="shared" si="297"/>
        <v>A+JProp=</v>
      </c>
      <c r="Q1258" s="2">
        <f t="shared" si="298"/>
        <v>43719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  <c r="ES1258" s="18"/>
      <c r="ET1258" s="18"/>
      <c r="EU1258" s="18"/>
      <c r="EV1258" s="18"/>
      <c r="EW1258" s="18"/>
      <c r="EX1258" s="18"/>
      <c r="EY1258" s="18"/>
      <c r="EZ1258" s="18"/>
      <c r="FA1258" s="18"/>
      <c r="FB1258" s="18"/>
      <c r="FC1258" s="18"/>
      <c r="FD1258" s="18"/>
      <c r="FE1258" s="18"/>
      <c r="FF1258" s="18"/>
      <c r="FG1258" s="18"/>
      <c r="FH1258" s="18"/>
      <c r="FI1258" s="18"/>
      <c r="FJ1258" s="18"/>
      <c r="FK1258" s="18"/>
      <c r="FL1258" s="18"/>
      <c r="FM1258" s="18"/>
      <c r="FN1258" s="18"/>
      <c r="FO1258" s="18"/>
      <c r="FP1258" s="18"/>
      <c r="FQ1258" s="18"/>
      <c r="FR1258" s="18"/>
      <c r="FS1258" s="18"/>
      <c r="FT1258" s="18"/>
      <c r="FU1258" s="18"/>
      <c r="FV1258" s="18"/>
    </row>
    <row r="1259" spans="1:181" ht="12.75" x14ac:dyDescent="0.15">
      <c r="A1259" s="90">
        <f t="shared" si="287"/>
        <v>43597</v>
      </c>
      <c r="B1259" s="95">
        <f t="shared" ca="1" si="289"/>
        <v>119862.95356312</v>
      </c>
      <c r="C1259" s="3">
        <f t="shared" ca="1" si="290"/>
        <v>113662.642761</v>
      </c>
      <c r="D1259" s="4">
        <f ca="1">IF(A1259&lt;$B$1,VLOOKUP(A1259,[1]DI!$A$4:$B$15000,2),0)</f>
        <v>0</v>
      </c>
      <c r="E1259" s="5">
        <f t="shared" ca="1" si="291"/>
        <v>0</v>
      </c>
      <c r="F1259" s="20">
        <f t="shared" si="288"/>
        <v>1.3</v>
      </c>
      <c r="G1259" s="6">
        <f t="shared" ca="1" si="292"/>
        <v>1</v>
      </c>
      <c r="H1259" s="5">
        <f ca="1">TRUNC(PRODUCT(G$10:G1258),15)</f>
        <v>1.4821643726071001</v>
      </c>
      <c r="I1259" s="5">
        <f t="shared" ca="1" si="293"/>
        <v>1.4054944838680801</v>
      </c>
      <c r="J1259" s="5">
        <f t="shared" ca="1" si="294"/>
        <v>1.05455012</v>
      </c>
      <c r="K1259" s="5">
        <f t="shared" ca="1" si="295"/>
        <v>6200.3108021199996</v>
      </c>
      <c r="L1259" s="21">
        <f>IF(VLOOKUP(A1259,$U$12:$AD$125,8)=VLOOKUP(A1258,$U$12:$AD$125,8),0,VLOOKUP(A1259,U$12:$AD$125,8))</f>
        <v>0</v>
      </c>
      <c r="M1259" s="8">
        <f>IF(L1259&gt;0,VLOOKUP(L1259,T$12:$AC$125,7),0)</f>
        <v>0</v>
      </c>
      <c r="N1259" s="3">
        <f t="shared" si="286"/>
        <v>0</v>
      </c>
      <c r="O1259" s="3">
        <f t="shared" ca="1" si="296"/>
        <v>6200.3108021199996</v>
      </c>
      <c r="P1259" s="22" t="str">
        <f t="shared" si="297"/>
        <v>A+JProp=</v>
      </c>
      <c r="Q1259" s="2">
        <f t="shared" si="298"/>
        <v>43719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  <c r="ES1259" s="18"/>
      <c r="ET1259" s="18"/>
      <c r="EU1259" s="18"/>
      <c r="EV1259" s="18"/>
      <c r="EW1259" s="18"/>
      <c r="EX1259" s="18"/>
      <c r="EY1259" s="18"/>
      <c r="EZ1259" s="18"/>
      <c r="FA1259" s="18"/>
      <c r="FB1259" s="18"/>
      <c r="FC1259" s="18"/>
      <c r="FD1259" s="18"/>
      <c r="FE1259" s="18"/>
      <c r="FF1259" s="18"/>
      <c r="FG1259" s="18"/>
      <c r="FH1259" s="18"/>
      <c r="FI1259" s="18"/>
      <c r="FJ1259" s="18"/>
      <c r="FK1259" s="18"/>
      <c r="FL1259" s="18"/>
      <c r="FM1259" s="18"/>
      <c r="FN1259" s="18"/>
      <c r="FO1259" s="18"/>
      <c r="FP1259" s="18"/>
      <c r="FQ1259" s="18"/>
      <c r="FR1259" s="18"/>
      <c r="FS1259" s="18"/>
      <c r="FT1259" s="18"/>
      <c r="FU1259" s="18"/>
      <c r="FV1259" s="18"/>
    </row>
    <row r="1260" spans="1:181" ht="12.75" x14ac:dyDescent="0.15">
      <c r="A1260" s="90">
        <f t="shared" si="287"/>
        <v>43598</v>
      </c>
      <c r="B1260" s="95">
        <f t="shared" ca="1" si="289"/>
        <v>119862.95356312</v>
      </c>
      <c r="C1260" s="3">
        <f t="shared" ca="1" si="290"/>
        <v>113662.642761</v>
      </c>
      <c r="D1260" s="4">
        <f ca="1">IF(A1260&lt;$B$1,VLOOKUP(A1260,[1]DI!$A$4:$B$15000,2),0)</f>
        <v>6.4000000000000001E-2</v>
      </c>
      <c r="E1260" s="5">
        <f t="shared" ca="1" si="291"/>
        <v>2.4620000000000002E-4</v>
      </c>
      <c r="F1260" s="20">
        <f t="shared" si="288"/>
        <v>1.3</v>
      </c>
      <c r="G1260" s="6">
        <f t="shared" ca="1" si="292"/>
        <v>1.00032006</v>
      </c>
      <c r="H1260" s="5">
        <f ca="1">TRUNC(PRODUCT(G$10:G1259),15)</f>
        <v>1.4821643726071001</v>
      </c>
      <c r="I1260" s="5">
        <f t="shared" ca="1" si="293"/>
        <v>1.4054944838680801</v>
      </c>
      <c r="J1260" s="5">
        <f t="shared" ca="1" si="294"/>
        <v>1.05455012</v>
      </c>
      <c r="K1260" s="5">
        <f t="shared" ca="1" si="295"/>
        <v>6200.3108021199996</v>
      </c>
      <c r="L1260" s="21">
        <f>IF(VLOOKUP(A1260,$U$12:$AD$125,8)=VLOOKUP(A1259,$U$12:$AD$125,8),0,VLOOKUP(A1260,U$12:$AD$125,8))</f>
        <v>0</v>
      </c>
      <c r="M1260" s="8">
        <f>IF(L1260&gt;0,VLOOKUP(L1260,T$12:$AC$125,7),0)</f>
        <v>0</v>
      </c>
      <c r="N1260" s="3">
        <f t="shared" si="286"/>
        <v>0</v>
      </c>
      <c r="O1260" s="3">
        <f t="shared" ca="1" si="296"/>
        <v>6200.3108021199996</v>
      </c>
      <c r="P1260" s="22" t="str">
        <f t="shared" si="297"/>
        <v>A+JProp=</v>
      </c>
      <c r="Q1260" s="2">
        <f t="shared" si="298"/>
        <v>43719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  <c r="ES1260" s="18"/>
      <c r="ET1260" s="18"/>
      <c r="EU1260" s="18"/>
      <c r="EV1260" s="18"/>
      <c r="EW1260" s="18"/>
      <c r="EX1260" s="18"/>
      <c r="EY1260" s="18"/>
      <c r="EZ1260" s="18"/>
      <c r="FA1260" s="18"/>
      <c r="FB1260" s="18"/>
      <c r="FC1260" s="18"/>
      <c r="FD1260" s="18"/>
      <c r="FE1260" s="18"/>
      <c r="FF1260" s="18"/>
      <c r="FG1260" s="18"/>
      <c r="FH1260" s="18"/>
      <c r="FI1260" s="18"/>
      <c r="FJ1260" s="18"/>
      <c r="FK1260" s="18"/>
      <c r="FL1260" s="18"/>
      <c r="FM1260" s="18"/>
      <c r="FN1260" s="18"/>
      <c r="FO1260" s="18"/>
      <c r="FP1260" s="18"/>
      <c r="FQ1260" s="18"/>
      <c r="FR1260" s="18"/>
      <c r="FS1260" s="18"/>
      <c r="FT1260" s="18"/>
      <c r="FU1260" s="18"/>
      <c r="FV1260" s="18"/>
    </row>
    <row r="1261" spans="1:181" ht="12.75" x14ac:dyDescent="0.15">
      <c r="A1261" s="90">
        <f t="shared" si="287"/>
        <v>43599</v>
      </c>
      <c r="B1261" s="95">
        <f t="shared" ca="1" si="289"/>
        <v>119901.31697831</v>
      </c>
      <c r="C1261" s="3">
        <f t="shared" ca="1" si="290"/>
        <v>113662.642761</v>
      </c>
      <c r="D1261" s="4">
        <f ca="1">IF(A1261&lt;$B$1,VLOOKUP(A1261,[1]DI!$A$4:$B$15000,2),0)</f>
        <v>6.4000000000000001E-2</v>
      </c>
      <c r="E1261" s="5">
        <f t="shared" ca="1" si="291"/>
        <v>2.4620000000000002E-4</v>
      </c>
      <c r="F1261" s="20">
        <f t="shared" si="288"/>
        <v>1.3</v>
      </c>
      <c r="G1261" s="6">
        <f t="shared" ca="1" si="292"/>
        <v>1.00032006</v>
      </c>
      <c r="H1261" s="5">
        <f ca="1">TRUNC(PRODUCT(G$10:G1260),15)</f>
        <v>1.4826387541362001</v>
      </c>
      <c r="I1261" s="5">
        <f t="shared" ca="1" si="293"/>
        <v>1.4054944838680801</v>
      </c>
      <c r="J1261" s="5">
        <f t="shared" ca="1" si="294"/>
        <v>1.05488764</v>
      </c>
      <c r="K1261" s="5">
        <f t="shared" ca="1" si="295"/>
        <v>6238.6742173100001</v>
      </c>
      <c r="L1261" s="21">
        <f>IF(VLOOKUP(A1261,$U$12:$AD$125,8)=VLOOKUP(A1260,$U$12:$AD$125,8),0,VLOOKUP(A1261,U$12:$AD$125,8))</f>
        <v>0</v>
      </c>
      <c r="M1261" s="8">
        <f>IF(L1261&gt;0,VLOOKUP(L1261,T$12:$AC$125,7),0)</f>
        <v>0</v>
      </c>
      <c r="N1261" s="3">
        <f t="shared" si="286"/>
        <v>0</v>
      </c>
      <c r="O1261" s="3">
        <f t="shared" ca="1" si="296"/>
        <v>6238.6742173100001</v>
      </c>
      <c r="P1261" s="22" t="str">
        <f t="shared" si="297"/>
        <v>A+JProp=</v>
      </c>
      <c r="Q1261" s="2">
        <f t="shared" si="298"/>
        <v>43719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  <c r="ES1261" s="18"/>
      <c r="ET1261" s="18"/>
      <c r="EU1261" s="18"/>
      <c r="EV1261" s="18"/>
      <c r="EW1261" s="18"/>
      <c r="EX1261" s="18"/>
      <c r="EY1261" s="18"/>
      <c r="EZ1261" s="18"/>
      <c r="FA1261" s="18"/>
      <c r="FB1261" s="18"/>
      <c r="FC1261" s="18"/>
      <c r="FD1261" s="18"/>
      <c r="FE1261" s="18"/>
      <c r="FF1261" s="18"/>
      <c r="FG1261" s="18"/>
      <c r="FH1261" s="18"/>
      <c r="FI1261" s="18"/>
      <c r="FJ1261" s="18"/>
      <c r="FK1261" s="18"/>
      <c r="FL1261" s="18"/>
      <c r="FM1261" s="18"/>
      <c r="FN1261" s="18"/>
      <c r="FO1261" s="18"/>
      <c r="FP1261" s="18"/>
      <c r="FQ1261" s="18"/>
      <c r="FR1261" s="18"/>
      <c r="FS1261" s="18"/>
      <c r="FT1261" s="18"/>
      <c r="FU1261" s="18"/>
      <c r="FV1261" s="18"/>
    </row>
    <row r="1262" spans="1:181" ht="12.75" x14ac:dyDescent="0.15">
      <c r="A1262" s="90">
        <f t="shared" si="287"/>
        <v>43600</v>
      </c>
      <c r="B1262" s="95">
        <f t="shared" ca="1" si="289"/>
        <v>119939.69175976</v>
      </c>
      <c r="C1262" s="3">
        <f t="shared" ca="1" si="290"/>
        <v>113662.642761</v>
      </c>
      <c r="D1262" s="4">
        <f ca="1">IF(A1262&lt;$B$1,VLOOKUP(A1262,[1]DI!$A$4:$B$15000,2),0)</f>
        <v>6.4000000000000001E-2</v>
      </c>
      <c r="E1262" s="5">
        <f t="shared" ca="1" si="291"/>
        <v>2.4620000000000002E-4</v>
      </c>
      <c r="F1262" s="20">
        <f t="shared" si="288"/>
        <v>1.3</v>
      </c>
      <c r="G1262" s="6">
        <f t="shared" ca="1" si="292"/>
        <v>1.00032006</v>
      </c>
      <c r="H1262" s="5">
        <f ca="1">TRUNC(PRODUCT(G$10:G1261),15)</f>
        <v>1.4831132874958499</v>
      </c>
      <c r="I1262" s="5">
        <f t="shared" ca="1" si="293"/>
        <v>1.4054944838680801</v>
      </c>
      <c r="J1262" s="5">
        <f t="shared" ca="1" si="294"/>
        <v>1.0552252600000001</v>
      </c>
      <c r="K1262" s="5">
        <f t="shared" ca="1" si="295"/>
        <v>6277.0489987600004</v>
      </c>
      <c r="L1262" s="21">
        <f>IF(VLOOKUP(A1262,$U$12:$AD$125,8)=VLOOKUP(A1261,$U$12:$AD$125,8),0,VLOOKUP(A1262,U$12:$AD$125,8))</f>
        <v>0</v>
      </c>
      <c r="M1262" s="8">
        <f>IF(L1262&gt;0,VLOOKUP(L1262,T$12:$AC$125,7),0)</f>
        <v>0</v>
      </c>
      <c r="N1262" s="3">
        <f t="shared" si="286"/>
        <v>0</v>
      </c>
      <c r="O1262" s="3">
        <f t="shared" ca="1" si="296"/>
        <v>6277.0489987600004</v>
      </c>
      <c r="P1262" s="22" t="str">
        <f t="shared" si="297"/>
        <v>A+JProp=</v>
      </c>
      <c r="Q1262" s="2">
        <f t="shared" si="298"/>
        <v>43719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  <c r="ES1262" s="18"/>
      <c r="ET1262" s="18"/>
      <c r="EU1262" s="18"/>
      <c r="EV1262" s="18"/>
      <c r="EW1262" s="18"/>
      <c r="EX1262" s="18"/>
      <c r="EY1262" s="18"/>
      <c r="EZ1262" s="18"/>
      <c r="FA1262" s="18"/>
      <c r="FB1262" s="18"/>
      <c r="FC1262" s="18"/>
      <c r="FD1262" s="18"/>
      <c r="FE1262" s="18"/>
      <c r="FF1262" s="18"/>
      <c r="FG1262" s="18"/>
      <c r="FH1262" s="18"/>
      <c r="FI1262" s="18"/>
      <c r="FJ1262" s="18"/>
      <c r="FK1262" s="18"/>
      <c r="FL1262" s="18"/>
      <c r="FM1262" s="18"/>
      <c r="FN1262" s="18"/>
      <c r="FO1262" s="18"/>
      <c r="FP1262" s="18"/>
      <c r="FQ1262" s="18"/>
      <c r="FR1262" s="18"/>
      <c r="FS1262" s="18"/>
      <c r="FT1262" s="18"/>
      <c r="FU1262" s="18"/>
      <c r="FV1262" s="18"/>
    </row>
    <row r="1263" spans="1:181" ht="12.75" x14ac:dyDescent="0.15">
      <c r="A1263" s="90">
        <f t="shared" si="287"/>
        <v>43601</v>
      </c>
      <c r="B1263" s="95">
        <f t="shared" ca="1" si="289"/>
        <v>119978.08018071999</v>
      </c>
      <c r="C1263" s="3">
        <f t="shared" ca="1" si="290"/>
        <v>113662.642761</v>
      </c>
      <c r="D1263" s="4">
        <f ca="1">IF(A1263&lt;$B$1,VLOOKUP(A1263,[1]DI!$A$4:$B$15000,2),0)</f>
        <v>6.4000000000000001E-2</v>
      </c>
      <c r="E1263" s="5">
        <f t="shared" ca="1" si="291"/>
        <v>2.4620000000000002E-4</v>
      </c>
      <c r="F1263" s="20">
        <f t="shared" si="288"/>
        <v>1.3</v>
      </c>
      <c r="G1263" s="6">
        <f t="shared" ca="1" si="292"/>
        <v>1.00032006</v>
      </c>
      <c r="H1263" s="5">
        <f ca="1">TRUNC(PRODUCT(G$10:G1262),15)</f>
        <v>1.4835879727346399</v>
      </c>
      <c r="I1263" s="5">
        <f t="shared" ca="1" si="293"/>
        <v>1.4054944838680801</v>
      </c>
      <c r="J1263" s="5">
        <f t="shared" ca="1" si="294"/>
        <v>1.055563</v>
      </c>
      <c r="K1263" s="5">
        <f t="shared" ca="1" si="295"/>
        <v>6315.4374197200004</v>
      </c>
      <c r="L1263" s="21">
        <f>IF(VLOOKUP(A1263,$U$12:$AD$125,8)=VLOOKUP(A1262,$U$12:$AD$125,8),0,VLOOKUP(A1263,U$12:$AD$125,8))</f>
        <v>0</v>
      </c>
      <c r="M1263" s="8">
        <f>IF(L1263&gt;0,VLOOKUP(L1263,T$12:$AC$125,7),0)</f>
        <v>0</v>
      </c>
      <c r="N1263" s="3">
        <f t="shared" ref="N1263:N1326" si="299">IF(M1263&gt;0,(C$1197*M1263),0)</f>
        <v>0</v>
      </c>
      <c r="O1263" s="3">
        <f t="shared" ca="1" si="296"/>
        <v>6315.4374197200004</v>
      </c>
      <c r="P1263" s="22" t="str">
        <f t="shared" si="297"/>
        <v>A+JProp=</v>
      </c>
      <c r="Q1263" s="2">
        <f t="shared" si="298"/>
        <v>43719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  <c r="ES1263" s="18"/>
      <c r="ET1263" s="18"/>
      <c r="EU1263" s="18"/>
      <c r="EV1263" s="18"/>
      <c r="EW1263" s="18"/>
      <c r="EX1263" s="18"/>
      <c r="EY1263" s="18"/>
      <c r="EZ1263" s="18"/>
      <c r="FA1263" s="18"/>
      <c r="FB1263" s="18"/>
      <c r="FC1263" s="18"/>
      <c r="FD1263" s="18"/>
      <c r="FE1263" s="18"/>
      <c r="FF1263" s="18"/>
      <c r="FG1263" s="18"/>
      <c r="FH1263" s="18"/>
      <c r="FI1263" s="18"/>
      <c r="FJ1263" s="18"/>
      <c r="FK1263" s="18"/>
      <c r="FL1263" s="18"/>
      <c r="FM1263" s="18"/>
      <c r="FN1263" s="18"/>
      <c r="FO1263" s="18"/>
      <c r="FP1263" s="18"/>
      <c r="FQ1263" s="18"/>
      <c r="FR1263" s="18"/>
      <c r="FS1263" s="18"/>
      <c r="FT1263" s="18"/>
      <c r="FU1263" s="18"/>
      <c r="FV1263" s="18"/>
    </row>
    <row r="1264" spans="1:181" ht="12.75" x14ac:dyDescent="0.15">
      <c r="A1264" s="90">
        <f t="shared" si="287"/>
        <v>43602</v>
      </c>
      <c r="B1264" s="95">
        <f t="shared" ca="1" si="289"/>
        <v>120016.47996795</v>
      </c>
      <c r="C1264" s="3">
        <f t="shared" ca="1" si="290"/>
        <v>113662.642761</v>
      </c>
      <c r="D1264" s="4">
        <f ca="1">IF(A1264&lt;$B$1,VLOOKUP(A1264,[1]DI!$A$4:$B$15000,2),0)</f>
        <v>6.4000000000000001E-2</v>
      </c>
      <c r="E1264" s="5">
        <f t="shared" ca="1" si="291"/>
        <v>2.4620000000000002E-4</v>
      </c>
      <c r="F1264" s="20">
        <f t="shared" si="288"/>
        <v>1.3</v>
      </c>
      <c r="G1264" s="6">
        <f t="shared" ca="1" si="292"/>
        <v>1.00032006</v>
      </c>
      <c r="H1264" s="5">
        <f ca="1">TRUNC(PRODUCT(G$10:G1263),15)</f>
        <v>1.4840628099012001</v>
      </c>
      <c r="I1264" s="5">
        <f t="shared" ca="1" si="293"/>
        <v>1.4054944838680801</v>
      </c>
      <c r="J1264" s="5">
        <f t="shared" ca="1" si="294"/>
        <v>1.0559008400000001</v>
      </c>
      <c r="K1264" s="5">
        <f t="shared" ca="1" si="295"/>
        <v>6353.8372069500001</v>
      </c>
      <c r="L1264" s="21">
        <f>IF(VLOOKUP(A1264,$U$12:$AD$125,8)=VLOOKUP(A1263,$U$12:$AD$125,8),0,VLOOKUP(A1264,U$12:$AD$125,8))</f>
        <v>0</v>
      </c>
      <c r="M1264" s="8">
        <f>IF(L1264&gt;0,VLOOKUP(L1264,T$12:$AC$125,7),0)</f>
        <v>0</v>
      </c>
      <c r="N1264" s="3">
        <f t="shared" si="299"/>
        <v>0</v>
      </c>
      <c r="O1264" s="3">
        <f t="shared" ca="1" si="296"/>
        <v>6353.8372069500001</v>
      </c>
      <c r="P1264" s="22" t="str">
        <f t="shared" si="297"/>
        <v>A+JProp=</v>
      </c>
      <c r="Q1264" s="2">
        <f t="shared" si="298"/>
        <v>43719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  <c r="ES1264" s="18"/>
      <c r="ET1264" s="18"/>
      <c r="EU1264" s="18"/>
      <c r="EV1264" s="18"/>
      <c r="EW1264" s="18"/>
      <c r="EX1264" s="18"/>
      <c r="EY1264" s="18"/>
      <c r="EZ1264" s="18"/>
      <c r="FA1264" s="18"/>
      <c r="FB1264" s="18"/>
      <c r="FC1264" s="18"/>
      <c r="FD1264" s="18"/>
      <c r="FE1264" s="18"/>
      <c r="FF1264" s="18"/>
      <c r="FG1264" s="18"/>
      <c r="FH1264" s="18"/>
      <c r="FI1264" s="18"/>
      <c r="FJ1264" s="18"/>
      <c r="FK1264" s="18"/>
      <c r="FL1264" s="18"/>
      <c r="FM1264" s="18"/>
      <c r="FN1264" s="18"/>
      <c r="FO1264" s="18"/>
      <c r="FP1264" s="18"/>
      <c r="FQ1264" s="18"/>
      <c r="FR1264" s="18"/>
      <c r="FS1264" s="18"/>
      <c r="FT1264" s="18"/>
      <c r="FU1264" s="18"/>
      <c r="FV1264" s="18"/>
    </row>
    <row r="1265" spans="1:178" ht="12.75" x14ac:dyDescent="0.15">
      <c r="A1265" s="90">
        <f t="shared" si="287"/>
        <v>43603</v>
      </c>
      <c r="B1265" s="95">
        <f t="shared" ca="1" si="289"/>
        <v>120054.89225808</v>
      </c>
      <c r="C1265" s="3">
        <f t="shared" ca="1" si="290"/>
        <v>113662.642761</v>
      </c>
      <c r="D1265" s="4">
        <f ca="1">IF(A1265&lt;$B$1,VLOOKUP(A1265,[1]DI!$A$4:$B$15000,2),0)</f>
        <v>0</v>
      </c>
      <c r="E1265" s="5">
        <f t="shared" ca="1" si="291"/>
        <v>0</v>
      </c>
      <c r="F1265" s="20">
        <f t="shared" si="288"/>
        <v>1.3</v>
      </c>
      <c r="G1265" s="6">
        <f t="shared" ca="1" si="292"/>
        <v>1</v>
      </c>
      <c r="H1265" s="5">
        <f ca="1">TRUNC(PRODUCT(G$10:G1264),15)</f>
        <v>1.48453779904413</v>
      </c>
      <c r="I1265" s="5">
        <f t="shared" ca="1" si="293"/>
        <v>1.4054944838680801</v>
      </c>
      <c r="J1265" s="5">
        <f t="shared" ca="1" si="294"/>
        <v>1.0562387900000001</v>
      </c>
      <c r="K1265" s="5">
        <f t="shared" ca="1" si="295"/>
        <v>6392.2494970799999</v>
      </c>
      <c r="L1265" s="21">
        <f>IF(VLOOKUP(A1265,$U$12:$AD$125,8)=VLOOKUP(A1264,$U$12:$AD$125,8),0,VLOOKUP(A1265,U$12:$AD$125,8))</f>
        <v>0</v>
      </c>
      <c r="M1265" s="8">
        <f>IF(L1265&gt;0,VLOOKUP(L1265,T$12:$AC$125,7),0)</f>
        <v>0</v>
      </c>
      <c r="N1265" s="3">
        <f t="shared" si="299"/>
        <v>0</v>
      </c>
      <c r="O1265" s="3">
        <f t="shared" ca="1" si="296"/>
        <v>6392.2494970799999</v>
      </c>
      <c r="P1265" s="22" t="str">
        <f t="shared" si="297"/>
        <v>A+JProp=</v>
      </c>
      <c r="Q1265" s="2">
        <f t="shared" si="298"/>
        <v>43719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  <c r="ES1265" s="18"/>
      <c r="ET1265" s="18"/>
      <c r="EU1265" s="18"/>
      <c r="EV1265" s="18"/>
      <c r="EW1265" s="18"/>
      <c r="EX1265" s="18"/>
      <c r="EY1265" s="18"/>
      <c r="EZ1265" s="18"/>
      <c r="FA1265" s="18"/>
      <c r="FB1265" s="18"/>
      <c r="FC1265" s="18"/>
      <c r="FD1265" s="18"/>
      <c r="FE1265" s="18"/>
      <c r="FF1265" s="18"/>
      <c r="FG1265" s="18"/>
      <c r="FH1265" s="18"/>
      <c r="FI1265" s="18"/>
      <c r="FJ1265" s="18"/>
      <c r="FK1265" s="18"/>
      <c r="FL1265" s="18"/>
      <c r="FM1265" s="18"/>
      <c r="FN1265" s="18"/>
      <c r="FO1265" s="18"/>
      <c r="FP1265" s="18"/>
      <c r="FQ1265" s="18"/>
      <c r="FR1265" s="18"/>
      <c r="FS1265" s="18"/>
      <c r="FT1265" s="18"/>
      <c r="FU1265" s="18"/>
      <c r="FV1265" s="18"/>
    </row>
    <row r="1266" spans="1:178" ht="12.75" x14ac:dyDescent="0.15">
      <c r="A1266" s="90">
        <f t="shared" si="287"/>
        <v>43604</v>
      </c>
      <c r="B1266" s="95">
        <f t="shared" ca="1" si="289"/>
        <v>120054.89225808</v>
      </c>
      <c r="C1266" s="3">
        <f t="shared" ca="1" si="290"/>
        <v>113662.642761</v>
      </c>
      <c r="D1266" s="4">
        <f ca="1">IF(A1266&lt;$B$1,VLOOKUP(A1266,[1]DI!$A$4:$B$15000,2),0)</f>
        <v>0</v>
      </c>
      <c r="E1266" s="5">
        <f t="shared" ca="1" si="291"/>
        <v>0</v>
      </c>
      <c r="F1266" s="20">
        <f t="shared" si="288"/>
        <v>1.3</v>
      </c>
      <c r="G1266" s="6">
        <f t="shared" ca="1" si="292"/>
        <v>1</v>
      </c>
      <c r="H1266" s="5">
        <f ca="1">TRUNC(PRODUCT(G$10:G1265),15)</f>
        <v>1.48453779904413</v>
      </c>
      <c r="I1266" s="5">
        <f t="shared" ca="1" si="293"/>
        <v>1.4054944838680801</v>
      </c>
      <c r="J1266" s="5">
        <f t="shared" ca="1" si="294"/>
        <v>1.0562387900000001</v>
      </c>
      <c r="K1266" s="5">
        <f t="shared" ca="1" si="295"/>
        <v>6392.2494970799999</v>
      </c>
      <c r="L1266" s="21">
        <f>IF(VLOOKUP(A1266,$U$12:$AD$125,8)=VLOOKUP(A1265,$U$12:$AD$125,8),0,VLOOKUP(A1266,U$12:$AD$125,8))</f>
        <v>0</v>
      </c>
      <c r="M1266" s="8">
        <f>IF(L1266&gt;0,VLOOKUP(L1266,T$12:$AC$125,7),0)</f>
        <v>0</v>
      </c>
      <c r="N1266" s="3">
        <f t="shared" si="299"/>
        <v>0</v>
      </c>
      <c r="O1266" s="3">
        <f t="shared" ca="1" si="296"/>
        <v>6392.2494970799999</v>
      </c>
      <c r="P1266" s="22" t="str">
        <f t="shared" si="297"/>
        <v>A+JProp=</v>
      </c>
      <c r="Q1266" s="2">
        <f t="shared" si="298"/>
        <v>43719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  <c r="ES1266" s="18"/>
      <c r="ET1266" s="18"/>
      <c r="EU1266" s="18"/>
      <c r="EV1266" s="18"/>
      <c r="EW1266" s="18"/>
      <c r="EX1266" s="18"/>
      <c r="EY1266" s="18"/>
      <c r="EZ1266" s="18"/>
      <c r="FA1266" s="18"/>
      <c r="FB1266" s="18"/>
      <c r="FC1266" s="18"/>
      <c r="FD1266" s="18"/>
      <c r="FE1266" s="18"/>
      <c r="FF1266" s="18"/>
      <c r="FG1266" s="18"/>
      <c r="FH1266" s="18"/>
      <c r="FI1266" s="18"/>
      <c r="FJ1266" s="18"/>
      <c r="FK1266" s="18"/>
      <c r="FL1266" s="18"/>
      <c r="FM1266" s="18"/>
      <c r="FN1266" s="18"/>
      <c r="FO1266" s="18"/>
      <c r="FP1266" s="18"/>
      <c r="FQ1266" s="18"/>
      <c r="FR1266" s="18"/>
      <c r="FS1266" s="18"/>
      <c r="FT1266" s="18"/>
      <c r="FU1266" s="18"/>
      <c r="FV1266" s="18"/>
    </row>
    <row r="1267" spans="1:178" ht="12.75" x14ac:dyDescent="0.15">
      <c r="A1267" s="90">
        <f t="shared" si="287"/>
        <v>43605</v>
      </c>
      <c r="B1267" s="95">
        <f t="shared" ca="1" si="289"/>
        <v>120054.89225808</v>
      </c>
      <c r="C1267" s="3">
        <f t="shared" ca="1" si="290"/>
        <v>113662.642761</v>
      </c>
      <c r="D1267" s="4">
        <f ca="1">IF(A1267&lt;$B$1,VLOOKUP(A1267,[1]DI!$A$4:$B$15000,2),0)</f>
        <v>6.4000000000000001E-2</v>
      </c>
      <c r="E1267" s="5">
        <f t="shared" ca="1" si="291"/>
        <v>2.4620000000000002E-4</v>
      </c>
      <c r="F1267" s="20">
        <f t="shared" si="288"/>
        <v>1.3</v>
      </c>
      <c r="G1267" s="6">
        <f t="shared" ca="1" si="292"/>
        <v>1.00032006</v>
      </c>
      <c r="H1267" s="5">
        <f ca="1">TRUNC(PRODUCT(G$10:G1266),15)</f>
        <v>1.48453779904413</v>
      </c>
      <c r="I1267" s="5">
        <f t="shared" ca="1" si="293"/>
        <v>1.4054944838680801</v>
      </c>
      <c r="J1267" s="5">
        <f t="shared" ca="1" si="294"/>
        <v>1.0562387900000001</v>
      </c>
      <c r="K1267" s="5">
        <f t="shared" ca="1" si="295"/>
        <v>6392.2494970799999</v>
      </c>
      <c r="L1267" s="21">
        <f>IF(VLOOKUP(A1267,$U$12:$AD$125,8)=VLOOKUP(A1266,$U$12:$AD$125,8),0,VLOOKUP(A1267,U$12:$AD$125,8))</f>
        <v>0</v>
      </c>
      <c r="M1267" s="8">
        <f>IF(L1267&gt;0,VLOOKUP(L1267,T$12:$AC$125,7),0)</f>
        <v>0</v>
      </c>
      <c r="N1267" s="3">
        <f t="shared" si="299"/>
        <v>0</v>
      </c>
      <c r="O1267" s="3">
        <f t="shared" ca="1" si="296"/>
        <v>6392.2494970799999</v>
      </c>
      <c r="P1267" s="22" t="str">
        <f t="shared" si="297"/>
        <v>A+JProp=</v>
      </c>
      <c r="Q1267" s="2">
        <f t="shared" si="298"/>
        <v>43719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  <c r="ES1267" s="18"/>
      <c r="ET1267" s="18"/>
      <c r="EU1267" s="18"/>
      <c r="EV1267" s="18"/>
      <c r="EW1267" s="18"/>
      <c r="EX1267" s="18"/>
      <c r="EY1267" s="18"/>
      <c r="EZ1267" s="18"/>
      <c r="FA1267" s="18"/>
      <c r="FB1267" s="18"/>
      <c r="FC1267" s="18"/>
      <c r="FD1267" s="18"/>
      <c r="FE1267" s="18"/>
      <c r="FF1267" s="18"/>
      <c r="FG1267" s="18"/>
      <c r="FH1267" s="18"/>
      <c r="FI1267" s="18"/>
      <c r="FJ1267" s="18"/>
      <c r="FK1267" s="18"/>
      <c r="FL1267" s="18"/>
      <c r="FM1267" s="18"/>
      <c r="FN1267" s="18"/>
      <c r="FO1267" s="18"/>
      <c r="FP1267" s="18"/>
      <c r="FQ1267" s="18"/>
      <c r="FR1267" s="18"/>
      <c r="FS1267" s="18"/>
      <c r="FT1267" s="18"/>
      <c r="FU1267" s="18"/>
      <c r="FV1267" s="18"/>
    </row>
    <row r="1268" spans="1:178" ht="12.75" x14ac:dyDescent="0.15">
      <c r="A1268" s="90">
        <f t="shared" si="287"/>
        <v>43606</v>
      </c>
      <c r="B1268" s="95">
        <f t="shared" ca="1" si="289"/>
        <v>120093.31705108999</v>
      </c>
      <c r="C1268" s="3">
        <f t="shared" ca="1" si="290"/>
        <v>113662.642761</v>
      </c>
      <c r="D1268" s="4">
        <f ca="1">IF(A1268&lt;$B$1,VLOOKUP(A1268,[1]DI!$A$4:$B$15000,2),0)</f>
        <v>6.4000000000000001E-2</v>
      </c>
      <c r="E1268" s="5">
        <f t="shared" ca="1" si="291"/>
        <v>2.4620000000000002E-4</v>
      </c>
      <c r="F1268" s="20">
        <f t="shared" si="288"/>
        <v>1.3</v>
      </c>
      <c r="G1268" s="6">
        <f t="shared" ca="1" si="292"/>
        <v>1.00032006</v>
      </c>
      <c r="H1268" s="5">
        <f ca="1">TRUNC(PRODUCT(G$10:G1267),15)</f>
        <v>1.48501294021209</v>
      </c>
      <c r="I1268" s="5">
        <f t="shared" ca="1" si="293"/>
        <v>1.4054944838680801</v>
      </c>
      <c r="J1268" s="5">
        <f t="shared" ca="1" si="294"/>
        <v>1.0565768499999999</v>
      </c>
      <c r="K1268" s="5">
        <f t="shared" ca="1" si="295"/>
        <v>6430.6742900899999</v>
      </c>
      <c r="L1268" s="21">
        <f>IF(VLOOKUP(A1268,$U$12:$AD$125,8)=VLOOKUP(A1267,$U$12:$AD$125,8),0,VLOOKUP(A1268,U$12:$AD$125,8))</f>
        <v>0</v>
      </c>
      <c r="M1268" s="8">
        <f>IF(L1268&gt;0,VLOOKUP(L1268,T$12:$AC$125,7),0)</f>
        <v>0</v>
      </c>
      <c r="N1268" s="3">
        <f t="shared" si="299"/>
        <v>0</v>
      </c>
      <c r="O1268" s="3">
        <f t="shared" ca="1" si="296"/>
        <v>6430.6742900899999</v>
      </c>
      <c r="P1268" s="22" t="str">
        <f t="shared" si="297"/>
        <v>A+JProp=</v>
      </c>
      <c r="Q1268" s="2">
        <f t="shared" si="298"/>
        <v>43719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  <c r="ES1268" s="18"/>
      <c r="ET1268" s="18"/>
      <c r="EU1268" s="18"/>
      <c r="EV1268" s="18"/>
      <c r="EW1268" s="18"/>
      <c r="EX1268" s="18"/>
      <c r="EY1268" s="18"/>
      <c r="EZ1268" s="18"/>
      <c r="FA1268" s="18"/>
      <c r="FB1268" s="18"/>
      <c r="FC1268" s="18"/>
      <c r="FD1268" s="18"/>
      <c r="FE1268" s="18"/>
      <c r="FF1268" s="18"/>
      <c r="FG1268" s="18"/>
      <c r="FH1268" s="18"/>
      <c r="FI1268" s="18"/>
      <c r="FJ1268" s="18"/>
      <c r="FK1268" s="18"/>
      <c r="FL1268" s="18"/>
      <c r="FM1268" s="18"/>
      <c r="FN1268" s="18"/>
      <c r="FO1268" s="18"/>
      <c r="FP1268" s="18"/>
      <c r="FQ1268" s="18"/>
      <c r="FR1268" s="18"/>
      <c r="FS1268" s="18"/>
      <c r="FT1268" s="18"/>
      <c r="FU1268" s="18"/>
      <c r="FV1268" s="18"/>
    </row>
    <row r="1269" spans="1:178" ht="12.75" x14ac:dyDescent="0.15">
      <c r="A1269" s="90">
        <f t="shared" si="287"/>
        <v>43607</v>
      </c>
      <c r="B1269" s="95">
        <f t="shared" ca="1" si="289"/>
        <v>120131.75434699</v>
      </c>
      <c r="C1269" s="3">
        <f t="shared" ca="1" si="290"/>
        <v>113662.642761</v>
      </c>
      <c r="D1269" s="4">
        <f ca="1">IF(A1269&lt;$B$1,VLOOKUP(A1269,[1]DI!$A$4:$B$15000,2),0)</f>
        <v>6.4000000000000001E-2</v>
      </c>
      <c r="E1269" s="5">
        <f t="shared" ca="1" si="291"/>
        <v>2.4620000000000002E-4</v>
      </c>
      <c r="F1269" s="20">
        <f t="shared" si="288"/>
        <v>1.3</v>
      </c>
      <c r="G1269" s="6">
        <f t="shared" ca="1" si="292"/>
        <v>1.00032006</v>
      </c>
      <c r="H1269" s="5">
        <f ca="1">TRUNC(PRODUCT(G$10:G1268),15)</f>
        <v>1.48548823345374</v>
      </c>
      <c r="I1269" s="5">
        <f t="shared" ca="1" si="293"/>
        <v>1.4054944838680801</v>
      </c>
      <c r="J1269" s="5">
        <f t="shared" ca="1" si="294"/>
        <v>1.0569150199999999</v>
      </c>
      <c r="K1269" s="5">
        <f t="shared" ca="1" si="295"/>
        <v>6469.1115859900001</v>
      </c>
      <c r="L1269" s="21">
        <f>IF(VLOOKUP(A1269,$U$12:$AD$125,8)=VLOOKUP(A1268,$U$12:$AD$125,8),0,VLOOKUP(A1269,U$12:$AD$125,8))</f>
        <v>0</v>
      </c>
      <c r="M1269" s="8">
        <f>IF(L1269&gt;0,VLOOKUP(L1269,T$12:$AC$125,7),0)</f>
        <v>0</v>
      </c>
      <c r="N1269" s="3">
        <f t="shared" si="299"/>
        <v>0</v>
      </c>
      <c r="O1269" s="3">
        <f t="shared" ca="1" si="296"/>
        <v>6469.1115859900001</v>
      </c>
      <c r="P1269" s="22" t="str">
        <f t="shared" si="297"/>
        <v>A+JProp=</v>
      </c>
      <c r="Q1269" s="2">
        <f t="shared" si="298"/>
        <v>43719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  <c r="ES1269" s="18"/>
      <c r="ET1269" s="18"/>
      <c r="EU1269" s="18"/>
      <c r="EV1269" s="18"/>
      <c r="EW1269" s="18"/>
      <c r="EX1269" s="18"/>
      <c r="EY1269" s="18"/>
      <c r="EZ1269" s="18"/>
      <c r="FA1269" s="18"/>
      <c r="FB1269" s="18"/>
      <c r="FC1269" s="18"/>
      <c r="FD1269" s="18"/>
      <c r="FE1269" s="18"/>
      <c r="FF1269" s="18"/>
      <c r="FG1269" s="18"/>
      <c r="FH1269" s="18"/>
      <c r="FI1269" s="18"/>
      <c r="FJ1269" s="18"/>
      <c r="FK1269" s="18"/>
      <c r="FL1269" s="18"/>
      <c r="FM1269" s="18"/>
      <c r="FN1269" s="18"/>
      <c r="FO1269" s="18"/>
      <c r="FP1269" s="18"/>
      <c r="FQ1269" s="18"/>
      <c r="FR1269" s="18"/>
      <c r="FS1269" s="18"/>
      <c r="FT1269" s="18"/>
      <c r="FU1269" s="18"/>
      <c r="FV1269" s="18"/>
    </row>
    <row r="1270" spans="1:178" ht="12.75" x14ac:dyDescent="0.15">
      <c r="A1270" s="90">
        <f t="shared" si="287"/>
        <v>43608</v>
      </c>
      <c r="B1270" s="95">
        <f t="shared" ca="1" si="289"/>
        <v>120170.20414577999</v>
      </c>
      <c r="C1270" s="3">
        <f t="shared" ca="1" si="290"/>
        <v>113662.642761</v>
      </c>
      <c r="D1270" s="4">
        <f ca="1">IF(A1270&lt;$B$1,VLOOKUP(A1270,[1]DI!$A$4:$B$15000,2),0)</f>
        <v>6.4000000000000001E-2</v>
      </c>
      <c r="E1270" s="5">
        <f t="shared" ca="1" si="291"/>
        <v>2.4620000000000002E-4</v>
      </c>
      <c r="F1270" s="20">
        <f t="shared" si="288"/>
        <v>1.3</v>
      </c>
      <c r="G1270" s="6">
        <f t="shared" ca="1" si="292"/>
        <v>1.00032006</v>
      </c>
      <c r="H1270" s="5">
        <f ca="1">TRUNC(PRODUCT(G$10:G1269),15)</f>
        <v>1.4859636788177399</v>
      </c>
      <c r="I1270" s="5">
        <f t="shared" ca="1" si="293"/>
        <v>1.4054944838680801</v>
      </c>
      <c r="J1270" s="5">
        <f t="shared" ca="1" si="294"/>
        <v>1.0572533</v>
      </c>
      <c r="K1270" s="5">
        <f t="shared" ca="1" si="295"/>
        <v>6507.5613847799996</v>
      </c>
      <c r="L1270" s="21">
        <f>IF(VLOOKUP(A1270,$U$12:$AD$125,8)=VLOOKUP(A1269,$U$12:$AD$125,8),0,VLOOKUP(A1270,U$12:$AD$125,8))</f>
        <v>0</v>
      </c>
      <c r="M1270" s="8">
        <f>IF(L1270&gt;0,VLOOKUP(L1270,T$12:$AC$125,7),0)</f>
        <v>0</v>
      </c>
      <c r="N1270" s="3">
        <f t="shared" si="299"/>
        <v>0</v>
      </c>
      <c r="O1270" s="3">
        <f t="shared" ca="1" si="296"/>
        <v>6507.5613847799996</v>
      </c>
      <c r="P1270" s="22" t="str">
        <f t="shared" si="297"/>
        <v>A+JProp=</v>
      </c>
      <c r="Q1270" s="2">
        <f t="shared" si="298"/>
        <v>43719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  <c r="ES1270" s="18"/>
      <c r="ET1270" s="18"/>
      <c r="EU1270" s="18"/>
      <c r="EV1270" s="18"/>
      <c r="EW1270" s="18"/>
      <c r="EX1270" s="18"/>
      <c r="EY1270" s="18"/>
      <c r="EZ1270" s="18"/>
      <c r="FA1270" s="18"/>
      <c r="FB1270" s="18"/>
      <c r="FC1270" s="18"/>
      <c r="FD1270" s="18"/>
      <c r="FE1270" s="18"/>
      <c r="FF1270" s="18"/>
      <c r="FG1270" s="18"/>
      <c r="FH1270" s="18"/>
      <c r="FI1270" s="18"/>
      <c r="FJ1270" s="18"/>
      <c r="FK1270" s="18"/>
      <c r="FL1270" s="18"/>
      <c r="FM1270" s="18"/>
      <c r="FN1270" s="18"/>
      <c r="FO1270" s="18"/>
      <c r="FP1270" s="18"/>
      <c r="FQ1270" s="18"/>
      <c r="FR1270" s="18"/>
      <c r="FS1270" s="18"/>
      <c r="FT1270" s="18"/>
      <c r="FU1270" s="18"/>
      <c r="FV1270" s="18"/>
    </row>
    <row r="1271" spans="1:178" ht="12.75" x14ac:dyDescent="0.15">
      <c r="A1271" s="90">
        <f t="shared" si="287"/>
        <v>43609</v>
      </c>
      <c r="B1271" s="95">
        <f t="shared" ca="1" si="289"/>
        <v>120208.66531083999</v>
      </c>
      <c r="C1271" s="3">
        <f t="shared" ca="1" si="290"/>
        <v>113662.642761</v>
      </c>
      <c r="D1271" s="4">
        <f ca="1">IF(A1271&lt;$B$1,VLOOKUP(A1271,[1]DI!$A$4:$B$15000,2),0)</f>
        <v>6.4000000000000001E-2</v>
      </c>
      <c r="E1271" s="5">
        <f t="shared" ca="1" si="291"/>
        <v>2.4620000000000002E-4</v>
      </c>
      <c r="F1271" s="20">
        <f t="shared" si="288"/>
        <v>1.3</v>
      </c>
      <c r="G1271" s="6">
        <f t="shared" ca="1" si="292"/>
        <v>1.00032006</v>
      </c>
      <c r="H1271" s="5">
        <f ca="1">TRUNC(PRODUCT(G$10:G1270),15)</f>
        <v>1.4864392763527801</v>
      </c>
      <c r="I1271" s="5">
        <f t="shared" ca="1" si="293"/>
        <v>1.4054944838680801</v>
      </c>
      <c r="J1271" s="5">
        <f t="shared" ca="1" si="294"/>
        <v>1.05759168</v>
      </c>
      <c r="K1271" s="5">
        <f t="shared" ca="1" si="295"/>
        <v>6546.0225498399996</v>
      </c>
      <c r="L1271" s="21">
        <f>IF(VLOOKUP(A1271,$U$12:$AD$125,8)=VLOOKUP(A1270,$U$12:$AD$125,8),0,VLOOKUP(A1271,U$12:$AD$125,8))</f>
        <v>0</v>
      </c>
      <c r="M1271" s="8">
        <f>IF(L1271&gt;0,VLOOKUP(L1271,T$12:$AC$125,7),0)</f>
        <v>0</v>
      </c>
      <c r="N1271" s="3">
        <f t="shared" si="299"/>
        <v>0</v>
      </c>
      <c r="O1271" s="3">
        <f t="shared" ca="1" si="296"/>
        <v>6546.0225498399996</v>
      </c>
      <c r="P1271" s="22" t="str">
        <f t="shared" si="297"/>
        <v>A+JProp=</v>
      </c>
      <c r="Q1271" s="2">
        <f t="shared" si="298"/>
        <v>43719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  <c r="ES1271" s="18"/>
      <c r="ET1271" s="18"/>
      <c r="EU1271" s="18"/>
      <c r="EV1271" s="18"/>
      <c r="EW1271" s="18"/>
      <c r="EX1271" s="18"/>
      <c r="EY1271" s="18"/>
      <c r="EZ1271" s="18"/>
      <c r="FA1271" s="18"/>
      <c r="FB1271" s="18"/>
      <c r="FC1271" s="18"/>
      <c r="FD1271" s="18"/>
      <c r="FE1271" s="18"/>
      <c r="FF1271" s="18"/>
      <c r="FG1271" s="18"/>
      <c r="FH1271" s="18"/>
      <c r="FI1271" s="18"/>
      <c r="FJ1271" s="18"/>
      <c r="FK1271" s="18"/>
      <c r="FL1271" s="18"/>
      <c r="FM1271" s="18"/>
      <c r="FN1271" s="18"/>
      <c r="FO1271" s="18"/>
      <c r="FP1271" s="18"/>
      <c r="FQ1271" s="18"/>
      <c r="FR1271" s="18"/>
      <c r="FS1271" s="18"/>
      <c r="FT1271" s="18"/>
      <c r="FU1271" s="18"/>
      <c r="FV1271" s="18"/>
    </row>
    <row r="1272" spans="1:178" ht="12.75" x14ac:dyDescent="0.15">
      <c r="A1272" s="90">
        <f t="shared" si="287"/>
        <v>43610</v>
      </c>
      <c r="B1272" s="95">
        <f t="shared" ca="1" si="289"/>
        <v>120247.14011542</v>
      </c>
      <c r="C1272" s="3">
        <f t="shared" ca="1" si="290"/>
        <v>113662.642761</v>
      </c>
      <c r="D1272" s="4">
        <f ca="1">IF(A1272&lt;$B$1,VLOOKUP(A1272,[1]DI!$A$4:$B$15000,2),0)</f>
        <v>0</v>
      </c>
      <c r="E1272" s="5">
        <f t="shared" ca="1" si="291"/>
        <v>0</v>
      </c>
      <c r="F1272" s="20">
        <f t="shared" si="288"/>
        <v>1.3</v>
      </c>
      <c r="G1272" s="6">
        <f t="shared" ca="1" si="292"/>
        <v>1</v>
      </c>
      <c r="H1272" s="5">
        <f ca="1">TRUNC(PRODUCT(G$10:G1271),15)</f>
        <v>1.4869150261075701</v>
      </c>
      <c r="I1272" s="5">
        <f t="shared" ca="1" si="293"/>
        <v>1.4054944838680801</v>
      </c>
      <c r="J1272" s="5">
        <f t="shared" ca="1" si="294"/>
        <v>1.0579301800000001</v>
      </c>
      <c r="K1272" s="5">
        <f t="shared" ca="1" si="295"/>
        <v>6584.4973544200002</v>
      </c>
      <c r="L1272" s="21">
        <f>IF(VLOOKUP(A1272,$U$12:$AD$125,8)=VLOOKUP(A1271,$U$12:$AD$125,8),0,VLOOKUP(A1272,U$12:$AD$125,8))</f>
        <v>0</v>
      </c>
      <c r="M1272" s="8">
        <f>IF(L1272&gt;0,VLOOKUP(L1272,T$12:$AC$125,7),0)</f>
        <v>0</v>
      </c>
      <c r="N1272" s="3">
        <f t="shared" si="299"/>
        <v>0</v>
      </c>
      <c r="O1272" s="3">
        <f t="shared" ca="1" si="296"/>
        <v>6584.4973544200002</v>
      </c>
      <c r="P1272" s="22" t="str">
        <f t="shared" si="297"/>
        <v>A+JProp=</v>
      </c>
      <c r="Q1272" s="2">
        <f t="shared" si="298"/>
        <v>43719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  <c r="ES1272" s="18"/>
      <c r="ET1272" s="18"/>
      <c r="EU1272" s="18"/>
      <c r="EV1272" s="18"/>
      <c r="EW1272" s="18"/>
      <c r="EX1272" s="18"/>
      <c r="EY1272" s="18"/>
      <c r="EZ1272" s="18"/>
      <c r="FA1272" s="18"/>
      <c r="FB1272" s="18"/>
      <c r="FC1272" s="18"/>
      <c r="FD1272" s="18"/>
      <c r="FE1272" s="18"/>
      <c r="FF1272" s="18"/>
      <c r="FG1272" s="18"/>
      <c r="FH1272" s="18"/>
      <c r="FI1272" s="18"/>
      <c r="FJ1272" s="18"/>
      <c r="FK1272" s="18"/>
      <c r="FL1272" s="18"/>
      <c r="FM1272" s="18"/>
      <c r="FN1272" s="18"/>
      <c r="FO1272" s="18"/>
      <c r="FP1272" s="18"/>
      <c r="FQ1272" s="18"/>
      <c r="FR1272" s="18"/>
      <c r="FS1272" s="18"/>
      <c r="FT1272" s="18"/>
      <c r="FU1272" s="18"/>
      <c r="FV1272" s="18"/>
    </row>
    <row r="1273" spans="1:178" ht="12.75" x14ac:dyDescent="0.15">
      <c r="A1273" s="90">
        <f t="shared" si="287"/>
        <v>43611</v>
      </c>
      <c r="B1273" s="95">
        <f t="shared" ca="1" si="289"/>
        <v>120247.14011542</v>
      </c>
      <c r="C1273" s="3">
        <f t="shared" ca="1" si="290"/>
        <v>113662.642761</v>
      </c>
      <c r="D1273" s="4">
        <f ca="1">IF(A1273&lt;$B$1,VLOOKUP(A1273,[1]DI!$A$4:$B$15000,2),0)</f>
        <v>0</v>
      </c>
      <c r="E1273" s="5">
        <f t="shared" ca="1" si="291"/>
        <v>0</v>
      </c>
      <c r="F1273" s="20">
        <f t="shared" si="288"/>
        <v>1.3</v>
      </c>
      <c r="G1273" s="6">
        <f t="shared" ca="1" si="292"/>
        <v>1</v>
      </c>
      <c r="H1273" s="5">
        <f ca="1">TRUNC(PRODUCT(G$10:G1272),15)</f>
        <v>1.4869150261075701</v>
      </c>
      <c r="I1273" s="5">
        <f t="shared" ca="1" si="293"/>
        <v>1.4054944838680801</v>
      </c>
      <c r="J1273" s="5">
        <f t="shared" ca="1" si="294"/>
        <v>1.0579301800000001</v>
      </c>
      <c r="K1273" s="5">
        <f t="shared" ca="1" si="295"/>
        <v>6584.4973544200002</v>
      </c>
      <c r="L1273" s="21">
        <f>IF(VLOOKUP(A1273,$U$12:$AD$125,8)=VLOOKUP(A1272,$U$12:$AD$125,8),0,VLOOKUP(A1273,U$12:$AD$125,8))</f>
        <v>0</v>
      </c>
      <c r="M1273" s="8">
        <f>IF(L1273&gt;0,VLOOKUP(L1273,T$12:$AC$125,7),0)</f>
        <v>0</v>
      </c>
      <c r="N1273" s="3">
        <f t="shared" si="299"/>
        <v>0</v>
      </c>
      <c r="O1273" s="3">
        <f t="shared" ca="1" si="296"/>
        <v>6584.4973544200002</v>
      </c>
      <c r="P1273" s="22" t="str">
        <f t="shared" si="297"/>
        <v>A+JProp=</v>
      </c>
      <c r="Q1273" s="2">
        <f t="shared" si="298"/>
        <v>43719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  <c r="ES1273" s="18"/>
      <c r="ET1273" s="18"/>
      <c r="EU1273" s="18"/>
      <c r="EV1273" s="18"/>
      <c r="EW1273" s="18"/>
      <c r="EX1273" s="18"/>
      <c r="EY1273" s="18"/>
      <c r="EZ1273" s="18"/>
      <c r="FA1273" s="18"/>
      <c r="FB1273" s="18"/>
      <c r="FC1273" s="18"/>
      <c r="FD1273" s="18"/>
      <c r="FE1273" s="18"/>
      <c r="FF1273" s="18"/>
      <c r="FG1273" s="18"/>
      <c r="FH1273" s="18"/>
      <c r="FI1273" s="18"/>
      <c r="FJ1273" s="18"/>
      <c r="FK1273" s="18"/>
      <c r="FL1273" s="18"/>
      <c r="FM1273" s="18"/>
      <c r="FN1273" s="18"/>
      <c r="FO1273" s="18"/>
      <c r="FP1273" s="18"/>
      <c r="FQ1273" s="18"/>
      <c r="FR1273" s="18"/>
      <c r="FS1273" s="18"/>
      <c r="FT1273" s="18"/>
      <c r="FU1273" s="18"/>
      <c r="FV1273" s="18"/>
    </row>
    <row r="1274" spans="1:178" ht="12.75" x14ac:dyDescent="0.15">
      <c r="A1274" s="90">
        <f t="shared" si="287"/>
        <v>43612</v>
      </c>
      <c r="B1274" s="95">
        <f t="shared" ca="1" si="289"/>
        <v>120247.14011542</v>
      </c>
      <c r="C1274" s="3">
        <f t="shared" ca="1" si="290"/>
        <v>113662.642761</v>
      </c>
      <c r="D1274" s="4">
        <f ca="1">IF(A1274&lt;$B$1,VLOOKUP(A1274,[1]DI!$A$4:$B$15000,2),0)</f>
        <v>6.4000000000000001E-2</v>
      </c>
      <c r="E1274" s="5">
        <f t="shared" ca="1" si="291"/>
        <v>2.4620000000000002E-4</v>
      </c>
      <c r="F1274" s="20">
        <f t="shared" si="288"/>
        <v>1.3</v>
      </c>
      <c r="G1274" s="6">
        <f t="shared" ca="1" si="292"/>
        <v>1.00032006</v>
      </c>
      <c r="H1274" s="5">
        <f ca="1">TRUNC(PRODUCT(G$10:G1273),15)</f>
        <v>1.4869150261075701</v>
      </c>
      <c r="I1274" s="5">
        <f t="shared" ca="1" si="293"/>
        <v>1.4054944838680801</v>
      </c>
      <c r="J1274" s="5">
        <f t="shared" ca="1" si="294"/>
        <v>1.0579301800000001</v>
      </c>
      <c r="K1274" s="5">
        <f t="shared" ca="1" si="295"/>
        <v>6584.4973544200002</v>
      </c>
      <c r="L1274" s="21">
        <f>IF(VLOOKUP(A1274,$U$12:$AD$125,8)=VLOOKUP(A1273,$U$12:$AD$125,8),0,VLOOKUP(A1274,U$12:$AD$125,8))</f>
        <v>0</v>
      </c>
      <c r="M1274" s="8">
        <f>IF(L1274&gt;0,VLOOKUP(L1274,T$12:$AC$125,7),0)</f>
        <v>0</v>
      </c>
      <c r="N1274" s="3">
        <f t="shared" si="299"/>
        <v>0</v>
      </c>
      <c r="O1274" s="3">
        <f t="shared" ca="1" si="296"/>
        <v>6584.4973544200002</v>
      </c>
      <c r="P1274" s="22" t="str">
        <f t="shared" si="297"/>
        <v>A+JProp=</v>
      </c>
      <c r="Q1274" s="2">
        <f t="shared" si="298"/>
        <v>43719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  <c r="ES1274" s="18"/>
      <c r="ET1274" s="18"/>
      <c r="EU1274" s="18"/>
      <c r="EV1274" s="18"/>
      <c r="EW1274" s="18"/>
      <c r="EX1274" s="18"/>
      <c r="EY1274" s="18"/>
      <c r="EZ1274" s="18"/>
      <c r="FA1274" s="18"/>
      <c r="FB1274" s="18"/>
      <c r="FC1274" s="18"/>
      <c r="FD1274" s="18"/>
      <c r="FE1274" s="18"/>
      <c r="FF1274" s="18"/>
      <c r="FG1274" s="18"/>
      <c r="FH1274" s="18"/>
      <c r="FI1274" s="18"/>
      <c r="FJ1274" s="18"/>
      <c r="FK1274" s="18"/>
      <c r="FL1274" s="18"/>
      <c r="FM1274" s="18"/>
      <c r="FN1274" s="18"/>
      <c r="FO1274" s="18"/>
      <c r="FP1274" s="18"/>
      <c r="FQ1274" s="18"/>
      <c r="FR1274" s="18"/>
      <c r="FS1274" s="18"/>
      <c r="FT1274" s="18"/>
      <c r="FU1274" s="18"/>
      <c r="FV1274" s="18"/>
    </row>
    <row r="1275" spans="1:178" ht="12.75" x14ac:dyDescent="0.15">
      <c r="A1275" s="90">
        <f t="shared" si="287"/>
        <v>43613</v>
      </c>
      <c r="B1275" s="95">
        <f t="shared" ca="1" si="289"/>
        <v>120285.62628625</v>
      </c>
      <c r="C1275" s="3">
        <f t="shared" ca="1" si="290"/>
        <v>113662.642761</v>
      </c>
      <c r="D1275" s="4">
        <f ca="1">IF(A1275&lt;$B$1,VLOOKUP(A1275,[1]DI!$A$4:$B$15000,2),0)</f>
        <v>6.4000000000000001E-2</v>
      </c>
      <c r="E1275" s="5">
        <f t="shared" ca="1" si="291"/>
        <v>2.4620000000000002E-4</v>
      </c>
      <c r="F1275" s="20">
        <f t="shared" si="288"/>
        <v>1.3</v>
      </c>
      <c r="G1275" s="6">
        <f t="shared" ca="1" si="292"/>
        <v>1.00032006</v>
      </c>
      <c r="H1275" s="5">
        <f ca="1">TRUNC(PRODUCT(G$10:G1274),15)</f>
        <v>1.48739092813083</v>
      </c>
      <c r="I1275" s="5">
        <f t="shared" ca="1" si="293"/>
        <v>1.4054944838680801</v>
      </c>
      <c r="J1275" s="5">
        <f t="shared" ca="1" si="294"/>
        <v>1.0582687799999999</v>
      </c>
      <c r="K1275" s="5">
        <f t="shared" ca="1" si="295"/>
        <v>6622.9835252499997</v>
      </c>
      <c r="L1275" s="21">
        <f>IF(VLOOKUP(A1275,$U$12:$AD$125,8)=VLOOKUP(A1274,$U$12:$AD$125,8),0,VLOOKUP(A1275,U$12:$AD$125,8))</f>
        <v>0</v>
      </c>
      <c r="M1275" s="8">
        <f>IF(L1275&gt;0,VLOOKUP(L1275,T$12:$AC$125,7),0)</f>
        <v>0</v>
      </c>
      <c r="N1275" s="3">
        <f t="shared" si="299"/>
        <v>0</v>
      </c>
      <c r="O1275" s="3">
        <f t="shared" ca="1" si="296"/>
        <v>6622.9835252499997</v>
      </c>
      <c r="P1275" s="22" t="str">
        <f t="shared" si="297"/>
        <v>A+JProp=</v>
      </c>
      <c r="Q1275" s="2">
        <f t="shared" si="298"/>
        <v>43719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  <c r="ES1275" s="18"/>
      <c r="ET1275" s="18"/>
      <c r="EU1275" s="18"/>
      <c r="EV1275" s="18"/>
      <c r="EW1275" s="18"/>
      <c r="EX1275" s="18"/>
      <c r="EY1275" s="18"/>
      <c r="EZ1275" s="18"/>
      <c r="FA1275" s="18"/>
      <c r="FB1275" s="18"/>
      <c r="FC1275" s="18"/>
      <c r="FD1275" s="18"/>
      <c r="FE1275" s="18"/>
      <c r="FF1275" s="18"/>
      <c r="FG1275" s="18"/>
      <c r="FH1275" s="18"/>
      <c r="FI1275" s="18"/>
      <c r="FJ1275" s="18"/>
      <c r="FK1275" s="18"/>
      <c r="FL1275" s="18"/>
      <c r="FM1275" s="18"/>
      <c r="FN1275" s="18"/>
      <c r="FO1275" s="18"/>
      <c r="FP1275" s="18"/>
      <c r="FQ1275" s="18"/>
      <c r="FR1275" s="18"/>
      <c r="FS1275" s="18"/>
      <c r="FT1275" s="18"/>
      <c r="FU1275" s="18"/>
      <c r="FV1275" s="18"/>
    </row>
    <row r="1276" spans="1:178" ht="12.75" x14ac:dyDescent="0.15">
      <c r="A1276" s="90">
        <f t="shared" si="287"/>
        <v>43614</v>
      </c>
      <c r="B1276" s="95">
        <f t="shared" ca="1" si="289"/>
        <v>120324.12495997999</v>
      </c>
      <c r="C1276" s="3">
        <f t="shared" ca="1" si="290"/>
        <v>113662.642761</v>
      </c>
      <c r="D1276" s="4">
        <f ca="1">IF(A1276&lt;$B$1,VLOOKUP(A1276,[1]DI!$A$4:$B$15000,2),0)</f>
        <v>6.4000000000000001E-2</v>
      </c>
      <c r="E1276" s="5">
        <f t="shared" ca="1" si="291"/>
        <v>2.4620000000000002E-4</v>
      </c>
      <c r="F1276" s="20">
        <f t="shared" si="288"/>
        <v>1.3</v>
      </c>
      <c r="G1276" s="6">
        <f t="shared" ca="1" si="292"/>
        <v>1.00032006</v>
      </c>
      <c r="H1276" s="5">
        <f ca="1">TRUNC(PRODUCT(G$10:G1275),15)</f>
        <v>1.48786698247128</v>
      </c>
      <c r="I1276" s="5">
        <f t="shared" ca="1" si="293"/>
        <v>1.4054944838680801</v>
      </c>
      <c r="J1276" s="5">
        <f t="shared" ca="1" si="294"/>
        <v>1.05860749</v>
      </c>
      <c r="K1276" s="5">
        <f t="shared" ca="1" si="295"/>
        <v>6661.4821989800002</v>
      </c>
      <c r="L1276" s="21">
        <f>IF(VLOOKUP(A1276,$U$12:$AD$125,8)=VLOOKUP(A1275,$U$12:$AD$125,8),0,VLOOKUP(A1276,U$12:$AD$125,8))</f>
        <v>0</v>
      </c>
      <c r="M1276" s="8">
        <f>IF(L1276&gt;0,VLOOKUP(L1276,T$12:$AC$125,7),0)</f>
        <v>0</v>
      </c>
      <c r="N1276" s="3">
        <f t="shared" si="299"/>
        <v>0</v>
      </c>
      <c r="O1276" s="3">
        <f t="shared" ca="1" si="296"/>
        <v>6661.4821989800002</v>
      </c>
      <c r="P1276" s="22" t="str">
        <f t="shared" si="297"/>
        <v>A+JProp=</v>
      </c>
      <c r="Q1276" s="2">
        <f t="shared" si="298"/>
        <v>43719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  <c r="ES1276" s="18"/>
      <c r="ET1276" s="18"/>
      <c r="EU1276" s="18"/>
      <c r="EV1276" s="18"/>
      <c r="EW1276" s="18"/>
      <c r="EX1276" s="18"/>
      <c r="EY1276" s="18"/>
      <c r="EZ1276" s="18"/>
      <c r="FA1276" s="18"/>
      <c r="FB1276" s="18"/>
      <c r="FC1276" s="18"/>
      <c r="FD1276" s="18"/>
      <c r="FE1276" s="18"/>
      <c r="FF1276" s="18"/>
      <c r="FG1276" s="18"/>
      <c r="FH1276" s="18"/>
      <c r="FI1276" s="18"/>
      <c r="FJ1276" s="18"/>
      <c r="FK1276" s="18"/>
      <c r="FL1276" s="18"/>
      <c r="FM1276" s="18"/>
      <c r="FN1276" s="18"/>
      <c r="FO1276" s="18"/>
      <c r="FP1276" s="18"/>
      <c r="FQ1276" s="18"/>
      <c r="FR1276" s="18"/>
      <c r="FS1276" s="18"/>
      <c r="FT1276" s="18"/>
      <c r="FU1276" s="18"/>
      <c r="FV1276" s="18"/>
    </row>
    <row r="1277" spans="1:178" ht="12.75" x14ac:dyDescent="0.15">
      <c r="A1277" s="90">
        <f t="shared" si="287"/>
        <v>43615</v>
      </c>
      <c r="B1277" s="95">
        <f t="shared" ca="1" si="289"/>
        <v>120362.63499998</v>
      </c>
      <c r="C1277" s="3">
        <f t="shared" ca="1" si="290"/>
        <v>113662.642761</v>
      </c>
      <c r="D1277" s="4">
        <f ca="1">IF(A1277&lt;$B$1,VLOOKUP(A1277,[1]DI!$A$4:$B$15000,2),0)</f>
        <v>6.4000000000000001E-2</v>
      </c>
      <c r="E1277" s="5">
        <f t="shared" ca="1" si="291"/>
        <v>2.4620000000000002E-4</v>
      </c>
      <c r="F1277" s="20">
        <f t="shared" si="288"/>
        <v>1.3</v>
      </c>
      <c r="G1277" s="6">
        <f t="shared" ca="1" si="292"/>
        <v>1.00032006</v>
      </c>
      <c r="H1277" s="5">
        <f ca="1">TRUNC(PRODUCT(G$10:G1276),15)</f>
        <v>1.4883431891776899</v>
      </c>
      <c r="I1277" s="5">
        <f t="shared" ca="1" si="293"/>
        <v>1.4054944838680801</v>
      </c>
      <c r="J1277" s="5">
        <f t="shared" ca="1" si="294"/>
        <v>1.0589462999999999</v>
      </c>
      <c r="K1277" s="5">
        <f t="shared" ca="1" si="295"/>
        <v>6699.9922389800004</v>
      </c>
      <c r="L1277" s="21">
        <f>IF(VLOOKUP(A1277,$U$12:$AD$125,8)=VLOOKUP(A1276,$U$12:$AD$125,8),0,VLOOKUP(A1277,U$12:$AD$125,8))</f>
        <v>0</v>
      </c>
      <c r="M1277" s="8">
        <f>IF(L1277&gt;0,VLOOKUP(L1277,T$12:$AC$125,7),0)</f>
        <v>0</v>
      </c>
      <c r="N1277" s="3">
        <f t="shared" si="299"/>
        <v>0</v>
      </c>
      <c r="O1277" s="3">
        <f t="shared" ca="1" si="296"/>
        <v>6699.9922389800004</v>
      </c>
      <c r="P1277" s="22" t="str">
        <f t="shared" si="297"/>
        <v>A+JProp=</v>
      </c>
      <c r="Q1277" s="2">
        <f t="shared" si="298"/>
        <v>43719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  <c r="ES1277" s="18"/>
      <c r="ET1277" s="18"/>
      <c r="EU1277" s="18"/>
      <c r="EV1277" s="18"/>
      <c r="EW1277" s="18"/>
      <c r="EX1277" s="18"/>
      <c r="EY1277" s="18"/>
      <c r="EZ1277" s="18"/>
      <c r="FA1277" s="18"/>
      <c r="FB1277" s="18"/>
      <c r="FC1277" s="18"/>
      <c r="FD1277" s="18"/>
      <c r="FE1277" s="18"/>
      <c r="FF1277" s="18"/>
      <c r="FG1277" s="18"/>
      <c r="FH1277" s="18"/>
      <c r="FI1277" s="18"/>
      <c r="FJ1277" s="18"/>
      <c r="FK1277" s="18"/>
      <c r="FL1277" s="18"/>
      <c r="FM1277" s="18"/>
      <c r="FN1277" s="18"/>
      <c r="FO1277" s="18"/>
      <c r="FP1277" s="18"/>
      <c r="FQ1277" s="18"/>
      <c r="FR1277" s="18"/>
      <c r="FS1277" s="18"/>
      <c r="FT1277" s="18"/>
      <c r="FU1277" s="18"/>
      <c r="FV1277" s="18"/>
    </row>
    <row r="1278" spans="1:178" ht="12.75" x14ac:dyDescent="0.15">
      <c r="A1278" s="90">
        <f t="shared" si="287"/>
        <v>43616</v>
      </c>
      <c r="B1278" s="95">
        <f t="shared" ca="1" si="289"/>
        <v>120401.15867948999</v>
      </c>
      <c r="C1278" s="3">
        <f t="shared" ca="1" si="290"/>
        <v>113662.642761</v>
      </c>
      <c r="D1278" s="4">
        <f ca="1">IF(A1278&lt;$B$1,VLOOKUP(A1278,[1]DI!$A$4:$B$15000,2),0)</f>
        <v>6.4000000000000001E-2</v>
      </c>
      <c r="E1278" s="5">
        <f t="shared" ca="1" si="291"/>
        <v>2.4620000000000002E-4</v>
      </c>
      <c r="F1278" s="20">
        <f t="shared" si="288"/>
        <v>1.3</v>
      </c>
      <c r="G1278" s="6">
        <f t="shared" ca="1" si="292"/>
        <v>1.00032006</v>
      </c>
      <c r="H1278" s="5">
        <f ca="1">TRUNC(PRODUCT(G$10:G1277),15)</f>
        <v>1.48881954829882</v>
      </c>
      <c r="I1278" s="5">
        <f t="shared" ca="1" si="293"/>
        <v>1.4054944838680801</v>
      </c>
      <c r="J1278" s="5">
        <f t="shared" ca="1" si="294"/>
        <v>1.05928523</v>
      </c>
      <c r="K1278" s="5">
        <f t="shared" ca="1" si="295"/>
        <v>6738.5159184900003</v>
      </c>
      <c r="L1278" s="21">
        <f>IF(VLOOKUP(A1278,$U$12:$AD$125,8)=VLOOKUP(A1277,$U$12:$AD$125,8),0,VLOOKUP(A1278,U$12:$AD$125,8))</f>
        <v>0</v>
      </c>
      <c r="M1278" s="8">
        <f>IF(L1278&gt;0,VLOOKUP(L1278,T$12:$AC$125,7),0)</f>
        <v>0</v>
      </c>
      <c r="N1278" s="3">
        <f t="shared" si="299"/>
        <v>0</v>
      </c>
      <c r="O1278" s="3">
        <f t="shared" ca="1" si="296"/>
        <v>6738.5159184900003</v>
      </c>
      <c r="P1278" s="22" t="str">
        <f t="shared" si="297"/>
        <v>A+JProp=</v>
      </c>
      <c r="Q1278" s="2">
        <f t="shared" si="298"/>
        <v>43719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  <c r="ES1278" s="18"/>
      <c r="ET1278" s="18"/>
      <c r="EU1278" s="18"/>
      <c r="EV1278" s="18"/>
      <c r="EW1278" s="18"/>
      <c r="EX1278" s="18"/>
      <c r="EY1278" s="18"/>
      <c r="EZ1278" s="18"/>
      <c r="FA1278" s="18"/>
      <c r="FB1278" s="18"/>
      <c r="FC1278" s="18"/>
      <c r="FD1278" s="18"/>
      <c r="FE1278" s="18"/>
      <c r="FF1278" s="18"/>
      <c r="FG1278" s="18"/>
      <c r="FH1278" s="18"/>
      <c r="FI1278" s="18"/>
      <c r="FJ1278" s="18"/>
      <c r="FK1278" s="18"/>
      <c r="FL1278" s="18"/>
      <c r="FM1278" s="18"/>
      <c r="FN1278" s="18"/>
      <c r="FO1278" s="18"/>
      <c r="FP1278" s="18"/>
      <c r="FQ1278" s="18"/>
      <c r="FR1278" s="18"/>
      <c r="FS1278" s="18"/>
      <c r="FT1278" s="18"/>
      <c r="FU1278" s="18"/>
      <c r="FV1278" s="18"/>
    </row>
    <row r="1279" spans="1:178" ht="12.75" x14ac:dyDescent="0.15">
      <c r="A1279" s="90">
        <f t="shared" si="287"/>
        <v>43617</v>
      </c>
      <c r="B1279" s="95">
        <f t="shared" ca="1" si="289"/>
        <v>120439.69486188999</v>
      </c>
      <c r="C1279" s="3">
        <f t="shared" ca="1" si="290"/>
        <v>113662.642761</v>
      </c>
      <c r="D1279" s="4">
        <f ca="1">IF(A1279&lt;$B$1,VLOOKUP(A1279,[1]DI!$A$4:$B$15000,2),0)</f>
        <v>0</v>
      </c>
      <c r="E1279" s="5">
        <f t="shared" ca="1" si="291"/>
        <v>0</v>
      </c>
      <c r="F1279" s="20">
        <f t="shared" si="288"/>
        <v>1.3</v>
      </c>
      <c r="G1279" s="6">
        <f t="shared" ca="1" si="292"/>
        <v>1</v>
      </c>
      <c r="H1279" s="5">
        <f ca="1">TRUNC(PRODUCT(G$10:G1278),15)</f>
        <v>1.4892960598834499</v>
      </c>
      <c r="I1279" s="5">
        <f t="shared" ca="1" si="293"/>
        <v>1.4054944838680801</v>
      </c>
      <c r="J1279" s="5">
        <f t="shared" ca="1" si="294"/>
        <v>1.05962427</v>
      </c>
      <c r="K1279" s="5">
        <f t="shared" ca="1" si="295"/>
        <v>6777.0521008899996</v>
      </c>
      <c r="L1279" s="21">
        <f>IF(VLOOKUP(A1279,$U$12:$AD$125,8)=VLOOKUP(A1278,$U$12:$AD$125,8),0,VLOOKUP(A1279,U$12:$AD$125,8))</f>
        <v>0</v>
      </c>
      <c r="M1279" s="8">
        <f>IF(L1279&gt;0,VLOOKUP(L1279,T$12:$AC$125,7),0)</f>
        <v>0</v>
      </c>
      <c r="N1279" s="3">
        <f t="shared" si="299"/>
        <v>0</v>
      </c>
      <c r="O1279" s="3">
        <f t="shared" ca="1" si="296"/>
        <v>6777.0521008899996</v>
      </c>
      <c r="P1279" s="22" t="str">
        <f t="shared" si="297"/>
        <v>A+JProp=</v>
      </c>
      <c r="Q1279" s="2">
        <f t="shared" si="298"/>
        <v>43719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  <c r="ES1279" s="18"/>
      <c r="ET1279" s="18"/>
      <c r="EU1279" s="18"/>
      <c r="EV1279" s="18"/>
      <c r="EW1279" s="18"/>
      <c r="EX1279" s="18"/>
      <c r="EY1279" s="18"/>
      <c r="EZ1279" s="18"/>
      <c r="FA1279" s="18"/>
      <c r="FB1279" s="18"/>
      <c r="FC1279" s="18"/>
      <c r="FD1279" s="18"/>
      <c r="FE1279" s="18"/>
      <c r="FF1279" s="18"/>
      <c r="FG1279" s="18"/>
      <c r="FH1279" s="18"/>
      <c r="FI1279" s="18"/>
      <c r="FJ1279" s="18"/>
      <c r="FK1279" s="18"/>
      <c r="FL1279" s="18"/>
      <c r="FM1279" s="18"/>
      <c r="FN1279" s="18"/>
      <c r="FO1279" s="18"/>
      <c r="FP1279" s="18"/>
      <c r="FQ1279" s="18"/>
      <c r="FR1279" s="18"/>
      <c r="FS1279" s="18"/>
      <c r="FT1279" s="18"/>
      <c r="FU1279" s="18"/>
      <c r="FV1279" s="18"/>
    </row>
    <row r="1280" spans="1:178" ht="12.75" x14ac:dyDescent="0.15">
      <c r="A1280" s="90">
        <f t="shared" si="287"/>
        <v>43618</v>
      </c>
      <c r="B1280" s="95">
        <f t="shared" ca="1" si="289"/>
        <v>120439.69486188999</v>
      </c>
      <c r="C1280" s="3">
        <f t="shared" ca="1" si="290"/>
        <v>113662.642761</v>
      </c>
      <c r="D1280" s="4">
        <f ca="1">IF(A1280&lt;$B$1,VLOOKUP(A1280,[1]DI!$A$4:$B$15000,2),0)</f>
        <v>0</v>
      </c>
      <c r="E1280" s="5">
        <f t="shared" ca="1" si="291"/>
        <v>0</v>
      </c>
      <c r="F1280" s="20">
        <f t="shared" si="288"/>
        <v>1.3</v>
      </c>
      <c r="G1280" s="6">
        <f t="shared" ca="1" si="292"/>
        <v>1</v>
      </c>
      <c r="H1280" s="5">
        <f ca="1">TRUNC(PRODUCT(G$10:G1279),15)</f>
        <v>1.4892960598834499</v>
      </c>
      <c r="I1280" s="5">
        <f t="shared" ca="1" si="293"/>
        <v>1.4054944838680801</v>
      </c>
      <c r="J1280" s="5">
        <f t="shared" ca="1" si="294"/>
        <v>1.05962427</v>
      </c>
      <c r="K1280" s="5">
        <f t="shared" ca="1" si="295"/>
        <v>6777.0521008899996</v>
      </c>
      <c r="L1280" s="21">
        <f>IF(VLOOKUP(A1280,$U$12:$AD$125,8)=VLOOKUP(A1279,$U$12:$AD$125,8),0,VLOOKUP(A1280,U$12:$AD$125,8))</f>
        <v>0</v>
      </c>
      <c r="M1280" s="8">
        <f>IF(L1280&gt;0,VLOOKUP(L1280,T$12:$AC$125,7),0)</f>
        <v>0</v>
      </c>
      <c r="N1280" s="3">
        <f t="shared" si="299"/>
        <v>0</v>
      </c>
      <c r="O1280" s="3">
        <f t="shared" ca="1" si="296"/>
        <v>6777.0521008899996</v>
      </c>
      <c r="P1280" s="22" t="str">
        <f t="shared" si="297"/>
        <v>A+JProp=</v>
      </c>
      <c r="Q1280" s="2">
        <f t="shared" si="298"/>
        <v>43719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  <c r="ES1280" s="18"/>
      <c r="ET1280" s="18"/>
      <c r="EU1280" s="18"/>
      <c r="EV1280" s="18"/>
      <c r="EW1280" s="18"/>
      <c r="EX1280" s="18"/>
      <c r="EY1280" s="18"/>
      <c r="EZ1280" s="18"/>
      <c r="FA1280" s="18"/>
      <c r="FB1280" s="18"/>
      <c r="FC1280" s="18"/>
      <c r="FD1280" s="18"/>
      <c r="FE1280" s="18"/>
      <c r="FF1280" s="18"/>
      <c r="FG1280" s="18"/>
      <c r="FH1280" s="18"/>
      <c r="FI1280" s="18"/>
      <c r="FJ1280" s="18"/>
      <c r="FK1280" s="18"/>
      <c r="FL1280" s="18"/>
      <c r="FM1280" s="18"/>
      <c r="FN1280" s="18"/>
      <c r="FO1280" s="18"/>
      <c r="FP1280" s="18"/>
      <c r="FQ1280" s="18"/>
      <c r="FR1280" s="18"/>
      <c r="FS1280" s="18"/>
      <c r="FT1280" s="18"/>
      <c r="FU1280" s="18"/>
      <c r="FV1280" s="18"/>
    </row>
    <row r="1281" spans="1:181" ht="12.75" x14ac:dyDescent="0.15">
      <c r="A1281" s="90">
        <f t="shared" si="287"/>
        <v>43619</v>
      </c>
      <c r="B1281" s="95">
        <f t="shared" ca="1" si="289"/>
        <v>120439.69486188999</v>
      </c>
      <c r="C1281" s="3">
        <f t="shared" ca="1" si="290"/>
        <v>113662.642761</v>
      </c>
      <c r="D1281" s="4">
        <f ca="1">IF(A1281&lt;$B$1,VLOOKUP(A1281,[1]DI!$A$4:$B$15000,2),0)</f>
        <v>6.4000000000000001E-2</v>
      </c>
      <c r="E1281" s="5">
        <f t="shared" ca="1" si="291"/>
        <v>2.4620000000000002E-4</v>
      </c>
      <c r="F1281" s="20">
        <f t="shared" si="288"/>
        <v>1.3</v>
      </c>
      <c r="G1281" s="6">
        <f t="shared" ca="1" si="292"/>
        <v>1.00032006</v>
      </c>
      <c r="H1281" s="5">
        <f ca="1">TRUNC(PRODUCT(G$10:G1280),15)</f>
        <v>1.4892960598834499</v>
      </c>
      <c r="I1281" s="5">
        <f t="shared" ca="1" si="293"/>
        <v>1.4054944838680801</v>
      </c>
      <c r="J1281" s="5">
        <f t="shared" ca="1" si="294"/>
        <v>1.05962427</v>
      </c>
      <c r="K1281" s="5">
        <f t="shared" ca="1" si="295"/>
        <v>6777.0521008899996</v>
      </c>
      <c r="L1281" s="21">
        <f>IF(VLOOKUP(A1281,$U$12:$AD$125,8)=VLOOKUP(A1280,$U$12:$AD$125,8),0,VLOOKUP(A1281,U$12:$AD$125,8))</f>
        <v>0</v>
      </c>
      <c r="M1281" s="8">
        <f>IF(L1281&gt;0,VLOOKUP(L1281,T$12:$AC$125,7),0)</f>
        <v>0</v>
      </c>
      <c r="N1281" s="3">
        <f t="shared" si="299"/>
        <v>0</v>
      </c>
      <c r="O1281" s="3">
        <f t="shared" ca="1" si="296"/>
        <v>6777.0521008899996</v>
      </c>
      <c r="P1281" s="22" t="str">
        <f t="shared" si="297"/>
        <v>A+JProp=</v>
      </c>
      <c r="Q1281" s="2">
        <f t="shared" si="298"/>
        <v>43719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  <c r="ES1281" s="18"/>
      <c r="ET1281" s="18"/>
      <c r="EU1281" s="18"/>
      <c r="EV1281" s="18"/>
      <c r="EW1281" s="18"/>
      <c r="EX1281" s="18"/>
      <c r="EY1281" s="18"/>
      <c r="EZ1281" s="18"/>
      <c r="FA1281" s="18"/>
      <c r="FB1281" s="18"/>
      <c r="FC1281" s="18"/>
      <c r="FD1281" s="18"/>
      <c r="FE1281" s="18"/>
      <c r="FF1281" s="18"/>
      <c r="FG1281" s="18"/>
      <c r="FH1281" s="18"/>
      <c r="FI1281" s="18"/>
      <c r="FJ1281" s="18"/>
      <c r="FK1281" s="18"/>
      <c r="FL1281" s="18"/>
      <c r="FM1281" s="18"/>
      <c r="FN1281" s="18"/>
      <c r="FO1281" s="18"/>
      <c r="FP1281" s="18"/>
      <c r="FQ1281" s="18"/>
      <c r="FR1281" s="18"/>
      <c r="FS1281" s="18"/>
      <c r="FT1281" s="18"/>
      <c r="FU1281" s="18"/>
      <c r="FV1281" s="18"/>
    </row>
    <row r="1282" spans="1:181" ht="12.75" x14ac:dyDescent="0.15">
      <c r="A1282" s="90">
        <f t="shared" si="287"/>
        <v>43620</v>
      </c>
      <c r="B1282" s="95">
        <f t="shared" ca="1" si="289"/>
        <v>120478.24241055999</v>
      </c>
      <c r="C1282" s="3">
        <f t="shared" ca="1" si="290"/>
        <v>113662.642761</v>
      </c>
      <c r="D1282" s="4">
        <f ca="1">IF(A1282&lt;$B$1,VLOOKUP(A1282,[1]DI!$A$4:$B$15000,2),0)</f>
        <v>6.4000000000000001E-2</v>
      </c>
      <c r="E1282" s="5">
        <f t="shared" ca="1" si="291"/>
        <v>2.4620000000000002E-4</v>
      </c>
      <c r="F1282" s="20">
        <f t="shared" si="288"/>
        <v>1.3</v>
      </c>
      <c r="G1282" s="6">
        <f t="shared" ca="1" si="292"/>
        <v>1.00032006</v>
      </c>
      <c r="H1282" s="5">
        <f ca="1">TRUNC(PRODUCT(G$10:G1281),15)</f>
        <v>1.48977272398038</v>
      </c>
      <c r="I1282" s="5">
        <f t="shared" ca="1" si="293"/>
        <v>1.4054944838680801</v>
      </c>
      <c r="J1282" s="5">
        <f t="shared" ca="1" si="294"/>
        <v>1.0599634099999999</v>
      </c>
      <c r="K1282" s="5">
        <f t="shared" ca="1" si="295"/>
        <v>6815.5996495600002</v>
      </c>
      <c r="L1282" s="21">
        <f>IF(VLOOKUP(A1282,$U$12:$AD$125,8)=VLOOKUP(A1281,$U$12:$AD$125,8),0,VLOOKUP(A1282,U$12:$AD$125,8))</f>
        <v>0</v>
      </c>
      <c r="M1282" s="8">
        <f>IF(L1282&gt;0,VLOOKUP(L1282,T$12:$AC$125,7),0)</f>
        <v>0</v>
      </c>
      <c r="N1282" s="3">
        <f t="shared" si="299"/>
        <v>0</v>
      </c>
      <c r="O1282" s="3">
        <f t="shared" ca="1" si="296"/>
        <v>6815.5996495600002</v>
      </c>
      <c r="P1282" s="22" t="str">
        <f t="shared" si="297"/>
        <v>A+JProp=</v>
      </c>
      <c r="Q1282" s="2">
        <f t="shared" si="298"/>
        <v>43719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  <c r="ES1282" s="18"/>
      <c r="ET1282" s="18"/>
      <c r="EU1282" s="18"/>
      <c r="EV1282" s="18"/>
      <c r="EW1282" s="18"/>
      <c r="EX1282" s="18"/>
      <c r="EY1282" s="18"/>
      <c r="EZ1282" s="18"/>
      <c r="FA1282" s="18"/>
      <c r="FB1282" s="18"/>
      <c r="FC1282" s="18"/>
      <c r="FD1282" s="18"/>
      <c r="FE1282" s="18"/>
      <c r="FF1282" s="18"/>
      <c r="FG1282" s="18"/>
      <c r="FH1282" s="18"/>
      <c r="FI1282" s="18"/>
      <c r="FJ1282" s="18"/>
      <c r="FK1282" s="18"/>
      <c r="FL1282" s="18"/>
      <c r="FM1282" s="18"/>
      <c r="FN1282" s="18"/>
      <c r="FO1282" s="18"/>
      <c r="FP1282" s="18"/>
      <c r="FQ1282" s="18"/>
      <c r="FR1282" s="18"/>
      <c r="FS1282" s="18"/>
      <c r="FT1282" s="18"/>
      <c r="FU1282" s="18"/>
      <c r="FV1282" s="18"/>
    </row>
    <row r="1283" spans="1:181" ht="12.75" x14ac:dyDescent="0.15">
      <c r="A1283" s="90">
        <f t="shared" si="287"/>
        <v>43621</v>
      </c>
      <c r="B1283" s="95">
        <f t="shared" ca="1" si="289"/>
        <v>120516.80246210999</v>
      </c>
      <c r="C1283" s="3">
        <f t="shared" ca="1" si="290"/>
        <v>113662.642761</v>
      </c>
      <c r="D1283" s="4">
        <f ca="1">IF(A1283&lt;$B$1,VLOOKUP(A1283,[1]DI!$A$4:$B$15000,2),0)</f>
        <v>6.4000000000000001E-2</v>
      </c>
      <c r="E1283" s="5">
        <f t="shared" ca="1" si="291"/>
        <v>2.4620000000000002E-4</v>
      </c>
      <c r="F1283" s="20">
        <f t="shared" si="288"/>
        <v>1.3</v>
      </c>
      <c r="G1283" s="6">
        <f t="shared" ca="1" si="292"/>
        <v>1.00032006</v>
      </c>
      <c r="H1283" s="5">
        <f ca="1">TRUNC(PRODUCT(G$10:G1282),15)</f>
        <v>1.49024954063841</v>
      </c>
      <c r="I1283" s="5">
        <f t="shared" ca="1" si="293"/>
        <v>1.4054944838680801</v>
      </c>
      <c r="J1283" s="5">
        <f t="shared" ca="1" si="294"/>
        <v>1.0603026600000001</v>
      </c>
      <c r="K1283" s="5">
        <f t="shared" ca="1" si="295"/>
        <v>6854.1597011100002</v>
      </c>
      <c r="L1283" s="21">
        <f>IF(VLOOKUP(A1283,$U$12:$AD$125,8)=VLOOKUP(A1282,$U$12:$AD$125,8),0,VLOOKUP(A1283,U$12:$AD$125,8))</f>
        <v>0</v>
      </c>
      <c r="M1283" s="8">
        <f>IF(L1283&gt;0,VLOOKUP(L1283,T$12:$AC$125,7),0)</f>
        <v>0</v>
      </c>
      <c r="N1283" s="3">
        <f t="shared" si="299"/>
        <v>0</v>
      </c>
      <c r="O1283" s="3">
        <f t="shared" ca="1" si="296"/>
        <v>6854.1597011100002</v>
      </c>
      <c r="P1283" s="22" t="str">
        <f t="shared" si="297"/>
        <v>A+JProp=</v>
      </c>
      <c r="Q1283" s="2">
        <f t="shared" si="298"/>
        <v>43719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  <c r="ES1283" s="18"/>
      <c r="ET1283" s="18"/>
      <c r="EU1283" s="18"/>
      <c r="EV1283" s="18"/>
      <c r="EW1283" s="18"/>
      <c r="EX1283" s="18"/>
      <c r="EY1283" s="18"/>
      <c r="EZ1283" s="18"/>
      <c r="FA1283" s="18"/>
      <c r="FB1283" s="18"/>
      <c r="FC1283" s="18"/>
      <c r="FD1283" s="18"/>
      <c r="FE1283" s="18"/>
      <c r="FF1283" s="18"/>
      <c r="FG1283" s="18"/>
      <c r="FH1283" s="18"/>
      <c r="FI1283" s="18"/>
      <c r="FJ1283" s="18"/>
      <c r="FK1283" s="18"/>
      <c r="FL1283" s="18"/>
      <c r="FM1283" s="18"/>
      <c r="FN1283" s="18"/>
      <c r="FO1283" s="18"/>
      <c r="FP1283" s="18"/>
      <c r="FQ1283" s="18"/>
      <c r="FR1283" s="18"/>
      <c r="FS1283" s="18"/>
      <c r="FT1283" s="18"/>
      <c r="FU1283" s="18"/>
      <c r="FV1283" s="18"/>
    </row>
    <row r="1284" spans="1:181" ht="12.75" x14ac:dyDescent="0.15">
      <c r="A1284" s="90">
        <f t="shared" si="287"/>
        <v>43622</v>
      </c>
      <c r="B1284" s="95">
        <f t="shared" ca="1" si="289"/>
        <v>120555.37501655999</v>
      </c>
      <c r="C1284" s="3">
        <f t="shared" ca="1" si="290"/>
        <v>113662.642761</v>
      </c>
      <c r="D1284" s="4">
        <f ca="1">IF(A1284&lt;$B$1,VLOOKUP(A1284,[1]DI!$A$4:$B$15000,2),0)</f>
        <v>6.4000000000000001E-2</v>
      </c>
      <c r="E1284" s="5">
        <f t="shared" ca="1" si="291"/>
        <v>2.4620000000000002E-4</v>
      </c>
      <c r="F1284" s="20">
        <f t="shared" si="288"/>
        <v>1.3</v>
      </c>
      <c r="G1284" s="6">
        <f t="shared" ca="1" si="292"/>
        <v>1.00032006</v>
      </c>
      <c r="H1284" s="5">
        <f ca="1">TRUNC(PRODUCT(G$10:G1283),15)</f>
        <v>1.49072650990639</v>
      </c>
      <c r="I1284" s="5">
        <f t="shared" ca="1" si="293"/>
        <v>1.4054944838680801</v>
      </c>
      <c r="J1284" s="5">
        <f t="shared" ca="1" si="294"/>
        <v>1.06064202</v>
      </c>
      <c r="K1284" s="5">
        <f t="shared" ca="1" si="295"/>
        <v>6892.7322555600003</v>
      </c>
      <c r="L1284" s="21">
        <f>IF(VLOOKUP(A1284,$U$12:$AD$125,8)=VLOOKUP(A1283,$U$12:$AD$125,8),0,VLOOKUP(A1284,U$12:$AD$125,8))</f>
        <v>0</v>
      </c>
      <c r="M1284" s="8">
        <f>IF(L1284&gt;0,VLOOKUP(L1284,T$12:$AC$125,7),0)</f>
        <v>0</v>
      </c>
      <c r="N1284" s="3">
        <f t="shared" si="299"/>
        <v>0</v>
      </c>
      <c r="O1284" s="3">
        <f t="shared" ca="1" si="296"/>
        <v>6892.7322555600003</v>
      </c>
      <c r="P1284" s="22" t="str">
        <f t="shared" si="297"/>
        <v>A+JProp=</v>
      </c>
      <c r="Q1284" s="2">
        <f t="shared" si="298"/>
        <v>43719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  <c r="ES1284" s="18"/>
      <c r="ET1284" s="18"/>
      <c r="EU1284" s="18"/>
      <c r="EV1284" s="18"/>
      <c r="EW1284" s="18"/>
      <c r="EX1284" s="18"/>
      <c r="EY1284" s="18"/>
      <c r="EZ1284" s="18"/>
      <c r="FA1284" s="18"/>
      <c r="FB1284" s="18"/>
      <c r="FC1284" s="18"/>
      <c r="FD1284" s="18"/>
      <c r="FE1284" s="18"/>
      <c r="FF1284" s="18"/>
      <c r="FG1284" s="18"/>
      <c r="FH1284" s="18"/>
      <c r="FI1284" s="18"/>
      <c r="FJ1284" s="18"/>
      <c r="FK1284" s="18"/>
      <c r="FL1284" s="18"/>
      <c r="FM1284" s="18"/>
      <c r="FN1284" s="18"/>
      <c r="FO1284" s="18"/>
      <c r="FP1284" s="18"/>
      <c r="FQ1284" s="18"/>
      <c r="FR1284" s="18"/>
      <c r="FS1284" s="18"/>
      <c r="FT1284" s="18"/>
      <c r="FU1284" s="18"/>
      <c r="FV1284" s="18"/>
    </row>
    <row r="1285" spans="1:181" ht="12.75" x14ac:dyDescent="0.15">
      <c r="A1285" s="90">
        <f t="shared" si="287"/>
        <v>43623</v>
      </c>
      <c r="B1285" s="95">
        <f t="shared" ca="1" si="289"/>
        <v>120593.9600739</v>
      </c>
      <c r="C1285" s="3">
        <f t="shared" ca="1" si="290"/>
        <v>113662.642761</v>
      </c>
      <c r="D1285" s="4">
        <f ca="1">IF(A1285&lt;$B$1,VLOOKUP(A1285,[1]DI!$A$4:$B$15000,2),0)</f>
        <v>6.4000000000000001E-2</v>
      </c>
      <c r="E1285" s="5">
        <f t="shared" ca="1" si="291"/>
        <v>2.4620000000000002E-4</v>
      </c>
      <c r="F1285" s="20">
        <f t="shared" si="288"/>
        <v>1.3</v>
      </c>
      <c r="G1285" s="6">
        <f t="shared" ca="1" si="292"/>
        <v>1.00032006</v>
      </c>
      <c r="H1285" s="5">
        <f ca="1">TRUNC(PRODUCT(G$10:G1284),15)</f>
        <v>1.4912036318331501</v>
      </c>
      <c r="I1285" s="5">
        <f t="shared" ca="1" si="293"/>
        <v>1.4054944838680801</v>
      </c>
      <c r="J1285" s="5">
        <f t="shared" ca="1" si="294"/>
        <v>1.0609814900000001</v>
      </c>
      <c r="K1285" s="5">
        <f t="shared" ca="1" si="295"/>
        <v>6931.3173128999997</v>
      </c>
      <c r="L1285" s="21">
        <f>IF(VLOOKUP(A1285,$U$12:$AD$125,8)=VLOOKUP(A1284,$U$12:$AD$125,8),0,VLOOKUP(A1285,U$12:$AD$125,8))</f>
        <v>0</v>
      </c>
      <c r="M1285" s="8">
        <f>IF(L1285&gt;0,VLOOKUP(L1285,T$12:$AC$125,7),0)</f>
        <v>0</v>
      </c>
      <c r="N1285" s="3">
        <f t="shared" si="299"/>
        <v>0</v>
      </c>
      <c r="O1285" s="3">
        <f t="shared" ca="1" si="296"/>
        <v>6931.3173128999997</v>
      </c>
      <c r="P1285" s="22" t="str">
        <f t="shared" si="297"/>
        <v>A+JProp=</v>
      </c>
      <c r="Q1285" s="2">
        <f t="shared" si="298"/>
        <v>43719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  <c r="ES1285" s="18"/>
      <c r="ET1285" s="18"/>
      <c r="EU1285" s="18"/>
      <c r="EV1285" s="18"/>
      <c r="EW1285" s="18"/>
      <c r="EX1285" s="18"/>
      <c r="EY1285" s="18"/>
      <c r="EZ1285" s="18"/>
      <c r="FA1285" s="18"/>
      <c r="FB1285" s="18"/>
      <c r="FC1285" s="18"/>
      <c r="FD1285" s="18"/>
      <c r="FE1285" s="18"/>
      <c r="FF1285" s="18"/>
      <c r="FG1285" s="18"/>
      <c r="FH1285" s="18"/>
      <c r="FI1285" s="18"/>
      <c r="FJ1285" s="18"/>
      <c r="FK1285" s="18"/>
      <c r="FL1285" s="18"/>
      <c r="FM1285" s="18"/>
      <c r="FN1285" s="18"/>
      <c r="FO1285" s="18"/>
      <c r="FP1285" s="18"/>
      <c r="FQ1285" s="18"/>
      <c r="FR1285" s="18"/>
      <c r="FS1285" s="18"/>
      <c r="FT1285" s="18"/>
      <c r="FU1285" s="18"/>
      <c r="FV1285" s="18"/>
    </row>
    <row r="1286" spans="1:181" ht="12.75" x14ac:dyDescent="0.15">
      <c r="A1286" s="90">
        <f t="shared" si="287"/>
        <v>43624</v>
      </c>
      <c r="B1286" s="95">
        <f t="shared" ca="1" si="289"/>
        <v>120632.55763412999</v>
      </c>
      <c r="C1286" s="3">
        <f t="shared" ca="1" si="290"/>
        <v>113662.642761</v>
      </c>
      <c r="D1286" s="4">
        <f ca="1">IF(A1286&lt;$B$1,VLOOKUP(A1286,[1]DI!$A$4:$B$15000,2),0)</f>
        <v>0</v>
      </c>
      <c r="E1286" s="5">
        <f t="shared" ca="1" si="291"/>
        <v>0</v>
      </c>
      <c r="F1286" s="20">
        <f t="shared" si="288"/>
        <v>1.3</v>
      </c>
      <c r="G1286" s="6">
        <f t="shared" ca="1" si="292"/>
        <v>1</v>
      </c>
      <c r="H1286" s="5">
        <f ca="1">TRUNC(PRODUCT(G$10:G1285),15)</f>
        <v>1.49168090646755</v>
      </c>
      <c r="I1286" s="5">
        <f t="shared" ca="1" si="293"/>
        <v>1.4054944838680801</v>
      </c>
      <c r="J1286" s="5">
        <f t="shared" ca="1" si="294"/>
        <v>1.06132107</v>
      </c>
      <c r="K1286" s="5">
        <f t="shared" ca="1" si="295"/>
        <v>6969.9148731300002</v>
      </c>
      <c r="L1286" s="21">
        <f>IF(VLOOKUP(A1286,$U$12:$AD$125,8)=VLOOKUP(A1285,$U$12:$AD$125,8),0,VLOOKUP(A1286,U$12:$AD$125,8))</f>
        <v>0</v>
      </c>
      <c r="M1286" s="8">
        <f>IF(L1286&gt;0,VLOOKUP(L1286,T$12:$AC$125,7),0)</f>
        <v>0</v>
      </c>
      <c r="N1286" s="3">
        <f t="shared" si="299"/>
        <v>0</v>
      </c>
      <c r="O1286" s="3">
        <f t="shared" ca="1" si="296"/>
        <v>6969.9148731300002</v>
      </c>
      <c r="P1286" s="22" t="str">
        <f t="shared" si="297"/>
        <v>A+JProp=</v>
      </c>
      <c r="Q1286" s="2">
        <f t="shared" si="298"/>
        <v>43719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  <c r="ES1286" s="18"/>
      <c r="ET1286" s="18"/>
      <c r="EU1286" s="18"/>
      <c r="EV1286" s="18"/>
      <c r="EW1286" s="18"/>
      <c r="EX1286" s="18"/>
      <c r="EY1286" s="18"/>
      <c r="EZ1286" s="18"/>
      <c r="FA1286" s="18"/>
      <c r="FB1286" s="18"/>
      <c r="FC1286" s="18"/>
      <c r="FD1286" s="18"/>
      <c r="FE1286" s="18"/>
      <c r="FF1286" s="18"/>
      <c r="FG1286" s="18"/>
      <c r="FH1286" s="18"/>
      <c r="FI1286" s="18"/>
      <c r="FJ1286" s="18"/>
      <c r="FK1286" s="18"/>
      <c r="FL1286" s="18"/>
      <c r="FM1286" s="18"/>
      <c r="FN1286" s="18"/>
      <c r="FO1286" s="18"/>
      <c r="FP1286" s="18"/>
      <c r="FQ1286" s="18"/>
      <c r="FR1286" s="18"/>
      <c r="FS1286" s="18"/>
      <c r="FT1286" s="18"/>
      <c r="FU1286" s="18"/>
      <c r="FV1286" s="18"/>
    </row>
    <row r="1287" spans="1:181" ht="12.75" x14ac:dyDescent="0.15">
      <c r="A1287" s="90">
        <f t="shared" si="287"/>
        <v>43625</v>
      </c>
      <c r="B1287" s="95">
        <f t="shared" ca="1" si="289"/>
        <v>120632.55763412999</v>
      </c>
      <c r="C1287" s="3">
        <f t="shared" ca="1" si="290"/>
        <v>113662.642761</v>
      </c>
      <c r="D1287" s="4">
        <f ca="1">IF(A1287&lt;$B$1,VLOOKUP(A1287,[1]DI!$A$4:$B$15000,2),0)</f>
        <v>0</v>
      </c>
      <c r="E1287" s="5">
        <f t="shared" ca="1" si="291"/>
        <v>0</v>
      </c>
      <c r="F1287" s="20">
        <f t="shared" si="288"/>
        <v>1.3</v>
      </c>
      <c r="G1287" s="6">
        <f t="shared" ca="1" si="292"/>
        <v>1</v>
      </c>
      <c r="H1287" s="5">
        <f ca="1">TRUNC(PRODUCT(G$10:G1286),15)</f>
        <v>1.49168090646755</v>
      </c>
      <c r="I1287" s="5">
        <f t="shared" ca="1" si="293"/>
        <v>1.4054944838680801</v>
      </c>
      <c r="J1287" s="5">
        <f t="shared" ca="1" si="294"/>
        <v>1.06132107</v>
      </c>
      <c r="K1287" s="5">
        <f t="shared" ca="1" si="295"/>
        <v>6969.9148731300002</v>
      </c>
      <c r="L1287" s="21">
        <f>IF(VLOOKUP(A1287,$U$12:$AD$125,8)=VLOOKUP(A1286,$U$12:$AD$125,8),0,VLOOKUP(A1287,U$12:$AD$125,8))</f>
        <v>0</v>
      </c>
      <c r="M1287" s="8">
        <f>IF(L1287&gt;0,VLOOKUP(L1287,T$12:$AC$125,7),0)</f>
        <v>0</v>
      </c>
      <c r="N1287" s="3">
        <f t="shared" si="299"/>
        <v>0</v>
      </c>
      <c r="O1287" s="3">
        <f t="shared" ca="1" si="296"/>
        <v>6969.9148731300002</v>
      </c>
      <c r="P1287" s="22" t="str">
        <f t="shared" si="297"/>
        <v>A+JProp=</v>
      </c>
      <c r="Q1287" s="2">
        <f t="shared" si="298"/>
        <v>43719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  <c r="ES1287" s="18"/>
      <c r="ET1287" s="18"/>
      <c r="EU1287" s="18"/>
      <c r="EV1287" s="18"/>
      <c r="EW1287" s="18"/>
      <c r="EX1287" s="18"/>
      <c r="EY1287" s="18"/>
      <c r="EZ1287" s="18"/>
      <c r="FA1287" s="18"/>
      <c r="FB1287" s="18"/>
      <c r="FC1287" s="18"/>
      <c r="FD1287" s="18"/>
      <c r="FE1287" s="18"/>
      <c r="FF1287" s="18"/>
      <c r="FG1287" s="18"/>
      <c r="FH1287" s="18"/>
      <c r="FI1287" s="18"/>
      <c r="FJ1287" s="18"/>
      <c r="FK1287" s="18"/>
      <c r="FL1287" s="18"/>
      <c r="FM1287" s="18"/>
      <c r="FN1287" s="18"/>
      <c r="FO1287" s="18"/>
      <c r="FP1287" s="18"/>
      <c r="FQ1287" s="18"/>
      <c r="FR1287" s="18"/>
      <c r="FS1287" s="18"/>
      <c r="FT1287" s="18"/>
      <c r="FU1287" s="18"/>
      <c r="FV1287" s="18"/>
    </row>
    <row r="1288" spans="1:181" ht="12.75" x14ac:dyDescent="0.15">
      <c r="A1288" s="90">
        <f t="shared" si="287"/>
        <v>43626</v>
      </c>
      <c r="B1288" s="95">
        <f t="shared" ca="1" si="289"/>
        <v>120632.55763412999</v>
      </c>
      <c r="C1288" s="3">
        <f t="shared" ca="1" si="290"/>
        <v>113662.642761</v>
      </c>
      <c r="D1288" s="4">
        <f ca="1">IF(A1288&lt;$B$1,VLOOKUP(A1288,[1]DI!$A$4:$B$15000,2),0)</f>
        <v>6.4000000000000001E-2</v>
      </c>
      <c r="E1288" s="5">
        <f t="shared" ca="1" si="291"/>
        <v>2.4620000000000002E-4</v>
      </c>
      <c r="F1288" s="20">
        <f t="shared" si="288"/>
        <v>1.3</v>
      </c>
      <c r="G1288" s="6">
        <f t="shared" ca="1" si="292"/>
        <v>1.00032006</v>
      </c>
      <c r="H1288" s="5">
        <f ca="1">TRUNC(PRODUCT(G$10:G1287),15)</f>
        <v>1.49168090646755</v>
      </c>
      <c r="I1288" s="5">
        <f t="shared" ca="1" si="293"/>
        <v>1.4054944838680801</v>
      </c>
      <c r="J1288" s="5">
        <f t="shared" ca="1" si="294"/>
        <v>1.06132107</v>
      </c>
      <c r="K1288" s="5">
        <f t="shared" ca="1" si="295"/>
        <v>6969.9148731300002</v>
      </c>
      <c r="L1288" s="21">
        <f>IF(VLOOKUP(A1288,$U$12:$AD$125,8)=VLOOKUP(A1287,$U$12:$AD$125,8),0,VLOOKUP(A1288,U$12:$AD$125,8))</f>
        <v>0</v>
      </c>
      <c r="M1288" s="8">
        <f>IF(L1288&gt;0,VLOOKUP(L1288,T$12:$AC$125,7),0)</f>
        <v>0</v>
      </c>
      <c r="N1288" s="3">
        <f t="shared" si="299"/>
        <v>0</v>
      </c>
      <c r="O1288" s="3">
        <f t="shared" ca="1" si="296"/>
        <v>6969.9148731300002</v>
      </c>
      <c r="P1288" s="22" t="str">
        <f t="shared" si="297"/>
        <v>A+JProp=</v>
      </c>
      <c r="Q1288" s="2">
        <f t="shared" si="298"/>
        <v>43719</v>
      </c>
      <c r="R1288" s="10"/>
      <c r="S1288" s="32"/>
      <c r="T1288" s="32"/>
      <c r="U1288" s="32"/>
      <c r="V1288" s="32"/>
      <c r="W1288" s="32"/>
      <c r="X1288" s="32"/>
      <c r="Y1288" s="32"/>
      <c r="Z1288" s="32"/>
      <c r="AA1288" s="32"/>
      <c r="AB1288" s="32"/>
      <c r="AC1288" s="32"/>
      <c r="AD1288" s="32"/>
      <c r="AE1288" s="32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  <c r="BC1288" s="33"/>
      <c r="BD1288" s="33"/>
      <c r="BE1288" s="33"/>
      <c r="BF1288" s="33"/>
      <c r="BG1288" s="33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  <c r="BT1288" s="33"/>
      <c r="BU1288" s="33"/>
      <c r="BV1288" s="33"/>
      <c r="BW1288" s="33"/>
      <c r="BX1288" s="33"/>
      <c r="BY1288" s="33"/>
      <c r="BZ1288" s="33"/>
      <c r="CA1288" s="33"/>
      <c r="CB1288" s="33"/>
      <c r="CC1288" s="33"/>
      <c r="CD1288" s="33"/>
      <c r="CE1288" s="33"/>
      <c r="CF1288" s="33"/>
      <c r="CG1288" s="33"/>
      <c r="CH1288" s="33"/>
      <c r="CI1288" s="33"/>
      <c r="CJ1288" s="33"/>
      <c r="CK1288" s="33"/>
      <c r="CL1288" s="33"/>
      <c r="CM1288" s="33"/>
      <c r="CN1288" s="33"/>
      <c r="CO1288" s="33"/>
      <c r="CP1288" s="33"/>
      <c r="CQ1288" s="33"/>
      <c r="CR1288" s="33"/>
      <c r="CS1288" s="33"/>
      <c r="CT1288" s="33"/>
      <c r="CU1288" s="33"/>
      <c r="CV1288" s="33"/>
      <c r="CW1288" s="33"/>
      <c r="CX1288" s="33"/>
      <c r="CY1288" s="33"/>
      <c r="CZ1288" s="33"/>
      <c r="DA1288" s="33"/>
      <c r="DB1288" s="33"/>
      <c r="DC1288" s="33"/>
      <c r="DD1288" s="33"/>
      <c r="DE1288" s="33"/>
      <c r="DF1288" s="33"/>
      <c r="DG1288" s="33"/>
      <c r="DH1288" s="33"/>
      <c r="DI1288" s="33"/>
      <c r="DJ1288" s="33"/>
      <c r="DK1288" s="33"/>
      <c r="DL1288" s="33"/>
      <c r="DM1288" s="33"/>
      <c r="DN1288" s="33"/>
      <c r="DO1288" s="33"/>
      <c r="DP1288" s="33"/>
      <c r="DQ1288" s="33"/>
      <c r="DR1288" s="33"/>
      <c r="DS1288" s="33"/>
      <c r="DT1288" s="33"/>
      <c r="DU1288" s="33"/>
      <c r="DV1288" s="33"/>
      <c r="DW1288" s="33"/>
      <c r="DX1288" s="33"/>
      <c r="DY1288" s="33"/>
      <c r="DZ1288" s="33"/>
      <c r="EA1288" s="33"/>
      <c r="EB1288" s="33"/>
      <c r="EC1288" s="33"/>
      <c r="ED1288" s="33"/>
      <c r="EE1288" s="33"/>
      <c r="EF1288" s="33"/>
      <c r="EG1288" s="33"/>
      <c r="EH1288" s="33"/>
      <c r="EI1288" s="33"/>
      <c r="EJ1288" s="33"/>
      <c r="EK1288" s="33"/>
      <c r="EL1288" s="33"/>
      <c r="EM1288" s="33"/>
      <c r="EN1288" s="33"/>
      <c r="EO1288" s="33"/>
      <c r="EP1288" s="33"/>
      <c r="EQ1288" s="33"/>
      <c r="ER1288" s="33"/>
      <c r="ES1288" s="33"/>
      <c r="ET1288" s="33"/>
      <c r="EU1288" s="33"/>
      <c r="EV1288" s="33"/>
      <c r="EW1288" s="33"/>
      <c r="EX1288" s="33"/>
      <c r="EY1288" s="33"/>
      <c r="EZ1288" s="33"/>
      <c r="FA1288" s="33"/>
      <c r="FB1288" s="33"/>
      <c r="FC1288" s="33"/>
      <c r="FD1288" s="33"/>
      <c r="FE1288" s="33"/>
      <c r="FF1288" s="33"/>
      <c r="FG1288" s="33"/>
      <c r="FH1288" s="33"/>
      <c r="FI1288" s="33"/>
      <c r="FJ1288" s="33"/>
      <c r="FK1288" s="33"/>
      <c r="FL1288" s="33"/>
      <c r="FM1288" s="33"/>
      <c r="FN1288" s="33"/>
      <c r="FO1288" s="33"/>
      <c r="FP1288" s="33"/>
      <c r="FQ1288" s="33"/>
      <c r="FR1288" s="33"/>
      <c r="FS1288" s="33"/>
      <c r="FT1288" s="33"/>
      <c r="FU1288" s="33"/>
      <c r="FV1288" s="33"/>
      <c r="FW1288" s="33"/>
      <c r="FX1288" s="33"/>
      <c r="FY1288" s="33"/>
    </row>
    <row r="1289" spans="1:181" ht="12.75" x14ac:dyDescent="0.15">
      <c r="A1289" s="90">
        <f t="shared" si="287"/>
        <v>43627</v>
      </c>
      <c r="B1289" s="95">
        <f t="shared" ca="1" si="289"/>
        <v>120671.16656062</v>
      </c>
      <c r="C1289" s="3">
        <f t="shared" ca="1" si="290"/>
        <v>113662.642761</v>
      </c>
      <c r="D1289" s="4">
        <f ca="1">IF(A1289&lt;$B$1,VLOOKUP(A1289,[1]DI!$A$4:$B$15000,2),0)</f>
        <v>6.4000000000000001E-2</v>
      </c>
      <c r="E1289" s="5">
        <f t="shared" ca="1" si="291"/>
        <v>2.4620000000000002E-4</v>
      </c>
      <c r="F1289" s="20">
        <f t="shared" si="288"/>
        <v>1.3</v>
      </c>
      <c r="G1289" s="6">
        <f t="shared" ca="1" si="292"/>
        <v>1.00032006</v>
      </c>
      <c r="H1289" s="5">
        <f ca="1">TRUNC(PRODUCT(G$10:G1288),15)</f>
        <v>1.4921583338584801</v>
      </c>
      <c r="I1289" s="5">
        <f t="shared" ca="1" si="293"/>
        <v>1.4054944838680801</v>
      </c>
      <c r="J1289" s="5">
        <f t="shared" ca="1" si="294"/>
        <v>1.0616607499999999</v>
      </c>
      <c r="K1289" s="5">
        <f t="shared" ca="1" si="295"/>
        <v>7008.5237996200003</v>
      </c>
      <c r="L1289" s="21">
        <f>IF(VLOOKUP(A1289,$U$12:$AD$125,8)=VLOOKUP(A1288,$U$12:$AD$125,8),0,VLOOKUP(A1289,U$12:$AD$125,8))</f>
        <v>0</v>
      </c>
      <c r="M1289" s="8">
        <f>IF(L1289&gt;0,VLOOKUP(L1289,T$12:$AC$125,7),0)</f>
        <v>0</v>
      </c>
      <c r="N1289" s="3">
        <f t="shared" si="299"/>
        <v>0</v>
      </c>
      <c r="O1289" s="3">
        <f t="shared" ca="1" si="296"/>
        <v>7008.5237996200003</v>
      </c>
      <c r="P1289" s="22" t="str">
        <f t="shared" si="297"/>
        <v>A+JProp=</v>
      </c>
      <c r="Q1289" s="2">
        <f t="shared" si="298"/>
        <v>43719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  <c r="ES1289" s="18"/>
      <c r="ET1289" s="18"/>
      <c r="EU1289" s="18"/>
      <c r="EV1289" s="18"/>
      <c r="EW1289" s="18"/>
      <c r="EX1289" s="18"/>
      <c r="EY1289" s="18"/>
      <c r="EZ1289" s="18"/>
      <c r="FA1289" s="18"/>
      <c r="FB1289" s="18"/>
      <c r="FC1289" s="18"/>
      <c r="FD1289" s="18"/>
      <c r="FE1289" s="18"/>
      <c r="FF1289" s="18"/>
      <c r="FG1289" s="18"/>
      <c r="FH1289" s="18"/>
      <c r="FI1289" s="18"/>
      <c r="FJ1289" s="18"/>
      <c r="FK1289" s="18"/>
      <c r="FL1289" s="18"/>
      <c r="FM1289" s="18"/>
      <c r="FN1289" s="18"/>
      <c r="FO1289" s="18"/>
      <c r="FP1289" s="18"/>
      <c r="FQ1289" s="18"/>
      <c r="FR1289" s="18"/>
      <c r="FS1289" s="18"/>
      <c r="FT1289" s="18"/>
      <c r="FU1289" s="18"/>
      <c r="FV1289" s="18"/>
    </row>
    <row r="1290" spans="1:181" ht="12.75" x14ac:dyDescent="0.15">
      <c r="A1290" s="90">
        <f t="shared" si="287"/>
        <v>43628</v>
      </c>
      <c r="B1290" s="95">
        <f t="shared" ca="1" si="289"/>
        <v>120709.78912663</v>
      </c>
      <c r="C1290" s="3">
        <f t="shared" ca="1" si="290"/>
        <v>113662.642761</v>
      </c>
      <c r="D1290" s="4">
        <f ca="1">IF(A1290&lt;$B$1,VLOOKUP(A1290,[1]DI!$A$4:$B$15000,2),0)</f>
        <v>6.4000000000000001E-2</v>
      </c>
      <c r="E1290" s="5">
        <f t="shared" ca="1" si="291"/>
        <v>2.4620000000000002E-4</v>
      </c>
      <c r="F1290" s="20">
        <f t="shared" si="288"/>
        <v>1.3</v>
      </c>
      <c r="G1290" s="6">
        <f t="shared" ca="1" si="292"/>
        <v>1.00032006</v>
      </c>
      <c r="H1290" s="5">
        <f ca="1">TRUNC(PRODUCT(G$10:G1289),15)</f>
        <v>1.49263591405481</v>
      </c>
      <c r="I1290" s="5">
        <f t="shared" ca="1" si="293"/>
        <v>1.4054944838680801</v>
      </c>
      <c r="J1290" s="5">
        <f t="shared" ca="1" si="294"/>
        <v>1.06200055</v>
      </c>
      <c r="K1290" s="5">
        <f t="shared" ca="1" si="295"/>
        <v>7047.1463656300002</v>
      </c>
      <c r="L1290" s="21">
        <f>IF(VLOOKUP(A1290,$U$12:$AD$125,8)=VLOOKUP(A1289,$U$12:$AD$125,8),0,VLOOKUP(A1290,U$12:$AD$125,8))</f>
        <v>0</v>
      </c>
      <c r="M1290" s="8">
        <f>IF(L1290&gt;0,VLOOKUP(L1290,T$12:$AC$125,7),0)</f>
        <v>0</v>
      </c>
      <c r="N1290" s="3">
        <f t="shared" si="299"/>
        <v>0</v>
      </c>
      <c r="O1290" s="3">
        <f t="shared" ca="1" si="296"/>
        <v>7047.1463656300002</v>
      </c>
      <c r="P1290" s="22" t="str">
        <f t="shared" si="297"/>
        <v>A+JProp=</v>
      </c>
      <c r="Q1290" s="2">
        <f t="shared" si="298"/>
        <v>43719</v>
      </c>
      <c r="R1290" s="10"/>
      <c r="S1290" s="32"/>
      <c r="T1290" s="32"/>
      <c r="U1290" s="32"/>
      <c r="V1290" s="32"/>
      <c r="W1290" s="32"/>
      <c r="X1290" s="32"/>
      <c r="Y1290" s="32"/>
      <c r="Z1290" s="32"/>
      <c r="AA1290" s="32"/>
      <c r="AB1290" s="32"/>
      <c r="AC1290" s="32"/>
      <c r="AD1290" s="32"/>
      <c r="AE1290" s="32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  <c r="BC1290" s="33"/>
      <c r="BD1290" s="33"/>
      <c r="BE1290" s="33"/>
      <c r="BF1290" s="33"/>
      <c r="BG1290" s="33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  <c r="BT1290" s="33"/>
      <c r="BU1290" s="33"/>
      <c r="BV1290" s="33"/>
      <c r="BW1290" s="33"/>
      <c r="BX1290" s="33"/>
      <c r="BY1290" s="33"/>
      <c r="BZ1290" s="33"/>
      <c r="CA1290" s="33"/>
      <c r="CB1290" s="33"/>
      <c r="CC1290" s="33"/>
      <c r="CD1290" s="33"/>
      <c r="CE1290" s="33"/>
      <c r="CF1290" s="33"/>
      <c r="CG1290" s="33"/>
      <c r="CH1290" s="33"/>
      <c r="CI1290" s="33"/>
      <c r="CJ1290" s="33"/>
      <c r="CK1290" s="33"/>
      <c r="CL1290" s="33"/>
      <c r="CM1290" s="33"/>
      <c r="CN1290" s="33"/>
      <c r="CO1290" s="33"/>
      <c r="CP1290" s="33"/>
      <c r="CQ1290" s="33"/>
      <c r="CR1290" s="33"/>
      <c r="CS1290" s="33"/>
      <c r="CT1290" s="33"/>
      <c r="CU1290" s="33"/>
      <c r="CV1290" s="33"/>
      <c r="CW1290" s="33"/>
      <c r="CX1290" s="33"/>
      <c r="CY1290" s="33"/>
      <c r="CZ1290" s="33"/>
      <c r="DA1290" s="33"/>
      <c r="DB1290" s="33"/>
      <c r="DC1290" s="33"/>
      <c r="DD1290" s="33"/>
      <c r="DE1290" s="33"/>
      <c r="DF1290" s="33"/>
      <c r="DG1290" s="33"/>
      <c r="DH1290" s="33"/>
      <c r="DI1290" s="33"/>
      <c r="DJ1290" s="33"/>
      <c r="DK1290" s="33"/>
      <c r="DL1290" s="33"/>
      <c r="DM1290" s="33"/>
      <c r="DN1290" s="33"/>
      <c r="DO1290" s="33"/>
      <c r="DP1290" s="33"/>
      <c r="DQ1290" s="33"/>
      <c r="DR1290" s="33"/>
      <c r="DS1290" s="33"/>
      <c r="DT1290" s="33"/>
      <c r="DU1290" s="33"/>
      <c r="DV1290" s="33"/>
      <c r="DW1290" s="33"/>
      <c r="DX1290" s="33"/>
      <c r="DY1290" s="33"/>
      <c r="DZ1290" s="33"/>
      <c r="EA1290" s="33"/>
      <c r="EB1290" s="33"/>
      <c r="EC1290" s="33"/>
      <c r="ED1290" s="33"/>
      <c r="EE1290" s="33"/>
      <c r="EF1290" s="33"/>
      <c r="EG1290" s="33"/>
      <c r="EH1290" s="33"/>
      <c r="EI1290" s="33"/>
      <c r="EJ1290" s="33"/>
      <c r="EK1290" s="33"/>
      <c r="EL1290" s="33"/>
      <c r="EM1290" s="33"/>
      <c r="EN1290" s="33"/>
      <c r="EO1290" s="33"/>
      <c r="EP1290" s="33"/>
      <c r="EQ1290" s="33"/>
      <c r="ER1290" s="33"/>
      <c r="ES1290" s="33"/>
      <c r="ET1290" s="33"/>
      <c r="EU1290" s="33"/>
      <c r="EV1290" s="33"/>
      <c r="EW1290" s="33"/>
      <c r="EX1290" s="33"/>
      <c r="EY1290" s="33"/>
      <c r="EZ1290" s="33"/>
      <c r="FA1290" s="33"/>
      <c r="FB1290" s="33"/>
      <c r="FC1290" s="33"/>
      <c r="FD1290" s="33"/>
      <c r="FE1290" s="33"/>
      <c r="FF1290" s="33"/>
      <c r="FG1290" s="33"/>
      <c r="FH1290" s="33"/>
      <c r="FI1290" s="33"/>
      <c r="FJ1290" s="33"/>
      <c r="FK1290" s="33"/>
      <c r="FL1290" s="33"/>
      <c r="FM1290" s="33"/>
      <c r="FN1290" s="33"/>
      <c r="FO1290" s="33"/>
      <c r="FP1290" s="33"/>
      <c r="FQ1290" s="33"/>
      <c r="FR1290" s="33"/>
      <c r="FS1290" s="33"/>
      <c r="FT1290" s="33"/>
      <c r="FU1290" s="33"/>
      <c r="FV1290" s="33"/>
      <c r="FW1290" s="33"/>
      <c r="FX1290" s="33"/>
      <c r="FY1290" s="33"/>
    </row>
    <row r="1291" spans="1:181" ht="12.75" x14ac:dyDescent="0.15">
      <c r="A1291" s="90">
        <f t="shared" ref="A1291:A1354" si="300">(A1290+1)</f>
        <v>43629</v>
      </c>
      <c r="B1291" s="95">
        <f t="shared" ca="1" si="289"/>
        <v>120748.42305889999</v>
      </c>
      <c r="C1291" s="3">
        <f t="shared" ca="1" si="290"/>
        <v>113662.642761</v>
      </c>
      <c r="D1291" s="4">
        <f ca="1">IF(A1291&lt;$B$1,VLOOKUP(A1291,[1]DI!$A$4:$B$15000,2),0)</f>
        <v>6.4000000000000001E-2</v>
      </c>
      <c r="E1291" s="5">
        <f t="shared" ca="1" si="291"/>
        <v>2.4620000000000002E-4</v>
      </c>
      <c r="F1291" s="20">
        <f t="shared" ref="F1291:F1354" si="301">F1290</f>
        <v>1.3</v>
      </c>
      <c r="G1291" s="6">
        <f t="shared" ca="1" si="292"/>
        <v>1.00032006</v>
      </c>
      <c r="H1291" s="5">
        <f ca="1">TRUNC(PRODUCT(G$10:G1290),15)</f>
        <v>1.49311364710546</v>
      </c>
      <c r="I1291" s="5">
        <f t="shared" ca="1" si="293"/>
        <v>1.4054944838680801</v>
      </c>
      <c r="J1291" s="5">
        <f t="shared" ca="1" si="294"/>
        <v>1.06234045</v>
      </c>
      <c r="K1291" s="5">
        <f t="shared" ca="1" si="295"/>
        <v>7085.7802978999998</v>
      </c>
      <c r="L1291" s="21">
        <f>IF(VLOOKUP(A1291,$U$12:$AD$125,8)=VLOOKUP(A1290,$U$12:$AD$125,8),0,VLOOKUP(A1291,U$12:$AD$125,8))</f>
        <v>0</v>
      </c>
      <c r="M1291" s="8">
        <f>IF(L1291&gt;0,VLOOKUP(L1291,T$12:$AC$125,7),0)</f>
        <v>0</v>
      </c>
      <c r="N1291" s="3">
        <f t="shared" si="299"/>
        <v>0</v>
      </c>
      <c r="O1291" s="3">
        <f t="shared" ca="1" si="296"/>
        <v>7085.7802978999998</v>
      </c>
      <c r="P1291" s="22" t="str">
        <f t="shared" si="297"/>
        <v>A+JProp=</v>
      </c>
      <c r="Q1291" s="2">
        <f t="shared" si="298"/>
        <v>43719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  <c r="ES1291" s="18"/>
      <c r="ET1291" s="18"/>
      <c r="EU1291" s="18"/>
      <c r="EV1291" s="18"/>
      <c r="EW1291" s="18"/>
      <c r="EX1291" s="18"/>
      <c r="EY1291" s="18"/>
      <c r="EZ1291" s="18"/>
      <c r="FA1291" s="18"/>
      <c r="FB1291" s="18"/>
      <c r="FC1291" s="18"/>
      <c r="FD1291" s="18"/>
      <c r="FE1291" s="18"/>
      <c r="FF1291" s="18"/>
      <c r="FG1291" s="18"/>
      <c r="FH1291" s="18"/>
      <c r="FI1291" s="18"/>
      <c r="FJ1291" s="18"/>
      <c r="FK1291" s="18"/>
      <c r="FL1291" s="18"/>
      <c r="FM1291" s="18"/>
      <c r="FN1291" s="18"/>
      <c r="FO1291" s="18"/>
      <c r="FP1291" s="18"/>
      <c r="FQ1291" s="18"/>
      <c r="FR1291" s="18"/>
      <c r="FS1291" s="18"/>
      <c r="FT1291" s="18"/>
      <c r="FU1291" s="18"/>
      <c r="FV1291" s="18"/>
    </row>
    <row r="1292" spans="1:181" ht="12.75" x14ac:dyDescent="0.15">
      <c r="A1292" s="90">
        <f t="shared" si="300"/>
        <v>43630</v>
      </c>
      <c r="B1292" s="95">
        <f t="shared" ca="1" si="289"/>
        <v>120787.07063069999</v>
      </c>
      <c r="C1292" s="3">
        <f t="shared" ca="1" si="290"/>
        <v>113662.642761</v>
      </c>
      <c r="D1292" s="4">
        <f ca="1">IF(A1292&lt;$B$1,VLOOKUP(A1292,[1]DI!$A$4:$B$15000,2),0)</f>
        <v>6.4000000000000001E-2</v>
      </c>
      <c r="E1292" s="5">
        <f t="shared" ca="1" si="291"/>
        <v>2.4620000000000002E-4</v>
      </c>
      <c r="F1292" s="20">
        <f t="shared" si="301"/>
        <v>1.3</v>
      </c>
      <c r="G1292" s="6">
        <f t="shared" ca="1" si="292"/>
        <v>1.00032006</v>
      </c>
      <c r="H1292" s="5">
        <f ca="1">TRUNC(PRODUCT(G$10:G1291),15)</f>
        <v>1.4935915330593601</v>
      </c>
      <c r="I1292" s="5">
        <f t="shared" ca="1" si="293"/>
        <v>1.4054944838680801</v>
      </c>
      <c r="J1292" s="5">
        <f t="shared" ca="1" si="294"/>
        <v>1.0626804700000001</v>
      </c>
      <c r="K1292" s="5">
        <f t="shared" ca="1" si="295"/>
        <v>7124.4278697</v>
      </c>
      <c r="L1292" s="21">
        <f>IF(VLOOKUP(A1292,$U$12:$AD$125,8)=VLOOKUP(A1291,$U$12:$AD$125,8),0,VLOOKUP(A1292,U$12:$AD$125,8))</f>
        <v>0</v>
      </c>
      <c r="M1292" s="8">
        <f>IF(L1292&gt;0,VLOOKUP(L1292,T$12:$AC$125,7),0)</f>
        <v>0</v>
      </c>
      <c r="N1292" s="3">
        <f t="shared" si="299"/>
        <v>0</v>
      </c>
      <c r="O1292" s="3">
        <f t="shared" ca="1" si="296"/>
        <v>7124.4278697</v>
      </c>
      <c r="P1292" s="22" t="str">
        <f t="shared" si="297"/>
        <v>A+JProp=</v>
      </c>
      <c r="Q1292" s="2">
        <f t="shared" si="298"/>
        <v>43719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  <c r="ES1292" s="18"/>
      <c r="ET1292" s="18"/>
      <c r="EU1292" s="18"/>
      <c r="EV1292" s="18"/>
      <c r="EW1292" s="18"/>
      <c r="EX1292" s="18"/>
      <c r="EY1292" s="18"/>
      <c r="EZ1292" s="18"/>
      <c r="FA1292" s="18"/>
      <c r="FB1292" s="18"/>
      <c r="FC1292" s="18"/>
      <c r="FD1292" s="18"/>
      <c r="FE1292" s="18"/>
      <c r="FF1292" s="18"/>
      <c r="FG1292" s="18"/>
      <c r="FH1292" s="18"/>
      <c r="FI1292" s="18"/>
      <c r="FJ1292" s="18"/>
      <c r="FK1292" s="18"/>
      <c r="FL1292" s="18"/>
      <c r="FM1292" s="18"/>
      <c r="FN1292" s="18"/>
      <c r="FO1292" s="18"/>
      <c r="FP1292" s="18"/>
      <c r="FQ1292" s="18"/>
      <c r="FR1292" s="18"/>
      <c r="FS1292" s="18"/>
      <c r="FT1292" s="18"/>
      <c r="FU1292" s="18"/>
      <c r="FV1292" s="18"/>
    </row>
    <row r="1293" spans="1:181" ht="12.75" x14ac:dyDescent="0.15">
      <c r="A1293" s="90">
        <f t="shared" si="300"/>
        <v>43631</v>
      </c>
      <c r="B1293" s="95">
        <f t="shared" ca="1" si="289"/>
        <v>120825.72956875</v>
      </c>
      <c r="C1293" s="3">
        <f t="shared" ca="1" si="290"/>
        <v>113662.642761</v>
      </c>
      <c r="D1293" s="4">
        <f ca="1">IF(A1293&lt;$B$1,VLOOKUP(A1293,[1]DI!$A$4:$B$15000,2),0)</f>
        <v>0</v>
      </c>
      <c r="E1293" s="5">
        <f t="shared" ca="1" si="291"/>
        <v>0</v>
      </c>
      <c r="F1293" s="20">
        <f t="shared" si="301"/>
        <v>1.3</v>
      </c>
      <c r="G1293" s="6">
        <f t="shared" ca="1" si="292"/>
        <v>1</v>
      </c>
      <c r="H1293" s="5">
        <f ca="1">TRUNC(PRODUCT(G$10:G1292),15)</f>
        <v>1.49406957196543</v>
      </c>
      <c r="I1293" s="5">
        <f t="shared" ca="1" si="293"/>
        <v>1.4054944838680801</v>
      </c>
      <c r="J1293" s="5">
        <f t="shared" ca="1" si="294"/>
        <v>1.06302059</v>
      </c>
      <c r="K1293" s="5">
        <f t="shared" ca="1" si="295"/>
        <v>7163.0868077499999</v>
      </c>
      <c r="L1293" s="21">
        <f>IF(VLOOKUP(A1293,$U$12:$AD$125,8)=VLOOKUP(A1292,$U$12:$AD$125,8),0,VLOOKUP(A1293,U$12:$AD$125,8))</f>
        <v>0</v>
      </c>
      <c r="M1293" s="8">
        <f>IF(L1293&gt;0,VLOOKUP(L1293,T$12:$AC$125,7),0)</f>
        <v>0</v>
      </c>
      <c r="N1293" s="3">
        <f t="shared" si="299"/>
        <v>0</v>
      </c>
      <c r="O1293" s="3">
        <f t="shared" ca="1" si="296"/>
        <v>7163.0868077499999</v>
      </c>
      <c r="P1293" s="22" t="str">
        <f t="shared" si="297"/>
        <v>A+JProp=</v>
      </c>
      <c r="Q1293" s="2">
        <f t="shared" si="298"/>
        <v>43719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  <c r="ES1293" s="18"/>
      <c r="ET1293" s="18"/>
      <c r="EU1293" s="18"/>
      <c r="EV1293" s="18"/>
      <c r="EW1293" s="18"/>
      <c r="EX1293" s="18"/>
      <c r="EY1293" s="18"/>
      <c r="EZ1293" s="18"/>
      <c r="FA1293" s="18"/>
      <c r="FB1293" s="18"/>
      <c r="FC1293" s="18"/>
      <c r="FD1293" s="18"/>
      <c r="FE1293" s="18"/>
      <c r="FF1293" s="18"/>
      <c r="FG1293" s="18"/>
      <c r="FH1293" s="18"/>
      <c r="FI1293" s="18"/>
      <c r="FJ1293" s="18"/>
      <c r="FK1293" s="18"/>
      <c r="FL1293" s="18"/>
      <c r="FM1293" s="18"/>
      <c r="FN1293" s="18"/>
      <c r="FO1293" s="18"/>
      <c r="FP1293" s="18"/>
      <c r="FQ1293" s="18"/>
      <c r="FR1293" s="18"/>
      <c r="FS1293" s="18"/>
      <c r="FT1293" s="18"/>
      <c r="FU1293" s="18"/>
      <c r="FV1293" s="18"/>
    </row>
    <row r="1294" spans="1:181" ht="12.75" x14ac:dyDescent="0.15">
      <c r="A1294" s="90">
        <f t="shared" si="300"/>
        <v>43632</v>
      </c>
      <c r="B1294" s="95">
        <f t="shared" ca="1" si="289"/>
        <v>120825.72956875</v>
      </c>
      <c r="C1294" s="3">
        <f t="shared" ca="1" si="290"/>
        <v>113662.642761</v>
      </c>
      <c r="D1294" s="4">
        <f ca="1">IF(A1294&lt;$B$1,VLOOKUP(A1294,[1]DI!$A$4:$B$15000,2),0)</f>
        <v>0</v>
      </c>
      <c r="E1294" s="5">
        <f t="shared" ca="1" si="291"/>
        <v>0</v>
      </c>
      <c r="F1294" s="20">
        <f t="shared" si="301"/>
        <v>1.3</v>
      </c>
      <c r="G1294" s="6">
        <f t="shared" ca="1" si="292"/>
        <v>1</v>
      </c>
      <c r="H1294" s="5">
        <f ca="1">TRUNC(PRODUCT(G$10:G1293),15)</f>
        <v>1.49406957196543</v>
      </c>
      <c r="I1294" s="5">
        <f t="shared" ca="1" si="293"/>
        <v>1.4054944838680801</v>
      </c>
      <c r="J1294" s="5">
        <f t="shared" ca="1" si="294"/>
        <v>1.06302059</v>
      </c>
      <c r="K1294" s="5">
        <f t="shared" ca="1" si="295"/>
        <v>7163.0868077499999</v>
      </c>
      <c r="L1294" s="21">
        <f>IF(VLOOKUP(A1294,$U$12:$AD$125,8)=VLOOKUP(A1293,$U$12:$AD$125,8),0,VLOOKUP(A1294,U$12:$AD$125,8))</f>
        <v>0</v>
      </c>
      <c r="M1294" s="8">
        <f>IF(L1294&gt;0,VLOOKUP(L1294,T$12:$AC$125,7),0)</f>
        <v>0</v>
      </c>
      <c r="N1294" s="3">
        <f t="shared" si="299"/>
        <v>0</v>
      </c>
      <c r="O1294" s="3">
        <f t="shared" ca="1" si="296"/>
        <v>7163.0868077499999</v>
      </c>
      <c r="P1294" s="22" t="str">
        <f t="shared" si="297"/>
        <v>A+JProp=</v>
      </c>
      <c r="Q1294" s="2">
        <f t="shared" si="298"/>
        <v>43719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  <c r="ES1294" s="18"/>
      <c r="ET1294" s="18"/>
      <c r="EU1294" s="18"/>
      <c r="EV1294" s="18"/>
      <c r="EW1294" s="18"/>
      <c r="EX1294" s="18"/>
      <c r="EY1294" s="18"/>
      <c r="EZ1294" s="18"/>
      <c r="FA1294" s="18"/>
      <c r="FB1294" s="18"/>
      <c r="FC1294" s="18"/>
      <c r="FD1294" s="18"/>
      <c r="FE1294" s="18"/>
      <c r="FF1294" s="18"/>
      <c r="FG1294" s="18"/>
      <c r="FH1294" s="18"/>
      <c r="FI1294" s="18"/>
      <c r="FJ1294" s="18"/>
      <c r="FK1294" s="18"/>
      <c r="FL1294" s="18"/>
      <c r="FM1294" s="18"/>
      <c r="FN1294" s="18"/>
      <c r="FO1294" s="18"/>
      <c r="FP1294" s="18"/>
      <c r="FQ1294" s="18"/>
      <c r="FR1294" s="18"/>
      <c r="FS1294" s="18"/>
      <c r="FT1294" s="18"/>
      <c r="FU1294" s="18"/>
      <c r="FV1294" s="18"/>
    </row>
    <row r="1295" spans="1:181" ht="12.75" x14ac:dyDescent="0.15">
      <c r="A1295" s="90">
        <f t="shared" si="300"/>
        <v>43633</v>
      </c>
      <c r="B1295" s="95">
        <f t="shared" ca="1" si="289"/>
        <v>120825.72956875</v>
      </c>
      <c r="C1295" s="3">
        <f t="shared" ca="1" si="290"/>
        <v>113662.642761</v>
      </c>
      <c r="D1295" s="4">
        <f ca="1">IF(A1295&lt;$B$1,VLOOKUP(A1295,[1]DI!$A$4:$B$15000,2),0)</f>
        <v>6.4000000000000001E-2</v>
      </c>
      <c r="E1295" s="5">
        <f t="shared" ca="1" si="291"/>
        <v>2.4620000000000002E-4</v>
      </c>
      <c r="F1295" s="20">
        <f t="shared" si="301"/>
        <v>1.3</v>
      </c>
      <c r="G1295" s="6">
        <f t="shared" ca="1" si="292"/>
        <v>1.00032006</v>
      </c>
      <c r="H1295" s="5">
        <f ca="1">TRUNC(PRODUCT(G$10:G1294),15)</f>
        <v>1.49406957196543</v>
      </c>
      <c r="I1295" s="5">
        <f t="shared" ca="1" si="293"/>
        <v>1.4054944838680801</v>
      </c>
      <c r="J1295" s="5">
        <f t="shared" ca="1" si="294"/>
        <v>1.06302059</v>
      </c>
      <c r="K1295" s="5">
        <f t="shared" ca="1" si="295"/>
        <v>7163.0868077499999</v>
      </c>
      <c r="L1295" s="21">
        <f>IF(VLOOKUP(A1295,$U$12:$AD$125,8)=VLOOKUP(A1294,$U$12:$AD$125,8),0,VLOOKUP(A1295,U$12:$AD$125,8))</f>
        <v>0</v>
      </c>
      <c r="M1295" s="8">
        <f>IF(L1295&gt;0,VLOOKUP(L1295,T$12:$AC$125,7),0)</f>
        <v>0</v>
      </c>
      <c r="N1295" s="3">
        <f t="shared" si="299"/>
        <v>0</v>
      </c>
      <c r="O1295" s="3">
        <f t="shared" ca="1" si="296"/>
        <v>7163.0868077499999</v>
      </c>
      <c r="P1295" s="22" t="str">
        <f t="shared" si="297"/>
        <v>A+JProp=</v>
      </c>
      <c r="Q1295" s="2">
        <f t="shared" si="298"/>
        <v>43719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  <c r="ES1295" s="18"/>
      <c r="ET1295" s="18"/>
      <c r="EU1295" s="18"/>
      <c r="EV1295" s="18"/>
      <c r="EW1295" s="18"/>
      <c r="EX1295" s="18"/>
      <c r="EY1295" s="18"/>
      <c r="EZ1295" s="18"/>
      <c r="FA1295" s="18"/>
      <c r="FB1295" s="18"/>
      <c r="FC1295" s="18"/>
      <c r="FD1295" s="18"/>
      <c r="FE1295" s="18"/>
      <c r="FF1295" s="18"/>
      <c r="FG1295" s="18"/>
      <c r="FH1295" s="18"/>
      <c r="FI1295" s="18"/>
      <c r="FJ1295" s="18"/>
      <c r="FK1295" s="18"/>
      <c r="FL1295" s="18"/>
      <c r="FM1295" s="18"/>
      <c r="FN1295" s="18"/>
      <c r="FO1295" s="18"/>
      <c r="FP1295" s="18"/>
      <c r="FQ1295" s="18"/>
      <c r="FR1295" s="18"/>
      <c r="FS1295" s="18"/>
      <c r="FT1295" s="18"/>
      <c r="FU1295" s="18"/>
      <c r="FV1295" s="18"/>
    </row>
    <row r="1296" spans="1:181" ht="12.75" x14ac:dyDescent="0.15">
      <c r="A1296" s="90">
        <f t="shared" si="300"/>
        <v>43634</v>
      </c>
      <c r="B1296" s="95">
        <f t="shared" ca="1" si="289"/>
        <v>120864.4010097</v>
      </c>
      <c r="C1296" s="3">
        <f t="shared" ca="1" si="290"/>
        <v>113662.642761</v>
      </c>
      <c r="D1296" s="4">
        <f ca="1">IF(A1296&lt;$B$1,VLOOKUP(A1296,[1]DI!$A$4:$B$15000,2),0)</f>
        <v>6.4000000000000001E-2</v>
      </c>
      <c r="E1296" s="5">
        <f t="shared" ca="1" si="291"/>
        <v>2.4620000000000002E-4</v>
      </c>
      <c r="F1296" s="20">
        <f t="shared" si="301"/>
        <v>1.3</v>
      </c>
      <c r="G1296" s="6">
        <f t="shared" ca="1" si="292"/>
        <v>1.00032006</v>
      </c>
      <c r="H1296" s="5">
        <f ca="1">TRUNC(PRODUCT(G$10:G1295),15)</f>
        <v>1.4945477638726301</v>
      </c>
      <c r="I1296" s="5">
        <f t="shared" ca="1" si="293"/>
        <v>1.4054944838680801</v>
      </c>
      <c r="J1296" s="5">
        <f t="shared" ca="1" si="294"/>
        <v>1.06336082</v>
      </c>
      <c r="K1296" s="5">
        <f t="shared" ca="1" si="295"/>
        <v>7201.7582487</v>
      </c>
      <c r="L1296" s="21">
        <f>IF(VLOOKUP(A1296,$U$12:$AD$125,8)=VLOOKUP(A1295,$U$12:$AD$125,8),0,VLOOKUP(A1296,U$12:$AD$125,8))</f>
        <v>0</v>
      </c>
      <c r="M1296" s="8">
        <f>IF(L1296&gt;0,VLOOKUP(L1296,T$12:$AC$125,7),0)</f>
        <v>0</v>
      </c>
      <c r="N1296" s="3">
        <f t="shared" si="299"/>
        <v>0</v>
      </c>
      <c r="O1296" s="3">
        <f t="shared" ca="1" si="296"/>
        <v>7201.7582487</v>
      </c>
      <c r="P1296" s="22" t="str">
        <f t="shared" si="297"/>
        <v>A+JProp=</v>
      </c>
      <c r="Q1296" s="2">
        <f t="shared" si="298"/>
        <v>43719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  <c r="ES1296" s="18"/>
      <c r="ET1296" s="18"/>
      <c r="EU1296" s="18"/>
      <c r="EV1296" s="18"/>
      <c r="EW1296" s="18"/>
      <c r="EX1296" s="18"/>
      <c r="EY1296" s="18"/>
      <c r="EZ1296" s="18"/>
      <c r="FA1296" s="18"/>
      <c r="FB1296" s="18"/>
      <c r="FC1296" s="18"/>
      <c r="FD1296" s="18"/>
      <c r="FE1296" s="18"/>
      <c r="FF1296" s="18"/>
      <c r="FG1296" s="18"/>
      <c r="FH1296" s="18"/>
      <c r="FI1296" s="18"/>
      <c r="FJ1296" s="18"/>
      <c r="FK1296" s="18"/>
      <c r="FL1296" s="18"/>
      <c r="FM1296" s="18"/>
      <c r="FN1296" s="18"/>
      <c r="FO1296" s="18"/>
      <c r="FP1296" s="18"/>
      <c r="FQ1296" s="18"/>
      <c r="FR1296" s="18"/>
      <c r="FS1296" s="18"/>
      <c r="FT1296" s="18"/>
      <c r="FU1296" s="18"/>
      <c r="FV1296" s="18"/>
    </row>
    <row r="1297" spans="1:178" ht="12.75" x14ac:dyDescent="0.15">
      <c r="A1297" s="90">
        <f t="shared" si="300"/>
        <v>43635</v>
      </c>
      <c r="B1297" s="95">
        <f t="shared" ca="1" si="289"/>
        <v>120903.08495353999</v>
      </c>
      <c r="C1297" s="3">
        <f t="shared" ca="1" si="290"/>
        <v>113662.642761</v>
      </c>
      <c r="D1297" s="4">
        <f ca="1">IF(A1297&lt;$B$1,VLOOKUP(A1297,[1]DI!$A$4:$B$15000,2),0)</f>
        <v>6.4000000000000001E-2</v>
      </c>
      <c r="E1297" s="5">
        <f t="shared" ca="1" si="291"/>
        <v>2.4620000000000002E-4</v>
      </c>
      <c r="F1297" s="20">
        <f t="shared" si="301"/>
        <v>1.3</v>
      </c>
      <c r="G1297" s="6">
        <f t="shared" ca="1" si="292"/>
        <v>1.00032006</v>
      </c>
      <c r="H1297" s="5">
        <f ca="1">TRUNC(PRODUCT(G$10:G1296),15)</f>
        <v>1.4950261088299399</v>
      </c>
      <c r="I1297" s="5">
        <f t="shared" ca="1" si="293"/>
        <v>1.4054944838680801</v>
      </c>
      <c r="J1297" s="5">
        <f t="shared" ca="1" si="294"/>
        <v>1.0637011599999999</v>
      </c>
      <c r="K1297" s="5">
        <f t="shared" ca="1" si="295"/>
        <v>7240.4421925400002</v>
      </c>
      <c r="L1297" s="21">
        <f>IF(VLOOKUP(A1297,$U$12:$AD$125,8)=VLOOKUP(A1296,$U$12:$AD$125,8),0,VLOOKUP(A1297,U$12:$AD$125,8))</f>
        <v>0</v>
      </c>
      <c r="M1297" s="8">
        <f>IF(L1297&gt;0,VLOOKUP(L1297,T$12:$AC$125,7),0)</f>
        <v>0</v>
      </c>
      <c r="N1297" s="3">
        <f t="shared" si="299"/>
        <v>0</v>
      </c>
      <c r="O1297" s="3">
        <f t="shared" ca="1" si="296"/>
        <v>7240.4421925400002</v>
      </c>
      <c r="P1297" s="22" t="str">
        <f t="shared" si="297"/>
        <v>A+JProp=</v>
      </c>
      <c r="Q1297" s="2">
        <f t="shared" si="298"/>
        <v>43719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  <c r="ES1297" s="18"/>
      <c r="ET1297" s="18"/>
      <c r="EU1297" s="18"/>
      <c r="EV1297" s="18"/>
      <c r="EW1297" s="18"/>
      <c r="EX1297" s="18"/>
      <c r="EY1297" s="18"/>
      <c r="EZ1297" s="18"/>
      <c r="FA1297" s="18"/>
      <c r="FB1297" s="18"/>
      <c r="FC1297" s="18"/>
      <c r="FD1297" s="18"/>
      <c r="FE1297" s="18"/>
      <c r="FF1297" s="18"/>
      <c r="FG1297" s="18"/>
      <c r="FH1297" s="18"/>
      <c r="FI1297" s="18"/>
      <c r="FJ1297" s="18"/>
      <c r="FK1297" s="18"/>
      <c r="FL1297" s="18"/>
      <c r="FM1297" s="18"/>
      <c r="FN1297" s="18"/>
      <c r="FO1297" s="18"/>
      <c r="FP1297" s="18"/>
      <c r="FQ1297" s="18"/>
      <c r="FR1297" s="18"/>
      <c r="FS1297" s="18"/>
      <c r="FT1297" s="18"/>
      <c r="FU1297" s="18"/>
      <c r="FV1297" s="18"/>
    </row>
    <row r="1298" spans="1:178" ht="12.75" x14ac:dyDescent="0.15">
      <c r="A1298" s="90">
        <f t="shared" si="300"/>
        <v>43636</v>
      </c>
      <c r="B1298" s="95">
        <f t="shared" ca="1" si="289"/>
        <v>120941.78140025999</v>
      </c>
      <c r="C1298" s="3">
        <f t="shared" ca="1" si="290"/>
        <v>113662.642761</v>
      </c>
      <c r="D1298" s="4">
        <f ca="1">IF(A1298&lt;$B$1,VLOOKUP(A1298,[1]DI!$A$4:$B$15000,2),0)</f>
        <v>0</v>
      </c>
      <c r="E1298" s="5">
        <f t="shared" ca="1" si="291"/>
        <v>0</v>
      </c>
      <c r="F1298" s="20">
        <f t="shared" si="301"/>
        <v>1.3</v>
      </c>
      <c r="G1298" s="6">
        <f t="shared" ca="1" si="292"/>
        <v>1</v>
      </c>
      <c r="H1298" s="5">
        <f ca="1">TRUNC(PRODUCT(G$10:G1297),15)</f>
        <v>1.49550460688633</v>
      </c>
      <c r="I1298" s="5">
        <f t="shared" ca="1" si="293"/>
        <v>1.4054944838680801</v>
      </c>
      <c r="J1298" s="5">
        <f t="shared" ca="1" si="294"/>
        <v>1.0640416100000001</v>
      </c>
      <c r="K1298" s="5">
        <f t="shared" ca="1" si="295"/>
        <v>7279.1386392599998</v>
      </c>
      <c r="L1298" s="21">
        <f>IF(VLOOKUP(A1298,$U$12:$AD$125,8)=VLOOKUP(A1297,$U$12:$AD$125,8),0,VLOOKUP(A1298,U$12:$AD$125,8))</f>
        <v>0</v>
      </c>
      <c r="M1298" s="8">
        <f>IF(L1298&gt;0,VLOOKUP(L1298,T$12:$AC$125,7),0)</f>
        <v>0</v>
      </c>
      <c r="N1298" s="3">
        <f t="shared" si="299"/>
        <v>0</v>
      </c>
      <c r="O1298" s="3">
        <f t="shared" ca="1" si="296"/>
        <v>7279.1386392599998</v>
      </c>
      <c r="P1298" s="22" t="str">
        <f t="shared" si="297"/>
        <v>A+JProp=</v>
      </c>
      <c r="Q1298" s="2">
        <f t="shared" si="298"/>
        <v>43719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  <c r="ES1298" s="18"/>
      <c r="ET1298" s="18"/>
      <c r="EU1298" s="18"/>
      <c r="EV1298" s="18"/>
      <c r="EW1298" s="18"/>
      <c r="EX1298" s="18"/>
      <c r="EY1298" s="18"/>
      <c r="EZ1298" s="18"/>
      <c r="FA1298" s="18"/>
      <c r="FB1298" s="18"/>
      <c r="FC1298" s="18"/>
      <c r="FD1298" s="18"/>
      <c r="FE1298" s="18"/>
      <c r="FF1298" s="18"/>
      <c r="FG1298" s="18"/>
      <c r="FH1298" s="18"/>
      <c r="FI1298" s="18"/>
      <c r="FJ1298" s="18"/>
      <c r="FK1298" s="18"/>
      <c r="FL1298" s="18"/>
      <c r="FM1298" s="18"/>
      <c r="FN1298" s="18"/>
      <c r="FO1298" s="18"/>
      <c r="FP1298" s="18"/>
      <c r="FQ1298" s="18"/>
      <c r="FR1298" s="18"/>
      <c r="FS1298" s="18"/>
      <c r="FT1298" s="18"/>
      <c r="FU1298" s="18"/>
      <c r="FV1298" s="18"/>
    </row>
    <row r="1299" spans="1:178" ht="12.75" x14ac:dyDescent="0.15">
      <c r="A1299" s="90">
        <f t="shared" si="300"/>
        <v>43637</v>
      </c>
      <c r="B1299" s="95">
        <f t="shared" ref="B1299:B1362" ca="1" si="302">IF(A1299&lt;=TODAY(),C1299+K1299,IF(AND(A1299&gt;TODAY(),A1299&lt;=$B$1),IF(VLOOKUP(TODAY(),$A$10:$D$10000,4,FALSE)=0,"n.d",C1299+K1299),"n.d"))</f>
        <v>120941.78140025999</v>
      </c>
      <c r="C1299" s="3">
        <f t="shared" ref="C1299:C1362" ca="1" si="303">TRUNC(C1298-N1298,6)</f>
        <v>113662.642761</v>
      </c>
      <c r="D1299" s="4">
        <f ca="1">IF(A1299&lt;$B$1,VLOOKUP(A1299,[1]DI!$A$4:$B$15000,2),0)</f>
        <v>6.4000000000000001E-2</v>
      </c>
      <c r="E1299" s="5">
        <f t="shared" ref="E1299:E1362" ca="1" si="304">ROUND((((1+D1299)^(1/252)-1)),8)</f>
        <v>2.4620000000000002E-4</v>
      </c>
      <c r="F1299" s="20">
        <f t="shared" si="301"/>
        <v>1.3</v>
      </c>
      <c r="G1299" s="6">
        <f t="shared" ref="G1299:G1362" ca="1" si="305">TRUNC((1+(E1299*F1299)),15)</f>
        <v>1.00032006</v>
      </c>
      <c r="H1299" s="5">
        <f ca="1">TRUNC(PRODUCT(G$10:G1298),15)</f>
        <v>1.49550460688633</v>
      </c>
      <c r="I1299" s="5">
        <f t="shared" ref="I1299:I1362" ca="1" si="306">IF(OR(L1298&gt;0,L1298="E"),H1298,I1298)</f>
        <v>1.4054944838680801</v>
      </c>
      <c r="J1299" s="5">
        <f t="shared" ref="J1299:J1362" ca="1" si="307">ROUND(TRUNC(H1299/I1299,15),8)</f>
        <v>1.0640416100000001</v>
      </c>
      <c r="K1299" s="5">
        <f t="shared" ref="K1299:K1362" ca="1" si="308">TRUNC((C1299*(J1299-1)),8)</f>
        <v>7279.1386392599998</v>
      </c>
      <c r="L1299" s="21">
        <f>IF(VLOOKUP(A1299,$U$12:$AD$125,8)=VLOOKUP(A1298,$U$12:$AD$125,8),0,VLOOKUP(A1299,U$12:$AD$125,8))</f>
        <v>0</v>
      </c>
      <c r="M1299" s="8">
        <f>IF(L1299&gt;0,VLOOKUP(L1299,T$12:$AC$125,7),0)</f>
        <v>0</v>
      </c>
      <c r="N1299" s="3">
        <f t="shared" si="299"/>
        <v>0</v>
      </c>
      <c r="O1299" s="3">
        <f t="shared" ref="O1299:O1362" ca="1" si="309">(K1299+N1299)</f>
        <v>7279.1386392599998</v>
      </c>
      <c r="P1299" s="22" t="str">
        <f t="shared" ref="P1299:P1362" si="310">IF(L1298&gt;0,VLOOKUP(A1298,$U$12:$AD$125,9),P1298)</f>
        <v>A+JProp=</v>
      </c>
      <c r="Q1299" s="2">
        <f t="shared" ref="Q1299:Q1362" si="311">IF(L1298&gt;0,VLOOKUP(A1298,$U$12:$AD$125,10),Q1298)</f>
        <v>43719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  <c r="ES1299" s="18"/>
      <c r="ET1299" s="18"/>
      <c r="EU1299" s="18"/>
      <c r="EV1299" s="18"/>
      <c r="EW1299" s="18"/>
      <c r="EX1299" s="18"/>
      <c r="EY1299" s="18"/>
      <c r="EZ1299" s="18"/>
      <c r="FA1299" s="18"/>
      <c r="FB1299" s="18"/>
      <c r="FC1299" s="18"/>
      <c r="FD1299" s="18"/>
      <c r="FE1299" s="18"/>
      <c r="FF1299" s="18"/>
      <c r="FG1299" s="18"/>
      <c r="FH1299" s="18"/>
      <c r="FI1299" s="18"/>
      <c r="FJ1299" s="18"/>
      <c r="FK1299" s="18"/>
      <c r="FL1299" s="18"/>
      <c r="FM1299" s="18"/>
      <c r="FN1299" s="18"/>
      <c r="FO1299" s="18"/>
      <c r="FP1299" s="18"/>
      <c r="FQ1299" s="18"/>
      <c r="FR1299" s="18"/>
      <c r="FS1299" s="18"/>
      <c r="FT1299" s="18"/>
      <c r="FU1299" s="18"/>
      <c r="FV1299" s="18"/>
    </row>
    <row r="1300" spans="1:178" ht="12.75" x14ac:dyDescent="0.15">
      <c r="A1300" s="90">
        <f t="shared" si="300"/>
        <v>43638</v>
      </c>
      <c r="B1300" s="95">
        <f t="shared" ca="1" si="302"/>
        <v>120980.48921325999</v>
      </c>
      <c r="C1300" s="3">
        <f t="shared" ca="1" si="303"/>
        <v>113662.642761</v>
      </c>
      <c r="D1300" s="4">
        <f ca="1">IF(A1300&lt;$B$1,VLOOKUP(A1300,[1]DI!$A$4:$B$15000,2),0)</f>
        <v>0</v>
      </c>
      <c r="E1300" s="5">
        <f t="shared" ca="1" si="304"/>
        <v>0</v>
      </c>
      <c r="F1300" s="20">
        <f t="shared" si="301"/>
        <v>1.3</v>
      </c>
      <c r="G1300" s="6">
        <f t="shared" ca="1" si="305"/>
        <v>1</v>
      </c>
      <c r="H1300" s="5">
        <f ca="1">TRUNC(PRODUCT(G$10:G1299),15)</f>
        <v>1.4959832580908099</v>
      </c>
      <c r="I1300" s="5">
        <f t="shared" ca="1" si="306"/>
        <v>1.4054944838680801</v>
      </c>
      <c r="J1300" s="5">
        <f t="shared" ca="1" si="307"/>
        <v>1.0643821600000001</v>
      </c>
      <c r="K1300" s="5">
        <f t="shared" ca="1" si="308"/>
        <v>7317.8464522599998</v>
      </c>
      <c r="L1300" s="21">
        <f>IF(VLOOKUP(A1300,$U$12:$AD$125,8)=VLOOKUP(A1299,$U$12:$AD$125,8),0,VLOOKUP(A1300,U$12:$AD$125,8))</f>
        <v>0</v>
      </c>
      <c r="M1300" s="8">
        <f>IF(L1300&gt;0,VLOOKUP(L1300,T$12:$AC$125,7),0)</f>
        <v>0</v>
      </c>
      <c r="N1300" s="3">
        <f t="shared" si="299"/>
        <v>0</v>
      </c>
      <c r="O1300" s="3">
        <f t="shared" ca="1" si="309"/>
        <v>7317.8464522599998</v>
      </c>
      <c r="P1300" s="22" t="str">
        <f t="shared" si="310"/>
        <v>A+JProp=</v>
      </c>
      <c r="Q1300" s="2">
        <f t="shared" si="311"/>
        <v>43719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  <c r="ES1300" s="18"/>
      <c r="ET1300" s="18"/>
      <c r="EU1300" s="18"/>
      <c r="EV1300" s="18"/>
      <c r="EW1300" s="18"/>
      <c r="EX1300" s="18"/>
      <c r="EY1300" s="18"/>
      <c r="EZ1300" s="18"/>
      <c r="FA1300" s="18"/>
      <c r="FB1300" s="18"/>
      <c r="FC1300" s="18"/>
      <c r="FD1300" s="18"/>
      <c r="FE1300" s="18"/>
      <c r="FF1300" s="18"/>
      <c r="FG1300" s="18"/>
      <c r="FH1300" s="18"/>
      <c r="FI1300" s="18"/>
      <c r="FJ1300" s="18"/>
      <c r="FK1300" s="18"/>
      <c r="FL1300" s="18"/>
      <c r="FM1300" s="18"/>
      <c r="FN1300" s="18"/>
      <c r="FO1300" s="18"/>
      <c r="FP1300" s="18"/>
      <c r="FQ1300" s="18"/>
      <c r="FR1300" s="18"/>
      <c r="FS1300" s="18"/>
      <c r="FT1300" s="18"/>
      <c r="FU1300" s="18"/>
      <c r="FV1300" s="18"/>
    </row>
    <row r="1301" spans="1:178" ht="12.75" x14ac:dyDescent="0.15">
      <c r="A1301" s="90">
        <f t="shared" si="300"/>
        <v>43639</v>
      </c>
      <c r="B1301" s="95">
        <f t="shared" ca="1" si="302"/>
        <v>120980.48921325999</v>
      </c>
      <c r="C1301" s="3">
        <f t="shared" ca="1" si="303"/>
        <v>113662.642761</v>
      </c>
      <c r="D1301" s="4">
        <f ca="1">IF(A1301&lt;$B$1,VLOOKUP(A1301,[1]DI!$A$4:$B$15000,2),0)</f>
        <v>0</v>
      </c>
      <c r="E1301" s="5">
        <f t="shared" ca="1" si="304"/>
        <v>0</v>
      </c>
      <c r="F1301" s="20">
        <f t="shared" si="301"/>
        <v>1.3</v>
      </c>
      <c r="G1301" s="6">
        <f t="shared" ca="1" si="305"/>
        <v>1</v>
      </c>
      <c r="H1301" s="5">
        <f ca="1">TRUNC(PRODUCT(G$10:G1300),15)</f>
        <v>1.4959832580908099</v>
      </c>
      <c r="I1301" s="5">
        <f t="shared" ca="1" si="306"/>
        <v>1.4054944838680801</v>
      </c>
      <c r="J1301" s="5">
        <f t="shared" ca="1" si="307"/>
        <v>1.0643821600000001</v>
      </c>
      <c r="K1301" s="5">
        <f t="shared" ca="1" si="308"/>
        <v>7317.8464522599998</v>
      </c>
      <c r="L1301" s="21">
        <f>IF(VLOOKUP(A1301,$U$12:$AD$125,8)=VLOOKUP(A1300,$U$12:$AD$125,8),0,VLOOKUP(A1301,U$12:$AD$125,8))</f>
        <v>0</v>
      </c>
      <c r="M1301" s="8">
        <f>IF(L1301&gt;0,VLOOKUP(L1301,T$12:$AC$125,7),0)</f>
        <v>0</v>
      </c>
      <c r="N1301" s="3">
        <f t="shared" si="299"/>
        <v>0</v>
      </c>
      <c r="O1301" s="3">
        <f t="shared" ca="1" si="309"/>
        <v>7317.8464522599998</v>
      </c>
      <c r="P1301" s="22" t="str">
        <f t="shared" si="310"/>
        <v>A+JProp=</v>
      </c>
      <c r="Q1301" s="2">
        <f t="shared" si="311"/>
        <v>43719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  <c r="ES1301" s="18"/>
      <c r="ET1301" s="18"/>
      <c r="EU1301" s="18"/>
      <c r="EV1301" s="18"/>
      <c r="EW1301" s="18"/>
      <c r="EX1301" s="18"/>
      <c r="EY1301" s="18"/>
      <c r="EZ1301" s="18"/>
      <c r="FA1301" s="18"/>
      <c r="FB1301" s="18"/>
      <c r="FC1301" s="18"/>
      <c r="FD1301" s="18"/>
      <c r="FE1301" s="18"/>
      <c r="FF1301" s="18"/>
      <c r="FG1301" s="18"/>
      <c r="FH1301" s="18"/>
      <c r="FI1301" s="18"/>
      <c r="FJ1301" s="18"/>
      <c r="FK1301" s="18"/>
      <c r="FL1301" s="18"/>
      <c r="FM1301" s="18"/>
      <c r="FN1301" s="18"/>
      <c r="FO1301" s="18"/>
      <c r="FP1301" s="18"/>
      <c r="FQ1301" s="18"/>
      <c r="FR1301" s="18"/>
      <c r="FS1301" s="18"/>
      <c r="FT1301" s="18"/>
      <c r="FU1301" s="18"/>
      <c r="FV1301" s="18"/>
    </row>
    <row r="1302" spans="1:178" ht="12.75" x14ac:dyDescent="0.15">
      <c r="A1302" s="90">
        <f t="shared" si="300"/>
        <v>43640</v>
      </c>
      <c r="B1302" s="95">
        <f t="shared" ca="1" si="302"/>
        <v>120980.48921325999</v>
      </c>
      <c r="C1302" s="3">
        <f t="shared" ca="1" si="303"/>
        <v>113662.642761</v>
      </c>
      <c r="D1302" s="4">
        <f ca="1">IF(A1302&lt;$B$1,VLOOKUP(A1302,[1]DI!$A$4:$B$15000,2),0)</f>
        <v>6.4000000000000001E-2</v>
      </c>
      <c r="E1302" s="5">
        <f t="shared" ca="1" si="304"/>
        <v>2.4620000000000002E-4</v>
      </c>
      <c r="F1302" s="20">
        <f t="shared" si="301"/>
        <v>1.3</v>
      </c>
      <c r="G1302" s="6">
        <f t="shared" ca="1" si="305"/>
        <v>1.00032006</v>
      </c>
      <c r="H1302" s="5">
        <f ca="1">TRUNC(PRODUCT(G$10:G1301),15)</f>
        <v>1.4959832580908099</v>
      </c>
      <c r="I1302" s="5">
        <f t="shared" ca="1" si="306"/>
        <v>1.4054944838680801</v>
      </c>
      <c r="J1302" s="5">
        <f t="shared" ca="1" si="307"/>
        <v>1.0643821600000001</v>
      </c>
      <c r="K1302" s="5">
        <f t="shared" ca="1" si="308"/>
        <v>7317.8464522599998</v>
      </c>
      <c r="L1302" s="21">
        <f>IF(VLOOKUP(A1302,$U$12:$AD$125,8)=VLOOKUP(A1301,$U$12:$AD$125,8),0,VLOOKUP(A1302,U$12:$AD$125,8))</f>
        <v>0</v>
      </c>
      <c r="M1302" s="8">
        <f>IF(L1302&gt;0,VLOOKUP(L1302,T$12:$AC$125,7),0)</f>
        <v>0</v>
      </c>
      <c r="N1302" s="3">
        <f t="shared" si="299"/>
        <v>0</v>
      </c>
      <c r="O1302" s="3">
        <f t="shared" ca="1" si="309"/>
        <v>7317.8464522599998</v>
      </c>
      <c r="P1302" s="22" t="str">
        <f t="shared" si="310"/>
        <v>A+JProp=</v>
      </c>
      <c r="Q1302" s="2">
        <f t="shared" si="311"/>
        <v>43719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  <c r="ES1302" s="18"/>
      <c r="ET1302" s="18"/>
      <c r="EU1302" s="18"/>
      <c r="EV1302" s="18"/>
      <c r="EW1302" s="18"/>
      <c r="EX1302" s="18"/>
      <c r="EY1302" s="18"/>
      <c r="EZ1302" s="18"/>
      <c r="FA1302" s="18"/>
      <c r="FB1302" s="18"/>
      <c r="FC1302" s="18"/>
      <c r="FD1302" s="18"/>
      <c r="FE1302" s="18"/>
      <c r="FF1302" s="18"/>
      <c r="FG1302" s="18"/>
      <c r="FH1302" s="18"/>
      <c r="FI1302" s="18"/>
      <c r="FJ1302" s="18"/>
      <c r="FK1302" s="18"/>
      <c r="FL1302" s="18"/>
      <c r="FM1302" s="18"/>
      <c r="FN1302" s="18"/>
      <c r="FO1302" s="18"/>
      <c r="FP1302" s="18"/>
      <c r="FQ1302" s="18"/>
      <c r="FR1302" s="18"/>
      <c r="FS1302" s="18"/>
      <c r="FT1302" s="18"/>
      <c r="FU1302" s="18"/>
      <c r="FV1302" s="18"/>
    </row>
    <row r="1303" spans="1:178" ht="12.75" x14ac:dyDescent="0.15">
      <c r="A1303" s="90">
        <f t="shared" si="300"/>
        <v>43641</v>
      </c>
      <c r="B1303" s="95">
        <f t="shared" ca="1" si="302"/>
        <v>121019.21066576999</v>
      </c>
      <c r="C1303" s="3">
        <f t="shared" ca="1" si="303"/>
        <v>113662.642761</v>
      </c>
      <c r="D1303" s="4">
        <f ca="1">IF(A1303&lt;$B$1,VLOOKUP(A1303,[1]DI!$A$4:$B$15000,2),0)</f>
        <v>6.4000000000000001E-2</v>
      </c>
      <c r="E1303" s="5">
        <f t="shared" ca="1" si="304"/>
        <v>2.4620000000000002E-4</v>
      </c>
      <c r="F1303" s="20">
        <f t="shared" si="301"/>
        <v>1.3</v>
      </c>
      <c r="G1303" s="6">
        <f t="shared" ca="1" si="305"/>
        <v>1.00032006</v>
      </c>
      <c r="H1303" s="5">
        <f ca="1">TRUNC(PRODUCT(G$10:G1302),15)</f>
        <v>1.4964620624923901</v>
      </c>
      <c r="I1303" s="5">
        <f t="shared" ca="1" si="306"/>
        <v>1.4054944838680801</v>
      </c>
      <c r="J1303" s="5">
        <f t="shared" ca="1" si="307"/>
        <v>1.06472283</v>
      </c>
      <c r="K1303" s="5">
        <f t="shared" ca="1" si="308"/>
        <v>7356.5679047699996</v>
      </c>
      <c r="L1303" s="21">
        <f>IF(VLOOKUP(A1303,$U$12:$AD$125,8)=VLOOKUP(A1302,$U$12:$AD$125,8),0,VLOOKUP(A1303,U$12:$AD$125,8))</f>
        <v>0</v>
      </c>
      <c r="M1303" s="8">
        <f>IF(L1303&gt;0,VLOOKUP(L1303,T$12:$AC$125,7),0)</f>
        <v>0</v>
      </c>
      <c r="N1303" s="3">
        <f t="shared" si="299"/>
        <v>0</v>
      </c>
      <c r="O1303" s="3">
        <f t="shared" ca="1" si="309"/>
        <v>7356.5679047699996</v>
      </c>
      <c r="P1303" s="22" t="str">
        <f t="shared" si="310"/>
        <v>A+JProp=</v>
      </c>
      <c r="Q1303" s="2">
        <f t="shared" si="311"/>
        <v>43719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  <c r="ES1303" s="18"/>
      <c r="ET1303" s="18"/>
      <c r="EU1303" s="18"/>
      <c r="EV1303" s="18"/>
      <c r="EW1303" s="18"/>
      <c r="EX1303" s="18"/>
      <c r="EY1303" s="18"/>
      <c r="EZ1303" s="18"/>
      <c r="FA1303" s="18"/>
      <c r="FB1303" s="18"/>
      <c r="FC1303" s="18"/>
      <c r="FD1303" s="18"/>
      <c r="FE1303" s="18"/>
      <c r="FF1303" s="18"/>
      <c r="FG1303" s="18"/>
      <c r="FH1303" s="18"/>
      <c r="FI1303" s="18"/>
      <c r="FJ1303" s="18"/>
      <c r="FK1303" s="18"/>
      <c r="FL1303" s="18"/>
      <c r="FM1303" s="18"/>
      <c r="FN1303" s="18"/>
      <c r="FO1303" s="18"/>
      <c r="FP1303" s="18"/>
      <c r="FQ1303" s="18"/>
      <c r="FR1303" s="18"/>
      <c r="FS1303" s="18"/>
      <c r="FT1303" s="18"/>
      <c r="FU1303" s="18"/>
      <c r="FV1303" s="18"/>
    </row>
    <row r="1304" spans="1:178" ht="12.75" x14ac:dyDescent="0.15">
      <c r="A1304" s="90">
        <f t="shared" si="300"/>
        <v>43642</v>
      </c>
      <c r="B1304" s="95">
        <f t="shared" ca="1" si="302"/>
        <v>121057.94348454</v>
      </c>
      <c r="C1304" s="3">
        <f t="shared" ca="1" si="303"/>
        <v>113662.642761</v>
      </c>
      <c r="D1304" s="4">
        <f ca="1">IF(A1304&lt;$B$1,VLOOKUP(A1304,[1]DI!$A$4:$B$15000,2),0)</f>
        <v>6.4000000000000001E-2</v>
      </c>
      <c r="E1304" s="5">
        <f t="shared" ca="1" si="304"/>
        <v>2.4620000000000002E-4</v>
      </c>
      <c r="F1304" s="20">
        <f t="shared" si="301"/>
        <v>1.3</v>
      </c>
      <c r="G1304" s="6">
        <f t="shared" ca="1" si="305"/>
        <v>1.00032006</v>
      </c>
      <c r="H1304" s="5">
        <f ca="1">TRUNC(PRODUCT(G$10:G1303),15)</f>
        <v>1.4969410201401101</v>
      </c>
      <c r="I1304" s="5">
        <f t="shared" ca="1" si="306"/>
        <v>1.4054944838680801</v>
      </c>
      <c r="J1304" s="5">
        <f t="shared" ca="1" si="307"/>
        <v>1.0650636</v>
      </c>
      <c r="K1304" s="5">
        <f t="shared" ca="1" si="308"/>
        <v>7395.30072354</v>
      </c>
      <c r="L1304" s="21">
        <f>IF(VLOOKUP(A1304,$U$12:$AD$125,8)=VLOOKUP(A1303,$U$12:$AD$125,8),0,VLOOKUP(A1304,U$12:$AD$125,8))</f>
        <v>0</v>
      </c>
      <c r="M1304" s="8">
        <f>IF(L1304&gt;0,VLOOKUP(L1304,T$12:$AC$125,7),0)</f>
        <v>0</v>
      </c>
      <c r="N1304" s="3">
        <f t="shared" si="299"/>
        <v>0</v>
      </c>
      <c r="O1304" s="3">
        <f t="shared" ca="1" si="309"/>
        <v>7395.30072354</v>
      </c>
      <c r="P1304" s="22" t="str">
        <f t="shared" si="310"/>
        <v>A+JProp=</v>
      </c>
      <c r="Q1304" s="2">
        <f t="shared" si="311"/>
        <v>43719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  <c r="ES1304" s="18"/>
      <c r="ET1304" s="18"/>
      <c r="EU1304" s="18"/>
      <c r="EV1304" s="18"/>
      <c r="EW1304" s="18"/>
      <c r="EX1304" s="18"/>
      <c r="EY1304" s="18"/>
      <c r="EZ1304" s="18"/>
      <c r="FA1304" s="18"/>
      <c r="FB1304" s="18"/>
      <c r="FC1304" s="18"/>
      <c r="FD1304" s="18"/>
      <c r="FE1304" s="18"/>
      <c r="FF1304" s="18"/>
      <c r="FG1304" s="18"/>
      <c r="FH1304" s="18"/>
      <c r="FI1304" s="18"/>
      <c r="FJ1304" s="18"/>
      <c r="FK1304" s="18"/>
      <c r="FL1304" s="18"/>
      <c r="FM1304" s="18"/>
      <c r="FN1304" s="18"/>
      <c r="FO1304" s="18"/>
      <c r="FP1304" s="18"/>
      <c r="FQ1304" s="18"/>
      <c r="FR1304" s="18"/>
      <c r="FS1304" s="18"/>
      <c r="FT1304" s="18"/>
      <c r="FU1304" s="18"/>
      <c r="FV1304" s="18"/>
    </row>
    <row r="1305" spans="1:178" ht="12.75" x14ac:dyDescent="0.15">
      <c r="A1305" s="90">
        <f t="shared" si="300"/>
        <v>43643</v>
      </c>
      <c r="B1305" s="95">
        <f t="shared" ca="1" si="302"/>
        <v>121096.68994282999</v>
      </c>
      <c r="C1305" s="3">
        <f t="shared" ca="1" si="303"/>
        <v>113662.642761</v>
      </c>
      <c r="D1305" s="4">
        <f ca="1">IF(A1305&lt;$B$1,VLOOKUP(A1305,[1]DI!$A$4:$B$15000,2),0)</f>
        <v>6.4000000000000001E-2</v>
      </c>
      <c r="E1305" s="5">
        <f t="shared" ca="1" si="304"/>
        <v>2.4620000000000002E-4</v>
      </c>
      <c r="F1305" s="20">
        <f t="shared" si="301"/>
        <v>1.3</v>
      </c>
      <c r="G1305" s="6">
        <f t="shared" ca="1" si="305"/>
        <v>1.00032006</v>
      </c>
      <c r="H1305" s="5">
        <f ca="1">TRUNC(PRODUCT(G$10:G1304),15)</f>
        <v>1.49742013108302</v>
      </c>
      <c r="I1305" s="5">
        <f t="shared" ca="1" si="306"/>
        <v>1.4054944838680801</v>
      </c>
      <c r="J1305" s="5">
        <f t="shared" ca="1" si="307"/>
        <v>1.0654044899999999</v>
      </c>
      <c r="K1305" s="5">
        <f t="shared" ca="1" si="308"/>
        <v>7434.0471818300002</v>
      </c>
      <c r="L1305" s="21">
        <f>IF(VLOOKUP(A1305,$U$12:$AD$125,8)=VLOOKUP(A1304,$U$12:$AD$125,8),0,VLOOKUP(A1305,U$12:$AD$125,8))</f>
        <v>0</v>
      </c>
      <c r="M1305" s="8">
        <f>IF(L1305&gt;0,VLOOKUP(L1305,T$12:$AC$125,7),0)</f>
        <v>0</v>
      </c>
      <c r="N1305" s="3">
        <f t="shared" si="299"/>
        <v>0</v>
      </c>
      <c r="O1305" s="3">
        <f t="shared" ca="1" si="309"/>
        <v>7434.0471818300002</v>
      </c>
      <c r="P1305" s="22" t="str">
        <f t="shared" si="310"/>
        <v>A+JProp=</v>
      </c>
      <c r="Q1305" s="2">
        <f t="shared" si="311"/>
        <v>43719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  <c r="ES1305" s="18"/>
      <c r="ET1305" s="18"/>
      <c r="EU1305" s="18"/>
      <c r="EV1305" s="18"/>
      <c r="EW1305" s="18"/>
      <c r="EX1305" s="18"/>
      <c r="EY1305" s="18"/>
      <c r="EZ1305" s="18"/>
      <c r="FA1305" s="18"/>
      <c r="FB1305" s="18"/>
      <c r="FC1305" s="18"/>
      <c r="FD1305" s="18"/>
      <c r="FE1305" s="18"/>
      <c r="FF1305" s="18"/>
      <c r="FG1305" s="18"/>
      <c r="FH1305" s="18"/>
      <c r="FI1305" s="18"/>
      <c r="FJ1305" s="18"/>
      <c r="FK1305" s="18"/>
      <c r="FL1305" s="18"/>
      <c r="FM1305" s="18"/>
      <c r="FN1305" s="18"/>
      <c r="FO1305" s="18"/>
      <c r="FP1305" s="18"/>
      <c r="FQ1305" s="18"/>
      <c r="FR1305" s="18"/>
      <c r="FS1305" s="18"/>
      <c r="FT1305" s="18"/>
      <c r="FU1305" s="18"/>
      <c r="FV1305" s="18"/>
    </row>
    <row r="1306" spans="1:178" ht="12.75" x14ac:dyDescent="0.15">
      <c r="A1306" s="90">
        <f t="shared" si="300"/>
        <v>43644</v>
      </c>
      <c r="B1306" s="95">
        <f t="shared" ca="1" si="302"/>
        <v>121135.44776739</v>
      </c>
      <c r="C1306" s="3">
        <f t="shared" ca="1" si="303"/>
        <v>113662.642761</v>
      </c>
      <c r="D1306" s="4">
        <f ca="1">IF(A1306&lt;$B$1,VLOOKUP(A1306,[1]DI!$A$4:$B$15000,2),0)</f>
        <v>6.4000000000000001E-2</v>
      </c>
      <c r="E1306" s="5">
        <f t="shared" ca="1" si="304"/>
        <v>2.4620000000000002E-4</v>
      </c>
      <c r="F1306" s="20">
        <f t="shared" si="301"/>
        <v>1.3</v>
      </c>
      <c r="G1306" s="6">
        <f t="shared" ca="1" si="305"/>
        <v>1.00032006</v>
      </c>
      <c r="H1306" s="5">
        <f ca="1">TRUNC(PRODUCT(G$10:G1305),15)</f>
        <v>1.49789939537017</v>
      </c>
      <c r="I1306" s="5">
        <f t="shared" ca="1" si="306"/>
        <v>1.4054944838680801</v>
      </c>
      <c r="J1306" s="5">
        <f t="shared" ca="1" si="307"/>
        <v>1.0657454799999999</v>
      </c>
      <c r="K1306" s="5">
        <f t="shared" ca="1" si="308"/>
        <v>7472.80500639</v>
      </c>
      <c r="L1306" s="21">
        <f>IF(VLOOKUP(A1306,$U$12:$AD$125,8)=VLOOKUP(A1305,$U$12:$AD$125,8),0,VLOOKUP(A1306,U$12:$AD$125,8))</f>
        <v>0</v>
      </c>
      <c r="M1306" s="8">
        <f>IF(L1306&gt;0,VLOOKUP(L1306,T$12:$AC$125,7),0)</f>
        <v>0</v>
      </c>
      <c r="N1306" s="3">
        <f t="shared" si="299"/>
        <v>0</v>
      </c>
      <c r="O1306" s="3">
        <f t="shared" ca="1" si="309"/>
        <v>7472.80500639</v>
      </c>
      <c r="P1306" s="22" t="str">
        <f t="shared" si="310"/>
        <v>A+JProp=</v>
      </c>
      <c r="Q1306" s="2">
        <f t="shared" si="311"/>
        <v>43719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  <c r="ES1306" s="18"/>
      <c r="ET1306" s="18"/>
      <c r="EU1306" s="18"/>
      <c r="EV1306" s="18"/>
      <c r="EW1306" s="18"/>
      <c r="EX1306" s="18"/>
      <c r="EY1306" s="18"/>
      <c r="EZ1306" s="18"/>
      <c r="FA1306" s="18"/>
      <c r="FB1306" s="18"/>
      <c r="FC1306" s="18"/>
      <c r="FD1306" s="18"/>
      <c r="FE1306" s="18"/>
      <c r="FF1306" s="18"/>
      <c r="FG1306" s="18"/>
      <c r="FH1306" s="18"/>
      <c r="FI1306" s="18"/>
      <c r="FJ1306" s="18"/>
      <c r="FK1306" s="18"/>
      <c r="FL1306" s="18"/>
      <c r="FM1306" s="18"/>
      <c r="FN1306" s="18"/>
      <c r="FO1306" s="18"/>
      <c r="FP1306" s="18"/>
      <c r="FQ1306" s="18"/>
      <c r="FR1306" s="18"/>
      <c r="FS1306" s="18"/>
      <c r="FT1306" s="18"/>
      <c r="FU1306" s="18"/>
      <c r="FV1306" s="18"/>
    </row>
    <row r="1307" spans="1:178" ht="12.75" x14ac:dyDescent="0.15">
      <c r="A1307" s="90">
        <f t="shared" si="300"/>
        <v>43645</v>
      </c>
      <c r="B1307" s="95">
        <f t="shared" ca="1" si="302"/>
        <v>121174.21809482999</v>
      </c>
      <c r="C1307" s="3">
        <f t="shared" ca="1" si="303"/>
        <v>113662.642761</v>
      </c>
      <c r="D1307" s="4">
        <f ca="1">IF(A1307&lt;$B$1,VLOOKUP(A1307,[1]DI!$A$4:$B$15000,2),0)</f>
        <v>0</v>
      </c>
      <c r="E1307" s="5">
        <f t="shared" ca="1" si="304"/>
        <v>0</v>
      </c>
      <c r="F1307" s="20">
        <f t="shared" si="301"/>
        <v>1.3</v>
      </c>
      <c r="G1307" s="6">
        <f t="shared" ca="1" si="305"/>
        <v>1</v>
      </c>
      <c r="H1307" s="5">
        <f ca="1">TRUNC(PRODUCT(G$10:G1306),15)</f>
        <v>1.4983788130506599</v>
      </c>
      <c r="I1307" s="5">
        <f t="shared" ca="1" si="306"/>
        <v>1.4054944838680801</v>
      </c>
      <c r="J1307" s="5">
        <f t="shared" ca="1" si="307"/>
        <v>1.0660865799999999</v>
      </c>
      <c r="K1307" s="5">
        <f t="shared" ca="1" si="308"/>
        <v>7511.5753338300001</v>
      </c>
      <c r="L1307" s="21">
        <f>IF(VLOOKUP(A1307,$U$12:$AD$125,8)=VLOOKUP(A1306,$U$12:$AD$125,8),0,VLOOKUP(A1307,U$12:$AD$125,8))</f>
        <v>0</v>
      </c>
      <c r="M1307" s="8">
        <f>IF(L1307&gt;0,VLOOKUP(L1307,T$12:$AC$125,7),0)</f>
        <v>0</v>
      </c>
      <c r="N1307" s="3">
        <f t="shared" si="299"/>
        <v>0</v>
      </c>
      <c r="O1307" s="3">
        <f t="shared" ca="1" si="309"/>
        <v>7511.5753338300001</v>
      </c>
      <c r="P1307" s="22" t="str">
        <f t="shared" si="310"/>
        <v>A+JProp=</v>
      </c>
      <c r="Q1307" s="2">
        <f t="shared" si="311"/>
        <v>43719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  <c r="ES1307" s="18"/>
      <c r="ET1307" s="18"/>
      <c r="EU1307" s="18"/>
      <c r="EV1307" s="18"/>
      <c r="EW1307" s="18"/>
      <c r="EX1307" s="18"/>
      <c r="EY1307" s="18"/>
      <c r="EZ1307" s="18"/>
      <c r="FA1307" s="18"/>
      <c r="FB1307" s="18"/>
      <c r="FC1307" s="18"/>
      <c r="FD1307" s="18"/>
      <c r="FE1307" s="18"/>
      <c r="FF1307" s="18"/>
      <c r="FG1307" s="18"/>
      <c r="FH1307" s="18"/>
      <c r="FI1307" s="18"/>
      <c r="FJ1307" s="18"/>
      <c r="FK1307" s="18"/>
      <c r="FL1307" s="18"/>
      <c r="FM1307" s="18"/>
      <c r="FN1307" s="18"/>
      <c r="FO1307" s="18"/>
      <c r="FP1307" s="18"/>
      <c r="FQ1307" s="18"/>
      <c r="FR1307" s="18"/>
      <c r="FS1307" s="18"/>
      <c r="FT1307" s="18"/>
      <c r="FU1307" s="18"/>
      <c r="FV1307" s="18"/>
    </row>
    <row r="1308" spans="1:178" ht="12.75" x14ac:dyDescent="0.15">
      <c r="A1308" s="90">
        <f t="shared" si="300"/>
        <v>43646</v>
      </c>
      <c r="B1308" s="95">
        <f t="shared" ca="1" si="302"/>
        <v>121174.21809482999</v>
      </c>
      <c r="C1308" s="3">
        <f t="shared" ca="1" si="303"/>
        <v>113662.642761</v>
      </c>
      <c r="D1308" s="4">
        <f ca="1">IF(A1308&lt;$B$1,VLOOKUP(A1308,[1]DI!$A$4:$B$15000,2),0)</f>
        <v>0</v>
      </c>
      <c r="E1308" s="5">
        <f t="shared" ca="1" si="304"/>
        <v>0</v>
      </c>
      <c r="F1308" s="20">
        <f t="shared" si="301"/>
        <v>1.3</v>
      </c>
      <c r="G1308" s="6">
        <f t="shared" ca="1" si="305"/>
        <v>1</v>
      </c>
      <c r="H1308" s="5">
        <f ca="1">TRUNC(PRODUCT(G$10:G1307),15)</f>
        <v>1.4983788130506599</v>
      </c>
      <c r="I1308" s="5">
        <f t="shared" ca="1" si="306"/>
        <v>1.4054944838680801</v>
      </c>
      <c r="J1308" s="5">
        <f t="shared" ca="1" si="307"/>
        <v>1.0660865799999999</v>
      </c>
      <c r="K1308" s="5">
        <f t="shared" ca="1" si="308"/>
        <v>7511.5753338300001</v>
      </c>
      <c r="L1308" s="21">
        <f>IF(VLOOKUP(A1308,$U$12:$AD$125,8)=VLOOKUP(A1307,$U$12:$AD$125,8),0,VLOOKUP(A1308,U$12:$AD$125,8))</f>
        <v>0</v>
      </c>
      <c r="M1308" s="8">
        <f>IF(L1308&gt;0,VLOOKUP(L1308,T$12:$AC$125,7),0)</f>
        <v>0</v>
      </c>
      <c r="N1308" s="3">
        <f t="shared" si="299"/>
        <v>0</v>
      </c>
      <c r="O1308" s="3">
        <f t="shared" ca="1" si="309"/>
        <v>7511.5753338300001</v>
      </c>
      <c r="P1308" s="22" t="str">
        <f t="shared" si="310"/>
        <v>A+JProp=</v>
      </c>
      <c r="Q1308" s="2">
        <f t="shared" si="311"/>
        <v>43719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  <c r="ES1308" s="18"/>
      <c r="ET1308" s="18"/>
      <c r="EU1308" s="18"/>
      <c r="EV1308" s="18"/>
      <c r="EW1308" s="18"/>
      <c r="EX1308" s="18"/>
      <c r="EY1308" s="18"/>
      <c r="EZ1308" s="18"/>
      <c r="FA1308" s="18"/>
      <c r="FB1308" s="18"/>
      <c r="FC1308" s="18"/>
      <c r="FD1308" s="18"/>
      <c r="FE1308" s="18"/>
      <c r="FF1308" s="18"/>
      <c r="FG1308" s="18"/>
      <c r="FH1308" s="18"/>
      <c r="FI1308" s="18"/>
      <c r="FJ1308" s="18"/>
      <c r="FK1308" s="18"/>
      <c r="FL1308" s="18"/>
      <c r="FM1308" s="18"/>
      <c r="FN1308" s="18"/>
      <c r="FO1308" s="18"/>
      <c r="FP1308" s="18"/>
      <c r="FQ1308" s="18"/>
      <c r="FR1308" s="18"/>
      <c r="FS1308" s="18"/>
      <c r="FT1308" s="18"/>
      <c r="FU1308" s="18"/>
      <c r="FV1308" s="18"/>
    </row>
    <row r="1309" spans="1:178" ht="12.75" x14ac:dyDescent="0.15">
      <c r="A1309" s="90">
        <f t="shared" si="300"/>
        <v>43647</v>
      </c>
      <c r="B1309" s="95">
        <f t="shared" ca="1" si="302"/>
        <v>121174.21809482999</v>
      </c>
      <c r="C1309" s="3">
        <f t="shared" ca="1" si="303"/>
        <v>113662.642761</v>
      </c>
      <c r="D1309" s="4">
        <f ca="1">IF(A1309&lt;$B$1,VLOOKUP(A1309,[1]DI!$A$4:$B$15000,2),0)</f>
        <v>6.4000000000000001E-2</v>
      </c>
      <c r="E1309" s="5">
        <f t="shared" ca="1" si="304"/>
        <v>2.4620000000000002E-4</v>
      </c>
      <c r="F1309" s="20">
        <f t="shared" si="301"/>
        <v>1.3</v>
      </c>
      <c r="G1309" s="6">
        <f t="shared" ca="1" si="305"/>
        <v>1.00032006</v>
      </c>
      <c r="H1309" s="5">
        <f ca="1">TRUNC(PRODUCT(G$10:G1308),15)</f>
        <v>1.4983788130506599</v>
      </c>
      <c r="I1309" s="5">
        <f t="shared" ca="1" si="306"/>
        <v>1.4054944838680801</v>
      </c>
      <c r="J1309" s="5">
        <f t="shared" ca="1" si="307"/>
        <v>1.0660865799999999</v>
      </c>
      <c r="K1309" s="5">
        <f t="shared" ca="1" si="308"/>
        <v>7511.5753338300001</v>
      </c>
      <c r="L1309" s="21">
        <f>IF(VLOOKUP(A1309,$U$12:$AD$125,8)=VLOOKUP(A1308,$U$12:$AD$125,8),0,VLOOKUP(A1309,U$12:$AD$125,8))</f>
        <v>0</v>
      </c>
      <c r="M1309" s="8">
        <f>IF(L1309&gt;0,VLOOKUP(L1309,T$12:$AC$125,7),0)</f>
        <v>0</v>
      </c>
      <c r="N1309" s="3">
        <f t="shared" si="299"/>
        <v>0</v>
      </c>
      <c r="O1309" s="3">
        <f t="shared" ca="1" si="309"/>
        <v>7511.5753338300001</v>
      </c>
      <c r="P1309" s="22" t="str">
        <f t="shared" si="310"/>
        <v>A+JProp=</v>
      </c>
      <c r="Q1309" s="2">
        <f t="shared" si="311"/>
        <v>43719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  <c r="ES1309" s="18"/>
      <c r="ET1309" s="18"/>
      <c r="EU1309" s="18"/>
      <c r="EV1309" s="18"/>
      <c r="EW1309" s="18"/>
      <c r="EX1309" s="18"/>
      <c r="EY1309" s="18"/>
      <c r="EZ1309" s="18"/>
      <c r="FA1309" s="18"/>
      <c r="FB1309" s="18"/>
      <c r="FC1309" s="18"/>
      <c r="FD1309" s="18"/>
      <c r="FE1309" s="18"/>
      <c r="FF1309" s="18"/>
      <c r="FG1309" s="18"/>
      <c r="FH1309" s="18"/>
      <c r="FI1309" s="18"/>
      <c r="FJ1309" s="18"/>
      <c r="FK1309" s="18"/>
      <c r="FL1309" s="18"/>
      <c r="FM1309" s="18"/>
      <c r="FN1309" s="18"/>
      <c r="FO1309" s="18"/>
      <c r="FP1309" s="18"/>
      <c r="FQ1309" s="18"/>
      <c r="FR1309" s="18"/>
      <c r="FS1309" s="18"/>
      <c r="FT1309" s="18"/>
      <c r="FU1309" s="18"/>
      <c r="FV1309" s="18"/>
    </row>
    <row r="1310" spans="1:178" ht="12.75" x14ac:dyDescent="0.15">
      <c r="A1310" s="90">
        <f t="shared" si="300"/>
        <v>43648</v>
      </c>
      <c r="B1310" s="95">
        <f t="shared" ca="1" si="302"/>
        <v>121213.00206179</v>
      </c>
      <c r="C1310" s="3">
        <f t="shared" ca="1" si="303"/>
        <v>113662.642761</v>
      </c>
      <c r="D1310" s="4">
        <f ca="1">IF(A1310&lt;$B$1,VLOOKUP(A1310,[1]DI!$A$4:$B$15000,2),0)</f>
        <v>6.4000000000000001E-2</v>
      </c>
      <c r="E1310" s="5">
        <f t="shared" ca="1" si="304"/>
        <v>2.4620000000000002E-4</v>
      </c>
      <c r="F1310" s="20">
        <f t="shared" si="301"/>
        <v>1.3</v>
      </c>
      <c r="G1310" s="6">
        <f t="shared" ca="1" si="305"/>
        <v>1.00032006</v>
      </c>
      <c r="H1310" s="5">
        <f ca="1">TRUNC(PRODUCT(G$10:G1309),15)</f>
        <v>1.4988583841735601</v>
      </c>
      <c r="I1310" s="5">
        <f t="shared" ca="1" si="306"/>
        <v>1.4054944838680801</v>
      </c>
      <c r="J1310" s="5">
        <f t="shared" ca="1" si="307"/>
        <v>1.0664278</v>
      </c>
      <c r="K1310" s="5">
        <f t="shared" ca="1" si="308"/>
        <v>7550.3593007899999</v>
      </c>
      <c r="L1310" s="21">
        <f>IF(VLOOKUP(A1310,$U$12:$AD$125,8)=VLOOKUP(A1309,$U$12:$AD$125,8),0,VLOOKUP(A1310,U$12:$AD$125,8))</f>
        <v>0</v>
      </c>
      <c r="M1310" s="8">
        <f>IF(L1310&gt;0,VLOOKUP(L1310,T$12:$AC$125,7),0)</f>
        <v>0</v>
      </c>
      <c r="N1310" s="3">
        <f t="shared" si="299"/>
        <v>0</v>
      </c>
      <c r="O1310" s="3">
        <f t="shared" ca="1" si="309"/>
        <v>7550.3593007899999</v>
      </c>
      <c r="P1310" s="22" t="str">
        <f t="shared" si="310"/>
        <v>A+JProp=</v>
      </c>
      <c r="Q1310" s="2">
        <f t="shared" si="311"/>
        <v>43719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  <c r="ES1310" s="18"/>
      <c r="ET1310" s="18"/>
      <c r="EU1310" s="18"/>
      <c r="EV1310" s="18"/>
      <c r="EW1310" s="18"/>
      <c r="EX1310" s="18"/>
      <c r="EY1310" s="18"/>
      <c r="EZ1310" s="18"/>
      <c r="FA1310" s="18"/>
      <c r="FB1310" s="18"/>
      <c r="FC1310" s="18"/>
      <c r="FD1310" s="18"/>
      <c r="FE1310" s="18"/>
      <c r="FF1310" s="18"/>
      <c r="FG1310" s="18"/>
      <c r="FH1310" s="18"/>
      <c r="FI1310" s="18"/>
      <c r="FJ1310" s="18"/>
      <c r="FK1310" s="18"/>
      <c r="FL1310" s="18"/>
      <c r="FM1310" s="18"/>
      <c r="FN1310" s="18"/>
      <c r="FO1310" s="18"/>
      <c r="FP1310" s="18"/>
      <c r="FQ1310" s="18"/>
      <c r="FR1310" s="18"/>
      <c r="FS1310" s="18"/>
      <c r="FT1310" s="18"/>
      <c r="FU1310" s="18"/>
      <c r="FV1310" s="18"/>
    </row>
    <row r="1311" spans="1:178" ht="12.75" x14ac:dyDescent="0.15">
      <c r="A1311" s="90">
        <f t="shared" si="300"/>
        <v>43649</v>
      </c>
      <c r="B1311" s="95">
        <f t="shared" ca="1" si="302"/>
        <v>121251.79739502</v>
      </c>
      <c r="C1311" s="3">
        <f t="shared" ca="1" si="303"/>
        <v>113662.642761</v>
      </c>
      <c r="D1311" s="4">
        <f ca="1">IF(A1311&lt;$B$1,VLOOKUP(A1311,[1]DI!$A$4:$B$15000,2),0)</f>
        <v>6.4000000000000001E-2</v>
      </c>
      <c r="E1311" s="5">
        <f t="shared" ca="1" si="304"/>
        <v>2.4620000000000002E-4</v>
      </c>
      <c r="F1311" s="20">
        <f t="shared" si="301"/>
        <v>1.3</v>
      </c>
      <c r="G1311" s="6">
        <f t="shared" ca="1" si="305"/>
        <v>1.00032006</v>
      </c>
      <c r="H1311" s="5">
        <f ca="1">TRUNC(PRODUCT(G$10:G1310),15)</f>
        <v>1.499338108788</v>
      </c>
      <c r="I1311" s="5">
        <f t="shared" ca="1" si="306"/>
        <v>1.4054944838680801</v>
      </c>
      <c r="J1311" s="5">
        <f t="shared" ca="1" si="307"/>
        <v>1.06676912</v>
      </c>
      <c r="K1311" s="5">
        <f t="shared" ca="1" si="308"/>
        <v>7589.1546340200002</v>
      </c>
      <c r="L1311" s="21">
        <f>IF(VLOOKUP(A1311,$U$12:$AD$125,8)=VLOOKUP(A1310,$U$12:$AD$125,8),0,VLOOKUP(A1311,U$12:$AD$125,8))</f>
        <v>0</v>
      </c>
      <c r="M1311" s="8">
        <f>IF(L1311&gt;0,VLOOKUP(L1311,T$12:$AC$125,7),0)</f>
        <v>0</v>
      </c>
      <c r="N1311" s="3">
        <f t="shared" si="299"/>
        <v>0</v>
      </c>
      <c r="O1311" s="3">
        <f t="shared" ca="1" si="309"/>
        <v>7589.1546340200002</v>
      </c>
      <c r="P1311" s="22" t="str">
        <f t="shared" si="310"/>
        <v>A+JProp=</v>
      </c>
      <c r="Q1311" s="2">
        <f t="shared" si="311"/>
        <v>43719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  <c r="ES1311" s="18"/>
      <c r="ET1311" s="18"/>
      <c r="EU1311" s="18"/>
      <c r="EV1311" s="18"/>
      <c r="EW1311" s="18"/>
      <c r="EX1311" s="18"/>
      <c r="EY1311" s="18"/>
      <c r="EZ1311" s="18"/>
      <c r="FA1311" s="18"/>
      <c r="FB1311" s="18"/>
      <c r="FC1311" s="18"/>
      <c r="FD1311" s="18"/>
      <c r="FE1311" s="18"/>
      <c r="FF1311" s="18"/>
      <c r="FG1311" s="18"/>
      <c r="FH1311" s="18"/>
      <c r="FI1311" s="18"/>
      <c r="FJ1311" s="18"/>
      <c r="FK1311" s="18"/>
      <c r="FL1311" s="18"/>
      <c r="FM1311" s="18"/>
      <c r="FN1311" s="18"/>
      <c r="FO1311" s="18"/>
      <c r="FP1311" s="18"/>
      <c r="FQ1311" s="18"/>
      <c r="FR1311" s="18"/>
      <c r="FS1311" s="18"/>
      <c r="FT1311" s="18"/>
      <c r="FU1311" s="18"/>
      <c r="FV1311" s="18"/>
    </row>
    <row r="1312" spans="1:178" ht="12.75" x14ac:dyDescent="0.15">
      <c r="A1312" s="90">
        <f t="shared" si="300"/>
        <v>43650</v>
      </c>
      <c r="B1312" s="95">
        <f t="shared" ca="1" si="302"/>
        <v>121290.60523114</v>
      </c>
      <c r="C1312" s="3">
        <f t="shared" ca="1" si="303"/>
        <v>113662.642761</v>
      </c>
      <c r="D1312" s="4">
        <f ca="1">IF(A1312&lt;$B$1,VLOOKUP(A1312,[1]DI!$A$4:$B$15000,2),0)</f>
        <v>6.4000000000000001E-2</v>
      </c>
      <c r="E1312" s="5">
        <f t="shared" ca="1" si="304"/>
        <v>2.4620000000000002E-4</v>
      </c>
      <c r="F1312" s="20">
        <f t="shared" si="301"/>
        <v>1.3</v>
      </c>
      <c r="G1312" s="6">
        <f t="shared" ca="1" si="305"/>
        <v>1.00032006</v>
      </c>
      <c r="H1312" s="5">
        <f ca="1">TRUNC(PRODUCT(G$10:G1311),15)</f>
        <v>1.4998179869431001</v>
      </c>
      <c r="I1312" s="5">
        <f t="shared" ca="1" si="306"/>
        <v>1.4054944838680801</v>
      </c>
      <c r="J1312" s="5">
        <f t="shared" ca="1" si="307"/>
        <v>1.06711055</v>
      </c>
      <c r="K1312" s="5">
        <f t="shared" ca="1" si="308"/>
        <v>7627.9624701399998</v>
      </c>
      <c r="L1312" s="21">
        <f>IF(VLOOKUP(A1312,$U$12:$AD$125,8)=VLOOKUP(A1311,$U$12:$AD$125,8),0,VLOOKUP(A1312,U$12:$AD$125,8))</f>
        <v>0</v>
      </c>
      <c r="M1312" s="8">
        <f>IF(L1312&gt;0,VLOOKUP(L1312,T$12:$AC$125,7),0)</f>
        <v>0</v>
      </c>
      <c r="N1312" s="3">
        <f t="shared" si="299"/>
        <v>0</v>
      </c>
      <c r="O1312" s="3">
        <f t="shared" ca="1" si="309"/>
        <v>7627.9624701399998</v>
      </c>
      <c r="P1312" s="22" t="str">
        <f t="shared" si="310"/>
        <v>A+JProp=</v>
      </c>
      <c r="Q1312" s="2">
        <f t="shared" si="311"/>
        <v>43719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  <c r="ES1312" s="18"/>
      <c r="ET1312" s="18"/>
      <c r="EU1312" s="18"/>
      <c r="EV1312" s="18"/>
      <c r="EW1312" s="18"/>
      <c r="EX1312" s="18"/>
      <c r="EY1312" s="18"/>
      <c r="EZ1312" s="18"/>
      <c r="FA1312" s="18"/>
      <c r="FB1312" s="18"/>
      <c r="FC1312" s="18"/>
      <c r="FD1312" s="18"/>
      <c r="FE1312" s="18"/>
      <c r="FF1312" s="18"/>
      <c r="FG1312" s="18"/>
      <c r="FH1312" s="18"/>
      <c r="FI1312" s="18"/>
      <c r="FJ1312" s="18"/>
      <c r="FK1312" s="18"/>
      <c r="FL1312" s="18"/>
      <c r="FM1312" s="18"/>
      <c r="FN1312" s="18"/>
      <c r="FO1312" s="18"/>
      <c r="FP1312" s="18"/>
      <c r="FQ1312" s="18"/>
      <c r="FR1312" s="18"/>
      <c r="FS1312" s="18"/>
      <c r="FT1312" s="18"/>
      <c r="FU1312" s="18"/>
      <c r="FV1312" s="18"/>
    </row>
    <row r="1313" spans="1:181" ht="12.75" x14ac:dyDescent="0.15">
      <c r="A1313" s="90">
        <f t="shared" si="300"/>
        <v>43651</v>
      </c>
      <c r="B1313" s="95">
        <f t="shared" ca="1" si="302"/>
        <v>121329.42557014999</v>
      </c>
      <c r="C1313" s="3">
        <f t="shared" ca="1" si="303"/>
        <v>113662.642761</v>
      </c>
      <c r="D1313" s="4">
        <f ca="1">IF(A1313&lt;$B$1,VLOOKUP(A1313,[1]DI!$A$4:$B$15000,2),0)</f>
        <v>6.4000000000000001E-2</v>
      </c>
      <c r="E1313" s="5">
        <f t="shared" ca="1" si="304"/>
        <v>2.4620000000000002E-4</v>
      </c>
      <c r="F1313" s="20">
        <f t="shared" si="301"/>
        <v>1.3</v>
      </c>
      <c r="G1313" s="6">
        <f t="shared" ca="1" si="305"/>
        <v>1.00032006</v>
      </c>
      <c r="H1313" s="5">
        <f ca="1">TRUNC(PRODUCT(G$10:G1312),15)</f>
        <v>1.5002980186879999</v>
      </c>
      <c r="I1313" s="5">
        <f t="shared" ca="1" si="306"/>
        <v>1.4054944838680801</v>
      </c>
      <c r="J1313" s="5">
        <f t="shared" ca="1" si="307"/>
        <v>1.06745209</v>
      </c>
      <c r="K1313" s="5">
        <f t="shared" ca="1" si="308"/>
        <v>7666.7828091499996</v>
      </c>
      <c r="L1313" s="21">
        <f>IF(VLOOKUP(A1313,$U$12:$AD$125,8)=VLOOKUP(A1312,$U$12:$AD$125,8),0,VLOOKUP(A1313,U$12:$AD$125,8))</f>
        <v>0</v>
      </c>
      <c r="M1313" s="8">
        <f>IF(L1313&gt;0,VLOOKUP(L1313,T$12:$AC$125,7),0)</f>
        <v>0</v>
      </c>
      <c r="N1313" s="3">
        <f t="shared" si="299"/>
        <v>0</v>
      </c>
      <c r="O1313" s="3">
        <f t="shared" ca="1" si="309"/>
        <v>7666.7828091499996</v>
      </c>
      <c r="P1313" s="22" t="str">
        <f t="shared" si="310"/>
        <v>A+JProp=</v>
      </c>
      <c r="Q1313" s="2">
        <f t="shared" si="311"/>
        <v>43719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  <c r="ES1313" s="18"/>
      <c r="ET1313" s="18"/>
      <c r="EU1313" s="18"/>
      <c r="EV1313" s="18"/>
      <c r="EW1313" s="18"/>
      <c r="EX1313" s="18"/>
      <c r="EY1313" s="18"/>
      <c r="EZ1313" s="18"/>
      <c r="FA1313" s="18"/>
      <c r="FB1313" s="18"/>
      <c r="FC1313" s="18"/>
      <c r="FD1313" s="18"/>
      <c r="FE1313" s="18"/>
      <c r="FF1313" s="18"/>
      <c r="FG1313" s="18"/>
      <c r="FH1313" s="18"/>
      <c r="FI1313" s="18"/>
      <c r="FJ1313" s="18"/>
      <c r="FK1313" s="18"/>
      <c r="FL1313" s="18"/>
      <c r="FM1313" s="18"/>
      <c r="FN1313" s="18"/>
      <c r="FO1313" s="18"/>
      <c r="FP1313" s="18"/>
      <c r="FQ1313" s="18"/>
      <c r="FR1313" s="18"/>
      <c r="FS1313" s="18"/>
      <c r="FT1313" s="18"/>
      <c r="FU1313" s="18"/>
      <c r="FV1313" s="18"/>
    </row>
    <row r="1314" spans="1:181" ht="12.75" x14ac:dyDescent="0.15">
      <c r="A1314" s="90">
        <f t="shared" si="300"/>
        <v>43652</v>
      </c>
      <c r="B1314" s="95">
        <f t="shared" ca="1" si="302"/>
        <v>121368.25727541999</v>
      </c>
      <c r="C1314" s="3">
        <f t="shared" ca="1" si="303"/>
        <v>113662.642761</v>
      </c>
      <c r="D1314" s="4">
        <f ca="1">IF(A1314&lt;$B$1,VLOOKUP(A1314,[1]DI!$A$4:$B$15000,2),0)</f>
        <v>0</v>
      </c>
      <c r="E1314" s="5">
        <f t="shared" ca="1" si="304"/>
        <v>0</v>
      </c>
      <c r="F1314" s="20">
        <f t="shared" si="301"/>
        <v>1.3</v>
      </c>
      <c r="G1314" s="6">
        <f t="shared" ca="1" si="305"/>
        <v>1</v>
      </c>
      <c r="H1314" s="5">
        <f ca="1">TRUNC(PRODUCT(G$10:G1313),15)</f>
        <v>1.50077820407186</v>
      </c>
      <c r="I1314" s="5">
        <f t="shared" ca="1" si="306"/>
        <v>1.4054944838680801</v>
      </c>
      <c r="J1314" s="5">
        <f t="shared" ca="1" si="307"/>
        <v>1.06779373</v>
      </c>
      <c r="K1314" s="5">
        <f t="shared" ca="1" si="308"/>
        <v>7705.61451442</v>
      </c>
      <c r="L1314" s="21">
        <f>IF(VLOOKUP(A1314,$U$12:$AD$125,8)=VLOOKUP(A1313,$U$12:$AD$125,8),0,VLOOKUP(A1314,U$12:$AD$125,8))</f>
        <v>0</v>
      </c>
      <c r="M1314" s="8">
        <f>IF(L1314&gt;0,VLOOKUP(L1314,T$12:$AC$125,7),0)</f>
        <v>0</v>
      </c>
      <c r="N1314" s="3">
        <f t="shared" si="299"/>
        <v>0</v>
      </c>
      <c r="O1314" s="3">
        <f t="shared" ca="1" si="309"/>
        <v>7705.61451442</v>
      </c>
      <c r="P1314" s="22" t="str">
        <f t="shared" si="310"/>
        <v>A+JProp=</v>
      </c>
      <c r="Q1314" s="2">
        <f t="shared" si="311"/>
        <v>43719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  <c r="ES1314" s="18"/>
      <c r="ET1314" s="18"/>
      <c r="EU1314" s="18"/>
      <c r="EV1314" s="18"/>
      <c r="EW1314" s="18"/>
      <c r="EX1314" s="18"/>
      <c r="EY1314" s="18"/>
      <c r="EZ1314" s="18"/>
      <c r="FA1314" s="18"/>
      <c r="FB1314" s="18"/>
      <c r="FC1314" s="18"/>
      <c r="FD1314" s="18"/>
      <c r="FE1314" s="18"/>
      <c r="FF1314" s="18"/>
      <c r="FG1314" s="18"/>
      <c r="FH1314" s="18"/>
      <c r="FI1314" s="18"/>
      <c r="FJ1314" s="18"/>
      <c r="FK1314" s="18"/>
      <c r="FL1314" s="18"/>
      <c r="FM1314" s="18"/>
      <c r="FN1314" s="18"/>
      <c r="FO1314" s="18"/>
      <c r="FP1314" s="18"/>
      <c r="FQ1314" s="18"/>
      <c r="FR1314" s="18"/>
      <c r="FS1314" s="18"/>
      <c r="FT1314" s="18"/>
      <c r="FU1314" s="18"/>
      <c r="FV1314" s="18"/>
    </row>
    <row r="1315" spans="1:181" ht="12.75" x14ac:dyDescent="0.15">
      <c r="A1315" s="90">
        <f t="shared" si="300"/>
        <v>43653</v>
      </c>
      <c r="B1315" s="95">
        <f t="shared" ca="1" si="302"/>
        <v>121368.25727541999</v>
      </c>
      <c r="C1315" s="3">
        <f t="shared" ca="1" si="303"/>
        <v>113662.642761</v>
      </c>
      <c r="D1315" s="4">
        <f ca="1">IF(A1315&lt;$B$1,VLOOKUP(A1315,[1]DI!$A$4:$B$15000,2),0)</f>
        <v>0</v>
      </c>
      <c r="E1315" s="5">
        <f t="shared" ca="1" si="304"/>
        <v>0</v>
      </c>
      <c r="F1315" s="20">
        <f t="shared" si="301"/>
        <v>1.3</v>
      </c>
      <c r="G1315" s="6">
        <f t="shared" ca="1" si="305"/>
        <v>1</v>
      </c>
      <c r="H1315" s="5">
        <f ca="1">TRUNC(PRODUCT(G$10:G1314),15)</f>
        <v>1.50077820407186</v>
      </c>
      <c r="I1315" s="5">
        <f t="shared" ca="1" si="306"/>
        <v>1.4054944838680801</v>
      </c>
      <c r="J1315" s="5">
        <f t="shared" ca="1" si="307"/>
        <v>1.06779373</v>
      </c>
      <c r="K1315" s="5">
        <f t="shared" ca="1" si="308"/>
        <v>7705.61451442</v>
      </c>
      <c r="L1315" s="21">
        <f>IF(VLOOKUP(A1315,$U$12:$AD$125,8)=VLOOKUP(A1314,$U$12:$AD$125,8),0,VLOOKUP(A1315,U$12:$AD$125,8))</f>
        <v>0</v>
      </c>
      <c r="M1315" s="8">
        <f>IF(L1315&gt;0,VLOOKUP(L1315,T$12:$AC$125,7),0)</f>
        <v>0</v>
      </c>
      <c r="N1315" s="3">
        <f t="shared" si="299"/>
        <v>0</v>
      </c>
      <c r="O1315" s="3">
        <f t="shared" ca="1" si="309"/>
        <v>7705.61451442</v>
      </c>
      <c r="P1315" s="22" t="str">
        <f t="shared" si="310"/>
        <v>A+JProp=</v>
      </c>
      <c r="Q1315" s="2">
        <f t="shared" si="311"/>
        <v>43719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  <c r="ES1315" s="18"/>
      <c r="ET1315" s="18"/>
      <c r="EU1315" s="18"/>
      <c r="EV1315" s="18"/>
      <c r="EW1315" s="18"/>
      <c r="EX1315" s="18"/>
      <c r="EY1315" s="18"/>
      <c r="EZ1315" s="18"/>
      <c r="FA1315" s="18"/>
      <c r="FB1315" s="18"/>
      <c r="FC1315" s="18"/>
      <c r="FD1315" s="18"/>
      <c r="FE1315" s="18"/>
      <c r="FF1315" s="18"/>
      <c r="FG1315" s="18"/>
      <c r="FH1315" s="18"/>
      <c r="FI1315" s="18"/>
      <c r="FJ1315" s="18"/>
      <c r="FK1315" s="18"/>
      <c r="FL1315" s="18"/>
      <c r="FM1315" s="18"/>
      <c r="FN1315" s="18"/>
      <c r="FO1315" s="18"/>
      <c r="FP1315" s="18"/>
      <c r="FQ1315" s="18"/>
      <c r="FR1315" s="18"/>
      <c r="FS1315" s="18"/>
      <c r="FT1315" s="18"/>
      <c r="FU1315" s="18"/>
      <c r="FV1315" s="18"/>
    </row>
    <row r="1316" spans="1:181" ht="12.75" x14ac:dyDescent="0.15">
      <c r="A1316" s="90">
        <f t="shared" si="300"/>
        <v>43654</v>
      </c>
      <c r="B1316" s="95">
        <f t="shared" ca="1" si="302"/>
        <v>121368.25727541999</v>
      </c>
      <c r="C1316" s="3">
        <f t="shared" ca="1" si="303"/>
        <v>113662.642761</v>
      </c>
      <c r="D1316" s="4">
        <f ca="1">IF(A1316&lt;$B$1,VLOOKUP(A1316,[1]DI!$A$4:$B$15000,2),0)</f>
        <v>6.4000000000000001E-2</v>
      </c>
      <c r="E1316" s="5">
        <f t="shared" ca="1" si="304"/>
        <v>2.4620000000000002E-4</v>
      </c>
      <c r="F1316" s="20">
        <f t="shared" si="301"/>
        <v>1.3</v>
      </c>
      <c r="G1316" s="6">
        <f t="shared" ca="1" si="305"/>
        <v>1.00032006</v>
      </c>
      <c r="H1316" s="5">
        <f ca="1">TRUNC(PRODUCT(G$10:G1315),15)</f>
        <v>1.50077820407186</v>
      </c>
      <c r="I1316" s="5">
        <f t="shared" ca="1" si="306"/>
        <v>1.4054944838680801</v>
      </c>
      <c r="J1316" s="5">
        <f t="shared" ca="1" si="307"/>
        <v>1.06779373</v>
      </c>
      <c r="K1316" s="5">
        <f t="shared" ca="1" si="308"/>
        <v>7705.61451442</v>
      </c>
      <c r="L1316" s="21">
        <f>IF(VLOOKUP(A1316,$U$12:$AD$125,8)=VLOOKUP(A1315,$U$12:$AD$125,8),0,VLOOKUP(A1316,U$12:$AD$125,8))</f>
        <v>0</v>
      </c>
      <c r="M1316" s="8">
        <f>IF(L1316&gt;0,VLOOKUP(L1316,T$12:$AC$125,7),0)</f>
        <v>0</v>
      </c>
      <c r="N1316" s="3">
        <f t="shared" si="299"/>
        <v>0</v>
      </c>
      <c r="O1316" s="3">
        <f t="shared" ca="1" si="309"/>
        <v>7705.61451442</v>
      </c>
      <c r="P1316" s="22" t="str">
        <f t="shared" si="310"/>
        <v>A+JProp=</v>
      </c>
      <c r="Q1316" s="2">
        <f t="shared" si="311"/>
        <v>43719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  <c r="ES1316" s="18"/>
      <c r="ET1316" s="18"/>
      <c r="EU1316" s="18"/>
      <c r="EV1316" s="18"/>
      <c r="EW1316" s="18"/>
      <c r="EX1316" s="18"/>
      <c r="EY1316" s="18"/>
      <c r="EZ1316" s="18"/>
      <c r="FA1316" s="18"/>
      <c r="FB1316" s="18"/>
      <c r="FC1316" s="18"/>
      <c r="FD1316" s="18"/>
      <c r="FE1316" s="18"/>
      <c r="FF1316" s="18"/>
      <c r="FG1316" s="18"/>
      <c r="FH1316" s="18"/>
      <c r="FI1316" s="18"/>
      <c r="FJ1316" s="18"/>
      <c r="FK1316" s="18"/>
      <c r="FL1316" s="18"/>
      <c r="FM1316" s="18"/>
      <c r="FN1316" s="18"/>
      <c r="FO1316" s="18"/>
      <c r="FP1316" s="18"/>
      <c r="FQ1316" s="18"/>
      <c r="FR1316" s="18"/>
      <c r="FS1316" s="18"/>
      <c r="FT1316" s="18"/>
      <c r="FU1316" s="18"/>
      <c r="FV1316" s="18"/>
    </row>
    <row r="1317" spans="1:181" ht="12.75" x14ac:dyDescent="0.15">
      <c r="A1317" s="90">
        <f t="shared" si="300"/>
        <v>43655</v>
      </c>
      <c r="B1317" s="95">
        <f t="shared" ca="1" si="302"/>
        <v>121407.10262020999</v>
      </c>
      <c r="C1317" s="3">
        <f t="shared" ca="1" si="303"/>
        <v>113662.642761</v>
      </c>
      <c r="D1317" s="4">
        <f ca="1">IF(A1317&lt;$B$1,VLOOKUP(A1317,[1]DI!$A$4:$B$15000,2),0)</f>
        <v>6.4000000000000001E-2</v>
      </c>
      <c r="E1317" s="5">
        <f t="shared" ca="1" si="304"/>
        <v>2.4620000000000002E-4</v>
      </c>
      <c r="F1317" s="20">
        <f t="shared" si="301"/>
        <v>1.3</v>
      </c>
      <c r="G1317" s="6">
        <f t="shared" ca="1" si="305"/>
        <v>1.00032006</v>
      </c>
      <c r="H1317" s="5">
        <f ca="1">TRUNC(PRODUCT(G$10:G1316),15)</f>
        <v>1.5012585431438601</v>
      </c>
      <c r="I1317" s="5">
        <f t="shared" ca="1" si="306"/>
        <v>1.4054944838680801</v>
      </c>
      <c r="J1317" s="5">
        <f t="shared" ca="1" si="307"/>
        <v>1.06813549</v>
      </c>
      <c r="K1317" s="5">
        <f t="shared" ca="1" si="308"/>
        <v>7744.4598592100001</v>
      </c>
      <c r="L1317" s="21">
        <f>IF(VLOOKUP(A1317,$U$12:$AD$125,8)=VLOOKUP(A1316,$U$12:$AD$125,8),0,VLOOKUP(A1317,U$12:$AD$125,8))</f>
        <v>0</v>
      </c>
      <c r="M1317" s="8">
        <f>IF(L1317&gt;0,VLOOKUP(L1317,T$12:$AC$125,7),0)</f>
        <v>0</v>
      </c>
      <c r="N1317" s="3">
        <f t="shared" si="299"/>
        <v>0</v>
      </c>
      <c r="O1317" s="3">
        <f t="shared" ca="1" si="309"/>
        <v>7744.4598592100001</v>
      </c>
      <c r="P1317" s="22" t="str">
        <f t="shared" si="310"/>
        <v>A+JProp=</v>
      </c>
      <c r="Q1317" s="2">
        <f t="shared" si="311"/>
        <v>43719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  <c r="ES1317" s="18"/>
      <c r="ET1317" s="18"/>
      <c r="EU1317" s="18"/>
      <c r="EV1317" s="18"/>
      <c r="EW1317" s="18"/>
      <c r="EX1317" s="18"/>
      <c r="EY1317" s="18"/>
      <c r="EZ1317" s="18"/>
      <c r="FA1317" s="18"/>
      <c r="FB1317" s="18"/>
      <c r="FC1317" s="18"/>
      <c r="FD1317" s="18"/>
      <c r="FE1317" s="18"/>
      <c r="FF1317" s="18"/>
      <c r="FG1317" s="18"/>
      <c r="FH1317" s="18"/>
      <c r="FI1317" s="18"/>
      <c r="FJ1317" s="18"/>
      <c r="FK1317" s="18"/>
      <c r="FL1317" s="18"/>
      <c r="FM1317" s="18"/>
      <c r="FN1317" s="18"/>
      <c r="FO1317" s="18"/>
      <c r="FP1317" s="18"/>
      <c r="FQ1317" s="18"/>
      <c r="FR1317" s="18"/>
      <c r="FS1317" s="18"/>
      <c r="FT1317" s="18"/>
      <c r="FU1317" s="18"/>
      <c r="FV1317" s="18"/>
    </row>
    <row r="1318" spans="1:181" ht="12.75" x14ac:dyDescent="0.15">
      <c r="A1318" s="90">
        <f t="shared" si="300"/>
        <v>43656</v>
      </c>
      <c r="B1318" s="95">
        <f t="shared" ca="1" si="302"/>
        <v>121445.96046788999</v>
      </c>
      <c r="C1318" s="3">
        <f t="shared" ca="1" si="303"/>
        <v>113662.642761</v>
      </c>
      <c r="D1318" s="4">
        <f ca="1">IF(A1318&lt;$B$1,VLOOKUP(A1318,[1]DI!$A$4:$B$15000,2),0)</f>
        <v>6.4000000000000001E-2</v>
      </c>
      <c r="E1318" s="5">
        <f t="shared" ca="1" si="304"/>
        <v>2.4620000000000002E-4</v>
      </c>
      <c r="F1318" s="20">
        <f t="shared" si="301"/>
        <v>1.3</v>
      </c>
      <c r="G1318" s="6">
        <f t="shared" ca="1" si="305"/>
        <v>1.00032006</v>
      </c>
      <c r="H1318" s="5">
        <f ca="1">TRUNC(PRODUCT(G$10:G1317),15)</f>
        <v>1.5017390359531699</v>
      </c>
      <c r="I1318" s="5">
        <f t="shared" ca="1" si="306"/>
        <v>1.4054944838680801</v>
      </c>
      <c r="J1318" s="5">
        <f t="shared" ca="1" si="307"/>
        <v>1.0684773599999999</v>
      </c>
      <c r="K1318" s="5">
        <f t="shared" ca="1" si="308"/>
        <v>7783.3177068900004</v>
      </c>
      <c r="L1318" s="21">
        <f>IF(VLOOKUP(A1318,$U$12:$AD$125,8)=VLOOKUP(A1317,$U$12:$AD$125,8),0,VLOOKUP(A1318,U$12:$AD$125,8))</f>
        <v>0</v>
      </c>
      <c r="M1318" s="8">
        <f>IF(L1318&gt;0,VLOOKUP(L1318,T$12:$AC$125,7),0)</f>
        <v>0</v>
      </c>
      <c r="N1318" s="3">
        <f t="shared" si="299"/>
        <v>0</v>
      </c>
      <c r="O1318" s="3">
        <f t="shared" ca="1" si="309"/>
        <v>7783.3177068900004</v>
      </c>
      <c r="P1318" s="22" t="str">
        <f t="shared" si="310"/>
        <v>A+JProp=</v>
      </c>
      <c r="Q1318" s="2">
        <f t="shared" si="311"/>
        <v>43719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  <c r="ES1318" s="18"/>
      <c r="ET1318" s="18"/>
      <c r="EU1318" s="18"/>
      <c r="EV1318" s="18"/>
      <c r="EW1318" s="18"/>
      <c r="EX1318" s="18"/>
      <c r="EY1318" s="18"/>
      <c r="EZ1318" s="18"/>
      <c r="FA1318" s="18"/>
      <c r="FB1318" s="18"/>
      <c r="FC1318" s="18"/>
      <c r="FD1318" s="18"/>
      <c r="FE1318" s="18"/>
      <c r="FF1318" s="18"/>
      <c r="FG1318" s="18"/>
      <c r="FH1318" s="18"/>
      <c r="FI1318" s="18"/>
      <c r="FJ1318" s="18"/>
      <c r="FK1318" s="18"/>
      <c r="FL1318" s="18"/>
      <c r="FM1318" s="18"/>
      <c r="FN1318" s="18"/>
      <c r="FO1318" s="18"/>
      <c r="FP1318" s="18"/>
      <c r="FQ1318" s="18"/>
      <c r="FR1318" s="18"/>
      <c r="FS1318" s="18"/>
      <c r="FT1318" s="18"/>
      <c r="FU1318" s="18"/>
      <c r="FV1318" s="18"/>
    </row>
    <row r="1319" spans="1:181" ht="12.75" x14ac:dyDescent="0.15">
      <c r="A1319" s="90">
        <f t="shared" si="300"/>
        <v>43657</v>
      </c>
      <c r="B1319" s="95">
        <f t="shared" ca="1" si="302"/>
        <v>121484.83081846</v>
      </c>
      <c r="C1319" s="3">
        <f t="shared" ca="1" si="303"/>
        <v>113662.642761</v>
      </c>
      <c r="D1319" s="4">
        <f ca="1">IF(A1319&lt;$B$1,VLOOKUP(A1319,[1]DI!$A$4:$B$15000,2),0)</f>
        <v>6.4000000000000001E-2</v>
      </c>
      <c r="E1319" s="5">
        <f t="shared" ca="1" si="304"/>
        <v>2.4620000000000002E-4</v>
      </c>
      <c r="F1319" s="20">
        <f t="shared" si="301"/>
        <v>1.3</v>
      </c>
      <c r="G1319" s="6">
        <f t="shared" ca="1" si="305"/>
        <v>1.00032006</v>
      </c>
      <c r="H1319" s="5">
        <f ca="1">TRUNC(PRODUCT(G$10:G1318),15)</f>
        <v>1.5022196825490199</v>
      </c>
      <c r="I1319" s="5">
        <f t="shared" ca="1" si="306"/>
        <v>1.4054944838680801</v>
      </c>
      <c r="J1319" s="5">
        <f t="shared" ca="1" si="307"/>
        <v>1.0688193399999999</v>
      </c>
      <c r="K1319" s="5">
        <f t="shared" ca="1" si="308"/>
        <v>7822.18805746</v>
      </c>
      <c r="L1319" s="21">
        <f>IF(VLOOKUP(A1319,$U$12:$AD$125,8)=VLOOKUP(A1318,$U$12:$AD$125,8),0,VLOOKUP(A1319,U$12:$AD$125,8))</f>
        <v>0</v>
      </c>
      <c r="M1319" s="8">
        <f>IF(L1319&gt;0,VLOOKUP(L1319,T$12:$AC$125,7),0)</f>
        <v>0</v>
      </c>
      <c r="N1319" s="3">
        <f t="shared" si="299"/>
        <v>0</v>
      </c>
      <c r="O1319" s="3">
        <f t="shared" ca="1" si="309"/>
        <v>7822.18805746</v>
      </c>
      <c r="P1319" s="22" t="str">
        <f t="shared" si="310"/>
        <v>A+JProp=</v>
      </c>
      <c r="Q1319" s="2">
        <f t="shared" si="311"/>
        <v>43719</v>
      </c>
      <c r="R1319" s="10"/>
      <c r="S1319" s="32"/>
      <c r="T1319" s="32"/>
      <c r="U1319" s="32"/>
      <c r="V1319" s="32"/>
      <c r="W1319" s="32"/>
      <c r="X1319" s="32"/>
      <c r="Y1319" s="32"/>
      <c r="Z1319" s="32"/>
      <c r="AA1319" s="32"/>
      <c r="AB1319" s="32"/>
      <c r="AC1319" s="32"/>
      <c r="AD1319" s="32"/>
      <c r="AE1319" s="32"/>
      <c r="AF1319" s="33"/>
      <c r="AG1319" s="33"/>
      <c r="AH1319" s="33"/>
      <c r="AI1319" s="33"/>
      <c r="AJ1319" s="33"/>
      <c r="AK1319" s="33"/>
      <c r="AL1319" s="33"/>
      <c r="AM1319" s="33"/>
      <c r="AN1319" s="33"/>
      <c r="AO1319" s="33"/>
      <c r="AP1319" s="33"/>
      <c r="AQ1319" s="33"/>
      <c r="AR1319" s="33"/>
      <c r="AS1319" s="33"/>
      <c r="AT1319" s="33"/>
      <c r="AU1319" s="33"/>
      <c r="AV1319" s="33"/>
      <c r="AW1319" s="33"/>
      <c r="AX1319" s="33"/>
      <c r="AY1319" s="33"/>
      <c r="AZ1319" s="33"/>
      <c r="BA1319" s="33"/>
      <c r="BB1319" s="33"/>
      <c r="BC1319" s="33"/>
      <c r="BD1319" s="33"/>
      <c r="BE1319" s="33"/>
      <c r="BF1319" s="33"/>
      <c r="BG1319" s="33"/>
      <c r="BH1319" s="33"/>
      <c r="BI1319" s="33"/>
      <c r="BJ1319" s="33"/>
      <c r="BK1319" s="33"/>
      <c r="BL1319" s="33"/>
      <c r="BM1319" s="33"/>
      <c r="BN1319" s="33"/>
      <c r="BO1319" s="33"/>
      <c r="BP1319" s="33"/>
      <c r="BQ1319" s="33"/>
      <c r="BR1319" s="33"/>
      <c r="BS1319" s="33"/>
      <c r="BT1319" s="33"/>
      <c r="BU1319" s="33"/>
      <c r="BV1319" s="33"/>
      <c r="BW1319" s="33"/>
      <c r="BX1319" s="33"/>
      <c r="BY1319" s="33"/>
      <c r="BZ1319" s="33"/>
      <c r="CA1319" s="33"/>
      <c r="CB1319" s="33"/>
      <c r="CC1319" s="33"/>
      <c r="CD1319" s="33"/>
      <c r="CE1319" s="33"/>
      <c r="CF1319" s="33"/>
      <c r="CG1319" s="33"/>
      <c r="CH1319" s="33"/>
      <c r="CI1319" s="33"/>
      <c r="CJ1319" s="33"/>
      <c r="CK1319" s="33"/>
      <c r="CL1319" s="33"/>
      <c r="CM1319" s="33"/>
      <c r="CN1319" s="33"/>
      <c r="CO1319" s="33"/>
      <c r="CP1319" s="33"/>
      <c r="CQ1319" s="33"/>
      <c r="CR1319" s="33"/>
      <c r="CS1319" s="33"/>
      <c r="CT1319" s="33"/>
      <c r="CU1319" s="33"/>
      <c r="CV1319" s="33"/>
      <c r="CW1319" s="33"/>
      <c r="CX1319" s="33"/>
      <c r="CY1319" s="33"/>
      <c r="CZ1319" s="33"/>
      <c r="DA1319" s="33"/>
      <c r="DB1319" s="33"/>
      <c r="DC1319" s="33"/>
      <c r="DD1319" s="33"/>
      <c r="DE1319" s="33"/>
      <c r="DF1319" s="33"/>
      <c r="DG1319" s="33"/>
      <c r="DH1319" s="33"/>
      <c r="DI1319" s="33"/>
      <c r="DJ1319" s="33"/>
      <c r="DK1319" s="33"/>
      <c r="DL1319" s="33"/>
      <c r="DM1319" s="33"/>
      <c r="DN1319" s="33"/>
      <c r="DO1319" s="33"/>
      <c r="DP1319" s="33"/>
      <c r="DQ1319" s="33"/>
      <c r="DR1319" s="33"/>
      <c r="DS1319" s="33"/>
      <c r="DT1319" s="33"/>
      <c r="DU1319" s="33"/>
      <c r="DV1319" s="33"/>
      <c r="DW1319" s="33"/>
      <c r="DX1319" s="33"/>
      <c r="DY1319" s="33"/>
      <c r="DZ1319" s="33"/>
      <c r="EA1319" s="33"/>
      <c r="EB1319" s="33"/>
      <c r="EC1319" s="33"/>
      <c r="ED1319" s="33"/>
      <c r="EE1319" s="33"/>
      <c r="EF1319" s="33"/>
      <c r="EG1319" s="33"/>
      <c r="EH1319" s="33"/>
      <c r="EI1319" s="33"/>
      <c r="EJ1319" s="33"/>
      <c r="EK1319" s="33"/>
      <c r="EL1319" s="33"/>
      <c r="EM1319" s="33"/>
      <c r="EN1319" s="33"/>
      <c r="EO1319" s="33"/>
      <c r="EP1319" s="33"/>
      <c r="EQ1319" s="33"/>
      <c r="ER1319" s="33"/>
      <c r="ES1319" s="33"/>
      <c r="ET1319" s="33"/>
      <c r="EU1319" s="33"/>
      <c r="EV1319" s="33"/>
      <c r="EW1319" s="33"/>
      <c r="EX1319" s="33"/>
      <c r="EY1319" s="33"/>
      <c r="EZ1319" s="33"/>
      <c r="FA1319" s="33"/>
      <c r="FB1319" s="33"/>
      <c r="FC1319" s="33"/>
      <c r="FD1319" s="33"/>
      <c r="FE1319" s="33"/>
      <c r="FF1319" s="33"/>
      <c r="FG1319" s="33"/>
      <c r="FH1319" s="33"/>
      <c r="FI1319" s="33"/>
      <c r="FJ1319" s="33"/>
      <c r="FK1319" s="33"/>
      <c r="FL1319" s="33"/>
      <c r="FM1319" s="33"/>
      <c r="FN1319" s="33"/>
      <c r="FO1319" s="33"/>
      <c r="FP1319" s="33"/>
      <c r="FQ1319" s="33"/>
      <c r="FR1319" s="33"/>
      <c r="FS1319" s="33"/>
      <c r="FT1319" s="33"/>
      <c r="FU1319" s="33"/>
      <c r="FV1319" s="33"/>
      <c r="FW1319" s="33"/>
      <c r="FX1319" s="33"/>
      <c r="FY1319" s="33"/>
    </row>
    <row r="1320" spans="1:181" ht="12.75" x14ac:dyDescent="0.15">
      <c r="A1320" s="90">
        <f t="shared" si="300"/>
        <v>43658</v>
      </c>
      <c r="B1320" s="95">
        <f t="shared" ca="1" si="302"/>
        <v>121523.7125353</v>
      </c>
      <c r="C1320" s="3">
        <f t="shared" ca="1" si="303"/>
        <v>113662.642761</v>
      </c>
      <c r="D1320" s="4">
        <f ca="1">IF(A1320&lt;$B$1,VLOOKUP(A1320,[1]DI!$A$4:$B$15000,2),0)</f>
        <v>6.4000000000000001E-2</v>
      </c>
      <c r="E1320" s="5">
        <f t="shared" ca="1" si="304"/>
        <v>2.4620000000000002E-4</v>
      </c>
      <c r="F1320" s="20">
        <f t="shared" si="301"/>
        <v>1.3</v>
      </c>
      <c r="G1320" s="6">
        <f t="shared" ca="1" si="305"/>
        <v>1.00032006</v>
      </c>
      <c r="H1320" s="5">
        <f ca="1">TRUNC(PRODUCT(G$10:G1319),15)</f>
        <v>1.5027004829806201</v>
      </c>
      <c r="I1320" s="5">
        <f t="shared" ca="1" si="306"/>
        <v>1.4054944838680801</v>
      </c>
      <c r="J1320" s="5">
        <f t="shared" ca="1" si="307"/>
        <v>1.0691614199999999</v>
      </c>
      <c r="K1320" s="5">
        <f t="shared" ca="1" si="308"/>
        <v>7861.0697743000001</v>
      </c>
      <c r="L1320" s="21">
        <f>IF(VLOOKUP(A1320,$U$12:$AD$125,8)=VLOOKUP(A1319,$U$12:$AD$125,8),0,VLOOKUP(A1320,U$12:$AD$125,8))</f>
        <v>0</v>
      </c>
      <c r="M1320" s="8">
        <f>IF(L1320&gt;0,VLOOKUP(L1320,T$12:$AC$125,7),0)</f>
        <v>0</v>
      </c>
      <c r="N1320" s="3">
        <f t="shared" si="299"/>
        <v>0</v>
      </c>
      <c r="O1320" s="3">
        <f t="shared" ca="1" si="309"/>
        <v>7861.0697743000001</v>
      </c>
      <c r="P1320" s="22" t="str">
        <f t="shared" si="310"/>
        <v>A+JProp=</v>
      </c>
      <c r="Q1320" s="2">
        <f t="shared" si="311"/>
        <v>43719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  <c r="ES1320" s="18"/>
      <c r="ET1320" s="18"/>
      <c r="EU1320" s="18"/>
      <c r="EV1320" s="18"/>
      <c r="EW1320" s="18"/>
      <c r="EX1320" s="18"/>
      <c r="EY1320" s="18"/>
      <c r="EZ1320" s="18"/>
      <c r="FA1320" s="18"/>
      <c r="FB1320" s="18"/>
      <c r="FC1320" s="18"/>
      <c r="FD1320" s="18"/>
      <c r="FE1320" s="18"/>
      <c r="FF1320" s="18"/>
      <c r="FG1320" s="18"/>
      <c r="FH1320" s="18"/>
      <c r="FI1320" s="18"/>
      <c r="FJ1320" s="18"/>
      <c r="FK1320" s="18"/>
      <c r="FL1320" s="18"/>
      <c r="FM1320" s="18"/>
      <c r="FN1320" s="18"/>
      <c r="FO1320" s="18"/>
      <c r="FP1320" s="18"/>
      <c r="FQ1320" s="18"/>
      <c r="FR1320" s="18"/>
      <c r="FS1320" s="18"/>
      <c r="FT1320" s="18"/>
      <c r="FU1320" s="18"/>
      <c r="FV1320" s="18"/>
    </row>
    <row r="1321" spans="1:181" ht="12.75" x14ac:dyDescent="0.15">
      <c r="A1321" s="90">
        <f t="shared" si="300"/>
        <v>43659</v>
      </c>
      <c r="B1321" s="95">
        <f t="shared" ca="1" si="302"/>
        <v>121562.60789165</v>
      </c>
      <c r="C1321" s="3">
        <f t="shared" ca="1" si="303"/>
        <v>113662.642761</v>
      </c>
      <c r="D1321" s="4">
        <f ca="1">IF(A1321&lt;$B$1,VLOOKUP(A1321,[1]DI!$A$4:$B$15000,2),0)</f>
        <v>0</v>
      </c>
      <c r="E1321" s="5">
        <f t="shared" ca="1" si="304"/>
        <v>0</v>
      </c>
      <c r="F1321" s="20">
        <f t="shared" si="301"/>
        <v>1.3</v>
      </c>
      <c r="G1321" s="6">
        <f t="shared" ca="1" si="305"/>
        <v>1</v>
      </c>
      <c r="H1321" s="5">
        <f ca="1">TRUNC(PRODUCT(G$10:G1320),15)</f>
        <v>1.5031814372972001</v>
      </c>
      <c r="I1321" s="5">
        <f t="shared" ca="1" si="306"/>
        <v>1.4054944838680801</v>
      </c>
      <c r="J1321" s="5">
        <f t="shared" ca="1" si="307"/>
        <v>1.0695036200000001</v>
      </c>
      <c r="K1321" s="5">
        <f t="shared" ca="1" si="308"/>
        <v>7899.96513065</v>
      </c>
      <c r="L1321" s="21">
        <f>IF(VLOOKUP(A1321,$U$12:$AD$125,8)=VLOOKUP(A1320,$U$12:$AD$125,8),0,VLOOKUP(A1321,U$12:$AD$125,8))</f>
        <v>0</v>
      </c>
      <c r="M1321" s="8">
        <f>IF(L1321&gt;0,VLOOKUP(L1321,T$12:$AC$125,7),0)</f>
        <v>0</v>
      </c>
      <c r="N1321" s="3">
        <f t="shared" si="299"/>
        <v>0</v>
      </c>
      <c r="O1321" s="3">
        <f t="shared" ca="1" si="309"/>
        <v>7899.96513065</v>
      </c>
      <c r="P1321" s="22" t="str">
        <f t="shared" si="310"/>
        <v>A+JProp=</v>
      </c>
      <c r="Q1321" s="2">
        <f t="shared" si="311"/>
        <v>43719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  <c r="ES1321" s="18"/>
      <c r="ET1321" s="18"/>
      <c r="EU1321" s="18"/>
      <c r="EV1321" s="18"/>
      <c r="EW1321" s="18"/>
      <c r="EX1321" s="18"/>
      <c r="EY1321" s="18"/>
      <c r="EZ1321" s="18"/>
      <c r="FA1321" s="18"/>
      <c r="FB1321" s="18"/>
      <c r="FC1321" s="18"/>
      <c r="FD1321" s="18"/>
      <c r="FE1321" s="18"/>
      <c r="FF1321" s="18"/>
      <c r="FG1321" s="18"/>
      <c r="FH1321" s="18"/>
      <c r="FI1321" s="18"/>
      <c r="FJ1321" s="18"/>
      <c r="FK1321" s="18"/>
      <c r="FL1321" s="18"/>
      <c r="FM1321" s="18"/>
      <c r="FN1321" s="18"/>
      <c r="FO1321" s="18"/>
      <c r="FP1321" s="18"/>
      <c r="FQ1321" s="18"/>
      <c r="FR1321" s="18"/>
      <c r="FS1321" s="18"/>
      <c r="FT1321" s="18"/>
      <c r="FU1321" s="18"/>
      <c r="FV1321" s="18"/>
    </row>
    <row r="1322" spans="1:181" ht="12.75" x14ac:dyDescent="0.15">
      <c r="A1322" s="90">
        <f t="shared" si="300"/>
        <v>43660</v>
      </c>
      <c r="B1322" s="95">
        <f t="shared" ca="1" si="302"/>
        <v>121562.60789165</v>
      </c>
      <c r="C1322" s="3">
        <f t="shared" ca="1" si="303"/>
        <v>113662.642761</v>
      </c>
      <c r="D1322" s="4">
        <f ca="1">IF(A1322&lt;$B$1,VLOOKUP(A1322,[1]DI!$A$4:$B$15000,2),0)</f>
        <v>0</v>
      </c>
      <c r="E1322" s="5">
        <f t="shared" ca="1" si="304"/>
        <v>0</v>
      </c>
      <c r="F1322" s="20">
        <f t="shared" si="301"/>
        <v>1.3</v>
      </c>
      <c r="G1322" s="6">
        <f t="shared" ca="1" si="305"/>
        <v>1</v>
      </c>
      <c r="H1322" s="5">
        <f ca="1">TRUNC(PRODUCT(G$10:G1321),15)</f>
        <v>1.5031814372972001</v>
      </c>
      <c r="I1322" s="5">
        <f t="shared" ca="1" si="306"/>
        <v>1.4054944838680801</v>
      </c>
      <c r="J1322" s="5">
        <f t="shared" ca="1" si="307"/>
        <v>1.0695036200000001</v>
      </c>
      <c r="K1322" s="5">
        <f t="shared" ca="1" si="308"/>
        <v>7899.96513065</v>
      </c>
      <c r="L1322" s="21">
        <f>IF(VLOOKUP(A1322,$U$12:$AD$125,8)=VLOOKUP(A1321,$U$12:$AD$125,8),0,VLOOKUP(A1322,U$12:$AD$125,8))</f>
        <v>0</v>
      </c>
      <c r="M1322" s="8">
        <f>IF(L1322&gt;0,VLOOKUP(L1322,T$12:$AC$125,7),0)</f>
        <v>0</v>
      </c>
      <c r="N1322" s="3">
        <f t="shared" si="299"/>
        <v>0</v>
      </c>
      <c r="O1322" s="3">
        <f t="shared" ca="1" si="309"/>
        <v>7899.96513065</v>
      </c>
      <c r="P1322" s="22" t="str">
        <f t="shared" si="310"/>
        <v>A+JProp=</v>
      </c>
      <c r="Q1322" s="2">
        <f t="shared" si="311"/>
        <v>43719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  <c r="ES1322" s="18"/>
      <c r="ET1322" s="18"/>
      <c r="EU1322" s="18"/>
      <c r="EV1322" s="18"/>
      <c r="EW1322" s="18"/>
      <c r="EX1322" s="18"/>
      <c r="EY1322" s="18"/>
      <c r="EZ1322" s="18"/>
      <c r="FA1322" s="18"/>
      <c r="FB1322" s="18"/>
      <c r="FC1322" s="18"/>
      <c r="FD1322" s="18"/>
      <c r="FE1322" s="18"/>
      <c r="FF1322" s="18"/>
      <c r="FG1322" s="18"/>
      <c r="FH1322" s="18"/>
      <c r="FI1322" s="18"/>
      <c r="FJ1322" s="18"/>
      <c r="FK1322" s="18"/>
      <c r="FL1322" s="18"/>
      <c r="FM1322" s="18"/>
      <c r="FN1322" s="18"/>
      <c r="FO1322" s="18"/>
      <c r="FP1322" s="18"/>
      <c r="FQ1322" s="18"/>
      <c r="FR1322" s="18"/>
      <c r="FS1322" s="18"/>
      <c r="FT1322" s="18"/>
      <c r="FU1322" s="18"/>
      <c r="FV1322" s="18"/>
    </row>
    <row r="1323" spans="1:181" ht="12.75" x14ac:dyDescent="0.15">
      <c r="A1323" s="90">
        <f t="shared" si="300"/>
        <v>43661</v>
      </c>
      <c r="B1323" s="95">
        <f t="shared" ca="1" si="302"/>
        <v>121562.60789165</v>
      </c>
      <c r="C1323" s="3">
        <f t="shared" ca="1" si="303"/>
        <v>113662.642761</v>
      </c>
      <c r="D1323" s="4">
        <f ca="1">IF(A1323&lt;$B$1,VLOOKUP(A1323,[1]DI!$A$4:$B$15000,2),0)</f>
        <v>6.4000000000000001E-2</v>
      </c>
      <c r="E1323" s="5">
        <f t="shared" ca="1" si="304"/>
        <v>2.4620000000000002E-4</v>
      </c>
      <c r="F1323" s="20">
        <f t="shared" si="301"/>
        <v>1.3</v>
      </c>
      <c r="G1323" s="6">
        <f t="shared" ca="1" si="305"/>
        <v>1.00032006</v>
      </c>
      <c r="H1323" s="5">
        <f ca="1">TRUNC(PRODUCT(G$10:G1322),15)</f>
        <v>1.5031814372972001</v>
      </c>
      <c r="I1323" s="5">
        <f t="shared" ca="1" si="306"/>
        <v>1.4054944838680801</v>
      </c>
      <c r="J1323" s="5">
        <f t="shared" ca="1" si="307"/>
        <v>1.0695036200000001</v>
      </c>
      <c r="K1323" s="5">
        <f t="shared" ca="1" si="308"/>
        <v>7899.96513065</v>
      </c>
      <c r="L1323" s="21">
        <f>IF(VLOOKUP(A1323,$U$12:$AD$125,8)=VLOOKUP(A1322,$U$12:$AD$125,8),0,VLOOKUP(A1323,U$12:$AD$125,8))</f>
        <v>0</v>
      </c>
      <c r="M1323" s="8">
        <f>IF(L1323&gt;0,VLOOKUP(L1323,T$12:$AC$125,7),0)</f>
        <v>0</v>
      </c>
      <c r="N1323" s="3">
        <f t="shared" si="299"/>
        <v>0</v>
      </c>
      <c r="O1323" s="3">
        <f t="shared" ca="1" si="309"/>
        <v>7899.96513065</v>
      </c>
      <c r="P1323" s="22" t="str">
        <f t="shared" si="310"/>
        <v>A+JProp=</v>
      </c>
      <c r="Q1323" s="2">
        <f t="shared" si="311"/>
        <v>43719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  <c r="ES1323" s="18"/>
      <c r="ET1323" s="18"/>
      <c r="EU1323" s="18"/>
      <c r="EV1323" s="18"/>
      <c r="EW1323" s="18"/>
      <c r="EX1323" s="18"/>
      <c r="EY1323" s="18"/>
      <c r="EZ1323" s="18"/>
      <c r="FA1323" s="18"/>
      <c r="FB1323" s="18"/>
      <c r="FC1323" s="18"/>
      <c r="FD1323" s="18"/>
      <c r="FE1323" s="18"/>
      <c r="FF1323" s="18"/>
      <c r="FG1323" s="18"/>
      <c r="FH1323" s="18"/>
      <c r="FI1323" s="18"/>
      <c r="FJ1323" s="18"/>
      <c r="FK1323" s="18"/>
      <c r="FL1323" s="18"/>
      <c r="FM1323" s="18"/>
      <c r="FN1323" s="18"/>
      <c r="FO1323" s="18"/>
      <c r="FP1323" s="18"/>
      <c r="FQ1323" s="18"/>
      <c r="FR1323" s="18"/>
      <c r="FS1323" s="18"/>
      <c r="FT1323" s="18"/>
      <c r="FU1323" s="18"/>
      <c r="FV1323" s="18"/>
    </row>
    <row r="1324" spans="1:181" ht="12.75" x14ac:dyDescent="0.15">
      <c r="A1324" s="90">
        <f t="shared" si="300"/>
        <v>43662</v>
      </c>
      <c r="B1324" s="95">
        <f t="shared" ca="1" si="302"/>
        <v>121601.51461427</v>
      </c>
      <c r="C1324" s="3">
        <f t="shared" ca="1" si="303"/>
        <v>113662.642761</v>
      </c>
      <c r="D1324" s="4">
        <f ca="1">IF(A1324&lt;$B$1,VLOOKUP(A1324,[1]DI!$A$4:$B$15000,2),0)</f>
        <v>6.4000000000000001E-2</v>
      </c>
      <c r="E1324" s="5">
        <f t="shared" ca="1" si="304"/>
        <v>2.4620000000000002E-4</v>
      </c>
      <c r="F1324" s="20">
        <f t="shared" si="301"/>
        <v>1.3</v>
      </c>
      <c r="G1324" s="6">
        <f t="shared" ca="1" si="305"/>
        <v>1.00032006</v>
      </c>
      <c r="H1324" s="5">
        <f ca="1">TRUNC(PRODUCT(G$10:G1323),15)</f>
        <v>1.5036625455480199</v>
      </c>
      <c r="I1324" s="5">
        <f t="shared" ca="1" si="306"/>
        <v>1.4054944838680801</v>
      </c>
      <c r="J1324" s="5">
        <f t="shared" ca="1" si="307"/>
        <v>1.0698459199999999</v>
      </c>
      <c r="K1324" s="5">
        <f t="shared" ca="1" si="308"/>
        <v>7938.8718532700004</v>
      </c>
      <c r="L1324" s="21">
        <f>IF(VLOOKUP(A1324,$U$12:$AD$125,8)=VLOOKUP(A1323,$U$12:$AD$125,8),0,VLOOKUP(A1324,U$12:$AD$125,8))</f>
        <v>0</v>
      </c>
      <c r="M1324" s="8">
        <f>IF(L1324&gt;0,VLOOKUP(L1324,T$12:$AC$125,7),0)</f>
        <v>0</v>
      </c>
      <c r="N1324" s="3">
        <f t="shared" si="299"/>
        <v>0</v>
      </c>
      <c r="O1324" s="3">
        <f t="shared" ca="1" si="309"/>
        <v>7938.8718532700004</v>
      </c>
      <c r="P1324" s="22" t="str">
        <f t="shared" si="310"/>
        <v>A+JProp=</v>
      </c>
      <c r="Q1324" s="2">
        <f t="shared" si="311"/>
        <v>43719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  <c r="ES1324" s="18"/>
      <c r="ET1324" s="18"/>
      <c r="EU1324" s="18"/>
      <c r="EV1324" s="18"/>
      <c r="EW1324" s="18"/>
      <c r="EX1324" s="18"/>
      <c r="EY1324" s="18"/>
      <c r="EZ1324" s="18"/>
      <c r="FA1324" s="18"/>
      <c r="FB1324" s="18"/>
      <c r="FC1324" s="18"/>
      <c r="FD1324" s="18"/>
      <c r="FE1324" s="18"/>
      <c r="FF1324" s="18"/>
      <c r="FG1324" s="18"/>
      <c r="FH1324" s="18"/>
      <c r="FI1324" s="18"/>
      <c r="FJ1324" s="18"/>
      <c r="FK1324" s="18"/>
      <c r="FL1324" s="18"/>
      <c r="FM1324" s="18"/>
      <c r="FN1324" s="18"/>
      <c r="FO1324" s="18"/>
      <c r="FP1324" s="18"/>
      <c r="FQ1324" s="18"/>
      <c r="FR1324" s="18"/>
      <c r="FS1324" s="18"/>
      <c r="FT1324" s="18"/>
      <c r="FU1324" s="18"/>
      <c r="FV1324" s="18"/>
    </row>
    <row r="1325" spans="1:181" ht="12.75" x14ac:dyDescent="0.15">
      <c r="A1325" s="90">
        <f t="shared" si="300"/>
        <v>43663</v>
      </c>
      <c r="B1325" s="95">
        <f t="shared" ca="1" si="302"/>
        <v>121640.43497639999</v>
      </c>
      <c r="C1325" s="3">
        <f t="shared" ca="1" si="303"/>
        <v>113662.642761</v>
      </c>
      <c r="D1325" s="4">
        <f ca="1">IF(A1325&lt;$B$1,VLOOKUP(A1325,[1]DI!$A$4:$B$15000,2),0)</f>
        <v>6.4000000000000001E-2</v>
      </c>
      <c r="E1325" s="5">
        <f t="shared" ca="1" si="304"/>
        <v>2.4620000000000002E-4</v>
      </c>
      <c r="F1325" s="20">
        <f t="shared" si="301"/>
        <v>1.3</v>
      </c>
      <c r="G1325" s="6">
        <f t="shared" ca="1" si="305"/>
        <v>1.00032006</v>
      </c>
      <c r="H1325" s="5">
        <f ca="1">TRUNC(PRODUCT(G$10:G1324),15)</f>
        <v>1.5041438077823499</v>
      </c>
      <c r="I1325" s="5">
        <f t="shared" ca="1" si="306"/>
        <v>1.4054944838680801</v>
      </c>
      <c r="J1325" s="5">
        <f t="shared" ca="1" si="307"/>
        <v>1.0701883400000001</v>
      </c>
      <c r="K1325" s="5">
        <f t="shared" ca="1" si="308"/>
        <v>7977.7922153999998</v>
      </c>
      <c r="L1325" s="21">
        <f>IF(VLOOKUP(A1325,$U$12:$AD$125,8)=VLOOKUP(A1324,$U$12:$AD$125,8),0,VLOOKUP(A1325,U$12:$AD$125,8))</f>
        <v>0</v>
      </c>
      <c r="M1325" s="8">
        <f>IF(L1325&gt;0,VLOOKUP(L1325,T$12:$AC$125,7),0)</f>
        <v>0</v>
      </c>
      <c r="N1325" s="3">
        <f t="shared" si="299"/>
        <v>0</v>
      </c>
      <c r="O1325" s="3">
        <f t="shared" ca="1" si="309"/>
        <v>7977.7922153999998</v>
      </c>
      <c r="P1325" s="22" t="str">
        <f t="shared" si="310"/>
        <v>A+JProp=</v>
      </c>
      <c r="Q1325" s="2">
        <f t="shared" si="311"/>
        <v>43719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  <c r="ES1325" s="18"/>
      <c r="ET1325" s="18"/>
      <c r="EU1325" s="18"/>
      <c r="EV1325" s="18"/>
      <c r="EW1325" s="18"/>
      <c r="EX1325" s="18"/>
      <c r="EY1325" s="18"/>
      <c r="EZ1325" s="18"/>
      <c r="FA1325" s="18"/>
      <c r="FB1325" s="18"/>
      <c r="FC1325" s="18"/>
      <c r="FD1325" s="18"/>
      <c r="FE1325" s="18"/>
      <c r="FF1325" s="18"/>
      <c r="FG1325" s="18"/>
      <c r="FH1325" s="18"/>
      <c r="FI1325" s="18"/>
      <c r="FJ1325" s="18"/>
      <c r="FK1325" s="18"/>
      <c r="FL1325" s="18"/>
      <c r="FM1325" s="18"/>
      <c r="FN1325" s="18"/>
      <c r="FO1325" s="18"/>
      <c r="FP1325" s="18"/>
      <c r="FQ1325" s="18"/>
      <c r="FR1325" s="18"/>
      <c r="FS1325" s="18"/>
      <c r="FT1325" s="18"/>
      <c r="FU1325" s="18"/>
      <c r="FV1325" s="18"/>
    </row>
    <row r="1326" spans="1:181" ht="12.75" x14ac:dyDescent="0.15">
      <c r="A1326" s="90">
        <f t="shared" si="300"/>
        <v>43664</v>
      </c>
      <c r="B1326" s="95">
        <f t="shared" ca="1" si="302"/>
        <v>121679.36670479999</v>
      </c>
      <c r="C1326" s="3">
        <f t="shared" ca="1" si="303"/>
        <v>113662.642761</v>
      </c>
      <c r="D1326" s="4">
        <f ca="1">IF(A1326&lt;$B$1,VLOOKUP(A1326,[1]DI!$A$4:$B$15000,2),0)</f>
        <v>6.4000000000000001E-2</v>
      </c>
      <c r="E1326" s="5">
        <f t="shared" ca="1" si="304"/>
        <v>2.4620000000000002E-4</v>
      </c>
      <c r="F1326" s="20">
        <f t="shared" si="301"/>
        <v>1.3</v>
      </c>
      <c r="G1326" s="6">
        <f t="shared" ca="1" si="305"/>
        <v>1.00032006</v>
      </c>
      <c r="H1326" s="5">
        <f ca="1">TRUNC(PRODUCT(G$10:G1325),15)</f>
        <v>1.50462522404947</v>
      </c>
      <c r="I1326" s="5">
        <f t="shared" ca="1" si="306"/>
        <v>1.4054944838680801</v>
      </c>
      <c r="J1326" s="5">
        <f t="shared" ca="1" si="307"/>
        <v>1.0705308600000001</v>
      </c>
      <c r="K1326" s="5">
        <f t="shared" ca="1" si="308"/>
        <v>8016.7239437999997</v>
      </c>
      <c r="L1326" s="21">
        <f>IF(VLOOKUP(A1326,$U$12:$AD$125,8)=VLOOKUP(A1325,$U$12:$AD$125,8),0,VLOOKUP(A1326,U$12:$AD$125,8))</f>
        <v>0</v>
      </c>
      <c r="M1326" s="8">
        <f>IF(L1326&gt;0,VLOOKUP(L1326,T$12:$AC$125,7),0)</f>
        <v>0</v>
      </c>
      <c r="N1326" s="3">
        <f t="shared" si="299"/>
        <v>0</v>
      </c>
      <c r="O1326" s="3">
        <f t="shared" ca="1" si="309"/>
        <v>8016.7239437999997</v>
      </c>
      <c r="P1326" s="22" t="str">
        <f t="shared" si="310"/>
        <v>A+JProp=</v>
      </c>
      <c r="Q1326" s="2">
        <f t="shared" si="311"/>
        <v>43719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  <c r="ES1326" s="18"/>
      <c r="ET1326" s="18"/>
      <c r="EU1326" s="18"/>
      <c r="EV1326" s="18"/>
      <c r="EW1326" s="18"/>
      <c r="EX1326" s="18"/>
      <c r="EY1326" s="18"/>
      <c r="EZ1326" s="18"/>
      <c r="FA1326" s="18"/>
      <c r="FB1326" s="18"/>
      <c r="FC1326" s="18"/>
      <c r="FD1326" s="18"/>
      <c r="FE1326" s="18"/>
      <c r="FF1326" s="18"/>
      <c r="FG1326" s="18"/>
      <c r="FH1326" s="18"/>
      <c r="FI1326" s="18"/>
      <c r="FJ1326" s="18"/>
      <c r="FK1326" s="18"/>
      <c r="FL1326" s="18"/>
      <c r="FM1326" s="18"/>
      <c r="FN1326" s="18"/>
      <c r="FO1326" s="18"/>
      <c r="FP1326" s="18"/>
      <c r="FQ1326" s="18"/>
      <c r="FR1326" s="18"/>
      <c r="FS1326" s="18"/>
      <c r="FT1326" s="18"/>
      <c r="FU1326" s="18"/>
      <c r="FV1326" s="18"/>
    </row>
    <row r="1327" spans="1:181" ht="12.75" x14ac:dyDescent="0.15">
      <c r="A1327" s="90">
        <f t="shared" si="300"/>
        <v>43665</v>
      </c>
      <c r="B1327" s="95">
        <f t="shared" ca="1" si="302"/>
        <v>121718.31207272</v>
      </c>
      <c r="C1327" s="3">
        <f t="shared" ca="1" si="303"/>
        <v>113662.642761</v>
      </c>
      <c r="D1327" s="4">
        <f ca="1">IF(A1327&lt;$B$1,VLOOKUP(A1327,[1]DI!$A$4:$B$15000,2),0)</f>
        <v>6.4000000000000001E-2</v>
      </c>
      <c r="E1327" s="5">
        <f t="shared" ca="1" si="304"/>
        <v>2.4620000000000002E-4</v>
      </c>
      <c r="F1327" s="20">
        <f t="shared" si="301"/>
        <v>1.3</v>
      </c>
      <c r="G1327" s="6">
        <f t="shared" ca="1" si="305"/>
        <v>1.00032006</v>
      </c>
      <c r="H1327" s="5">
        <f ca="1">TRUNC(PRODUCT(G$10:G1326),15)</f>
        <v>1.50510679439868</v>
      </c>
      <c r="I1327" s="5">
        <f t="shared" ca="1" si="306"/>
        <v>1.4054944838680801</v>
      </c>
      <c r="J1327" s="5">
        <f t="shared" ca="1" si="307"/>
        <v>1.0708735</v>
      </c>
      <c r="K1327" s="5">
        <f t="shared" ca="1" si="308"/>
        <v>8055.6693117200002</v>
      </c>
      <c r="L1327" s="21">
        <f>IF(VLOOKUP(A1327,$U$12:$AD$125,8)=VLOOKUP(A1326,$U$12:$AD$125,8),0,VLOOKUP(A1327,U$12:$AD$125,8))</f>
        <v>0</v>
      </c>
      <c r="M1327" s="8">
        <f>IF(L1327&gt;0,VLOOKUP(L1327,T$12:$AC$125,7),0)</f>
        <v>0</v>
      </c>
      <c r="N1327" s="3">
        <f t="shared" ref="N1327:N1390" si="312">IF(M1327&gt;0,(C$1197*M1327),0)</f>
        <v>0</v>
      </c>
      <c r="O1327" s="3">
        <f t="shared" ca="1" si="309"/>
        <v>8055.6693117200002</v>
      </c>
      <c r="P1327" s="22" t="str">
        <f t="shared" si="310"/>
        <v>A+JProp=</v>
      </c>
      <c r="Q1327" s="2">
        <f t="shared" si="311"/>
        <v>43719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  <c r="ES1327" s="18"/>
      <c r="ET1327" s="18"/>
      <c r="EU1327" s="18"/>
      <c r="EV1327" s="18"/>
      <c r="EW1327" s="18"/>
      <c r="EX1327" s="18"/>
      <c r="EY1327" s="18"/>
      <c r="EZ1327" s="18"/>
      <c r="FA1327" s="18"/>
      <c r="FB1327" s="18"/>
      <c r="FC1327" s="18"/>
      <c r="FD1327" s="18"/>
      <c r="FE1327" s="18"/>
      <c r="FF1327" s="18"/>
      <c r="FG1327" s="18"/>
      <c r="FH1327" s="18"/>
      <c r="FI1327" s="18"/>
      <c r="FJ1327" s="18"/>
      <c r="FK1327" s="18"/>
      <c r="FL1327" s="18"/>
      <c r="FM1327" s="18"/>
      <c r="FN1327" s="18"/>
      <c r="FO1327" s="18"/>
      <c r="FP1327" s="18"/>
      <c r="FQ1327" s="18"/>
      <c r="FR1327" s="18"/>
      <c r="FS1327" s="18"/>
      <c r="FT1327" s="18"/>
      <c r="FU1327" s="18"/>
      <c r="FV1327" s="18"/>
    </row>
    <row r="1328" spans="1:181" ht="12.75" x14ac:dyDescent="0.15">
      <c r="A1328" s="90">
        <f t="shared" si="300"/>
        <v>43666</v>
      </c>
      <c r="B1328" s="95">
        <f t="shared" ca="1" si="302"/>
        <v>121757.2688069</v>
      </c>
      <c r="C1328" s="3">
        <f t="shared" ca="1" si="303"/>
        <v>113662.642761</v>
      </c>
      <c r="D1328" s="4">
        <f ca="1">IF(A1328&lt;$B$1,VLOOKUP(A1328,[1]DI!$A$4:$B$15000,2),0)</f>
        <v>0</v>
      </c>
      <c r="E1328" s="5">
        <f t="shared" ca="1" si="304"/>
        <v>0</v>
      </c>
      <c r="F1328" s="20">
        <f t="shared" si="301"/>
        <v>1.3</v>
      </c>
      <c r="G1328" s="6">
        <f t="shared" ca="1" si="305"/>
        <v>1</v>
      </c>
      <c r="H1328" s="5">
        <f ca="1">TRUNC(PRODUCT(G$10:G1327),15)</f>
        <v>1.5055885188792899</v>
      </c>
      <c r="I1328" s="5">
        <f t="shared" ca="1" si="306"/>
        <v>1.4054944838680801</v>
      </c>
      <c r="J1328" s="5">
        <f t="shared" ca="1" si="307"/>
        <v>1.07121624</v>
      </c>
      <c r="K1328" s="5">
        <f t="shared" ca="1" si="308"/>
        <v>8094.6260458999996</v>
      </c>
      <c r="L1328" s="21">
        <f>IF(VLOOKUP(A1328,$U$12:$AD$125,8)=VLOOKUP(A1327,$U$12:$AD$125,8),0,VLOOKUP(A1328,U$12:$AD$125,8))</f>
        <v>0</v>
      </c>
      <c r="M1328" s="8">
        <f>IF(L1328&gt;0,VLOOKUP(L1328,T$12:$AC$125,7),0)</f>
        <v>0</v>
      </c>
      <c r="N1328" s="3">
        <f t="shared" si="312"/>
        <v>0</v>
      </c>
      <c r="O1328" s="3">
        <f t="shared" ca="1" si="309"/>
        <v>8094.6260458999996</v>
      </c>
      <c r="P1328" s="22" t="str">
        <f t="shared" si="310"/>
        <v>A+JProp=</v>
      </c>
      <c r="Q1328" s="2">
        <f t="shared" si="311"/>
        <v>43719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  <c r="ES1328" s="18"/>
      <c r="ET1328" s="18"/>
      <c r="EU1328" s="18"/>
      <c r="EV1328" s="18"/>
      <c r="EW1328" s="18"/>
      <c r="EX1328" s="18"/>
      <c r="EY1328" s="18"/>
      <c r="EZ1328" s="18"/>
      <c r="FA1328" s="18"/>
      <c r="FB1328" s="18"/>
      <c r="FC1328" s="18"/>
      <c r="FD1328" s="18"/>
      <c r="FE1328" s="18"/>
      <c r="FF1328" s="18"/>
      <c r="FG1328" s="18"/>
      <c r="FH1328" s="18"/>
      <c r="FI1328" s="18"/>
      <c r="FJ1328" s="18"/>
      <c r="FK1328" s="18"/>
      <c r="FL1328" s="18"/>
      <c r="FM1328" s="18"/>
      <c r="FN1328" s="18"/>
      <c r="FO1328" s="18"/>
      <c r="FP1328" s="18"/>
      <c r="FQ1328" s="18"/>
      <c r="FR1328" s="18"/>
      <c r="FS1328" s="18"/>
      <c r="FT1328" s="18"/>
      <c r="FU1328" s="18"/>
      <c r="FV1328" s="18"/>
    </row>
    <row r="1329" spans="1:181" ht="12.75" x14ac:dyDescent="0.15">
      <c r="A1329" s="90">
        <f t="shared" si="300"/>
        <v>43667</v>
      </c>
      <c r="B1329" s="95">
        <f t="shared" ca="1" si="302"/>
        <v>121757.2688069</v>
      </c>
      <c r="C1329" s="3">
        <f t="shared" ca="1" si="303"/>
        <v>113662.642761</v>
      </c>
      <c r="D1329" s="4">
        <f ca="1">IF(A1329&lt;$B$1,VLOOKUP(A1329,[1]DI!$A$4:$B$15000,2),0)</f>
        <v>0</v>
      </c>
      <c r="E1329" s="5">
        <f t="shared" ca="1" si="304"/>
        <v>0</v>
      </c>
      <c r="F1329" s="20">
        <f t="shared" si="301"/>
        <v>1.3</v>
      </c>
      <c r="G1329" s="6">
        <f t="shared" ca="1" si="305"/>
        <v>1</v>
      </c>
      <c r="H1329" s="5">
        <f ca="1">TRUNC(PRODUCT(G$10:G1328),15)</f>
        <v>1.5055885188792899</v>
      </c>
      <c r="I1329" s="5">
        <f t="shared" ca="1" si="306"/>
        <v>1.4054944838680801</v>
      </c>
      <c r="J1329" s="5">
        <f t="shared" ca="1" si="307"/>
        <v>1.07121624</v>
      </c>
      <c r="K1329" s="5">
        <f t="shared" ca="1" si="308"/>
        <v>8094.6260458999996</v>
      </c>
      <c r="L1329" s="21">
        <f>IF(VLOOKUP(A1329,$U$12:$AD$125,8)=VLOOKUP(A1328,$U$12:$AD$125,8),0,VLOOKUP(A1329,U$12:$AD$125,8))</f>
        <v>0</v>
      </c>
      <c r="M1329" s="8">
        <f>IF(L1329&gt;0,VLOOKUP(L1329,T$12:$AC$125,7),0)</f>
        <v>0</v>
      </c>
      <c r="N1329" s="3">
        <f t="shared" si="312"/>
        <v>0</v>
      </c>
      <c r="O1329" s="3">
        <f t="shared" ca="1" si="309"/>
        <v>8094.6260458999996</v>
      </c>
      <c r="P1329" s="22" t="str">
        <f t="shared" si="310"/>
        <v>A+JProp=</v>
      </c>
      <c r="Q1329" s="2">
        <f t="shared" si="311"/>
        <v>43719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  <c r="ES1329" s="18"/>
      <c r="ET1329" s="18"/>
      <c r="EU1329" s="18"/>
      <c r="EV1329" s="18"/>
      <c r="EW1329" s="18"/>
      <c r="EX1329" s="18"/>
      <c r="EY1329" s="18"/>
      <c r="EZ1329" s="18"/>
      <c r="FA1329" s="18"/>
      <c r="FB1329" s="18"/>
      <c r="FC1329" s="18"/>
      <c r="FD1329" s="18"/>
      <c r="FE1329" s="18"/>
      <c r="FF1329" s="18"/>
      <c r="FG1329" s="18"/>
      <c r="FH1329" s="18"/>
      <c r="FI1329" s="18"/>
      <c r="FJ1329" s="18"/>
      <c r="FK1329" s="18"/>
      <c r="FL1329" s="18"/>
      <c r="FM1329" s="18"/>
      <c r="FN1329" s="18"/>
      <c r="FO1329" s="18"/>
      <c r="FP1329" s="18"/>
      <c r="FQ1329" s="18"/>
      <c r="FR1329" s="18"/>
      <c r="FS1329" s="18"/>
      <c r="FT1329" s="18"/>
      <c r="FU1329" s="18"/>
      <c r="FV1329" s="18"/>
    </row>
    <row r="1330" spans="1:181" ht="12.75" x14ac:dyDescent="0.15">
      <c r="A1330" s="90">
        <f t="shared" si="300"/>
        <v>43668</v>
      </c>
      <c r="B1330" s="95">
        <f t="shared" ca="1" si="302"/>
        <v>121757.2688069</v>
      </c>
      <c r="C1330" s="3">
        <f t="shared" ca="1" si="303"/>
        <v>113662.642761</v>
      </c>
      <c r="D1330" s="4">
        <f ca="1">IF(A1330&lt;$B$1,VLOOKUP(A1330,[1]DI!$A$4:$B$15000,2),0)</f>
        <v>6.4000000000000001E-2</v>
      </c>
      <c r="E1330" s="5">
        <f t="shared" ca="1" si="304"/>
        <v>2.4620000000000002E-4</v>
      </c>
      <c r="F1330" s="20">
        <f t="shared" si="301"/>
        <v>1.3</v>
      </c>
      <c r="G1330" s="6">
        <f t="shared" ca="1" si="305"/>
        <v>1.00032006</v>
      </c>
      <c r="H1330" s="5">
        <f ca="1">TRUNC(PRODUCT(G$10:G1329),15)</f>
        <v>1.5055885188792899</v>
      </c>
      <c r="I1330" s="5">
        <f t="shared" ca="1" si="306"/>
        <v>1.4054944838680801</v>
      </c>
      <c r="J1330" s="5">
        <f t="shared" ca="1" si="307"/>
        <v>1.07121624</v>
      </c>
      <c r="K1330" s="5">
        <f t="shared" ca="1" si="308"/>
        <v>8094.6260458999996</v>
      </c>
      <c r="L1330" s="21">
        <f>IF(VLOOKUP(A1330,$U$12:$AD$125,8)=VLOOKUP(A1329,$U$12:$AD$125,8),0,VLOOKUP(A1330,U$12:$AD$125,8))</f>
        <v>0</v>
      </c>
      <c r="M1330" s="8">
        <f>IF(L1330&gt;0,VLOOKUP(L1330,T$12:$AC$125,7),0)</f>
        <v>0</v>
      </c>
      <c r="N1330" s="3">
        <f t="shared" si="312"/>
        <v>0</v>
      </c>
      <c r="O1330" s="3">
        <f t="shared" ca="1" si="309"/>
        <v>8094.6260458999996</v>
      </c>
      <c r="P1330" s="22" t="str">
        <f t="shared" si="310"/>
        <v>A+JProp=</v>
      </c>
      <c r="Q1330" s="2">
        <f t="shared" si="311"/>
        <v>43719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  <c r="ES1330" s="18"/>
      <c r="ET1330" s="18"/>
      <c r="EU1330" s="18"/>
      <c r="EV1330" s="18"/>
      <c r="EW1330" s="18"/>
      <c r="EX1330" s="18"/>
      <c r="EY1330" s="18"/>
      <c r="EZ1330" s="18"/>
      <c r="FA1330" s="18"/>
      <c r="FB1330" s="18"/>
      <c r="FC1330" s="18"/>
      <c r="FD1330" s="18"/>
      <c r="FE1330" s="18"/>
      <c r="FF1330" s="18"/>
      <c r="FG1330" s="18"/>
      <c r="FH1330" s="18"/>
      <c r="FI1330" s="18"/>
      <c r="FJ1330" s="18"/>
      <c r="FK1330" s="18"/>
      <c r="FL1330" s="18"/>
      <c r="FM1330" s="18"/>
      <c r="FN1330" s="18"/>
      <c r="FO1330" s="18"/>
      <c r="FP1330" s="18"/>
      <c r="FQ1330" s="18"/>
      <c r="FR1330" s="18"/>
      <c r="FS1330" s="18"/>
      <c r="FT1330" s="18"/>
      <c r="FU1330" s="18"/>
      <c r="FV1330" s="18"/>
    </row>
    <row r="1331" spans="1:181" ht="12.75" x14ac:dyDescent="0.15">
      <c r="A1331" s="90">
        <f t="shared" si="300"/>
        <v>43669</v>
      </c>
      <c r="B1331" s="95">
        <f t="shared" ca="1" si="302"/>
        <v>121796.23918059</v>
      </c>
      <c r="C1331" s="3">
        <f t="shared" ca="1" si="303"/>
        <v>113662.642761</v>
      </c>
      <c r="D1331" s="4">
        <f ca="1">IF(A1331&lt;$B$1,VLOOKUP(A1331,[1]DI!$A$4:$B$15000,2),0)</f>
        <v>6.4000000000000001E-2</v>
      </c>
      <c r="E1331" s="5">
        <f t="shared" ca="1" si="304"/>
        <v>2.4620000000000002E-4</v>
      </c>
      <c r="F1331" s="20">
        <f t="shared" si="301"/>
        <v>1.3</v>
      </c>
      <c r="G1331" s="6">
        <f t="shared" ca="1" si="305"/>
        <v>1.00032006</v>
      </c>
      <c r="H1331" s="5">
        <f ca="1">TRUNC(PRODUCT(G$10:G1330),15)</f>
        <v>1.50607039754065</v>
      </c>
      <c r="I1331" s="5">
        <f t="shared" ca="1" si="306"/>
        <v>1.4054944838680801</v>
      </c>
      <c r="J1331" s="5">
        <f t="shared" ca="1" si="307"/>
        <v>1.0715591</v>
      </c>
      <c r="K1331" s="5">
        <f t="shared" ca="1" si="308"/>
        <v>8133.5964195899996</v>
      </c>
      <c r="L1331" s="21">
        <f>IF(VLOOKUP(A1331,$U$12:$AD$125,8)=VLOOKUP(A1330,$U$12:$AD$125,8),0,VLOOKUP(A1331,U$12:$AD$125,8))</f>
        <v>0</v>
      </c>
      <c r="M1331" s="8">
        <f>IF(L1331&gt;0,VLOOKUP(L1331,T$12:$AC$125,7),0)</f>
        <v>0</v>
      </c>
      <c r="N1331" s="3">
        <f t="shared" si="312"/>
        <v>0</v>
      </c>
      <c r="O1331" s="3">
        <f t="shared" ca="1" si="309"/>
        <v>8133.5964195899996</v>
      </c>
      <c r="P1331" s="22" t="str">
        <f t="shared" si="310"/>
        <v>A+JProp=</v>
      </c>
      <c r="Q1331" s="2">
        <f t="shared" si="311"/>
        <v>43719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  <c r="ES1331" s="18"/>
      <c r="ET1331" s="18"/>
      <c r="EU1331" s="18"/>
      <c r="EV1331" s="18"/>
      <c r="EW1331" s="18"/>
      <c r="EX1331" s="18"/>
      <c r="EY1331" s="18"/>
      <c r="EZ1331" s="18"/>
      <c r="FA1331" s="18"/>
      <c r="FB1331" s="18"/>
      <c r="FC1331" s="18"/>
      <c r="FD1331" s="18"/>
      <c r="FE1331" s="18"/>
      <c r="FF1331" s="18"/>
      <c r="FG1331" s="18"/>
      <c r="FH1331" s="18"/>
      <c r="FI1331" s="18"/>
      <c r="FJ1331" s="18"/>
      <c r="FK1331" s="18"/>
      <c r="FL1331" s="18"/>
      <c r="FM1331" s="18"/>
      <c r="FN1331" s="18"/>
      <c r="FO1331" s="18"/>
      <c r="FP1331" s="18"/>
      <c r="FQ1331" s="18"/>
      <c r="FR1331" s="18"/>
      <c r="FS1331" s="18"/>
      <c r="FT1331" s="18"/>
      <c r="FU1331" s="18"/>
      <c r="FV1331" s="18"/>
    </row>
    <row r="1332" spans="1:181" ht="12.75" x14ac:dyDescent="0.15">
      <c r="A1332" s="90">
        <f t="shared" si="300"/>
        <v>43670</v>
      </c>
      <c r="B1332" s="95">
        <f t="shared" ca="1" si="302"/>
        <v>121835.22092055</v>
      </c>
      <c r="C1332" s="3">
        <f t="shared" ca="1" si="303"/>
        <v>113662.642761</v>
      </c>
      <c r="D1332" s="4">
        <f ca="1">IF(A1332&lt;$B$1,VLOOKUP(A1332,[1]DI!$A$4:$B$15000,2),0)</f>
        <v>6.4000000000000001E-2</v>
      </c>
      <c r="E1332" s="5">
        <f t="shared" ca="1" si="304"/>
        <v>2.4620000000000002E-4</v>
      </c>
      <c r="F1332" s="20">
        <f t="shared" si="301"/>
        <v>1.3</v>
      </c>
      <c r="G1332" s="6">
        <f t="shared" ca="1" si="305"/>
        <v>1.00032006</v>
      </c>
      <c r="H1332" s="5">
        <f ca="1">TRUNC(PRODUCT(G$10:G1331),15)</f>
        <v>1.5065524304320801</v>
      </c>
      <c r="I1332" s="5">
        <f t="shared" ca="1" si="306"/>
        <v>1.4054944838680801</v>
      </c>
      <c r="J1332" s="5">
        <f t="shared" ca="1" si="307"/>
        <v>1.07190206</v>
      </c>
      <c r="K1332" s="5">
        <f t="shared" ca="1" si="308"/>
        <v>8172.5781595500002</v>
      </c>
      <c r="L1332" s="21">
        <f>IF(VLOOKUP(A1332,$U$12:$AD$125,8)=VLOOKUP(A1331,$U$12:$AD$125,8),0,VLOOKUP(A1332,U$12:$AD$125,8))</f>
        <v>0</v>
      </c>
      <c r="M1332" s="8">
        <f>IF(L1332&gt;0,VLOOKUP(L1332,T$12:$AC$125,7),0)</f>
        <v>0</v>
      </c>
      <c r="N1332" s="3">
        <f t="shared" si="312"/>
        <v>0</v>
      </c>
      <c r="O1332" s="3">
        <f t="shared" ca="1" si="309"/>
        <v>8172.5781595500002</v>
      </c>
      <c r="P1332" s="22" t="str">
        <f t="shared" si="310"/>
        <v>A+JProp=</v>
      </c>
      <c r="Q1332" s="2">
        <f t="shared" si="311"/>
        <v>43719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  <c r="ES1332" s="18"/>
      <c r="ET1332" s="18"/>
      <c r="EU1332" s="18"/>
      <c r="EV1332" s="18"/>
      <c r="EW1332" s="18"/>
      <c r="EX1332" s="18"/>
      <c r="EY1332" s="18"/>
      <c r="EZ1332" s="18"/>
      <c r="FA1332" s="18"/>
      <c r="FB1332" s="18"/>
      <c r="FC1332" s="18"/>
      <c r="FD1332" s="18"/>
      <c r="FE1332" s="18"/>
      <c r="FF1332" s="18"/>
      <c r="FG1332" s="18"/>
      <c r="FH1332" s="18"/>
      <c r="FI1332" s="18"/>
      <c r="FJ1332" s="18"/>
      <c r="FK1332" s="18"/>
      <c r="FL1332" s="18"/>
      <c r="FM1332" s="18"/>
      <c r="FN1332" s="18"/>
      <c r="FO1332" s="18"/>
      <c r="FP1332" s="18"/>
      <c r="FQ1332" s="18"/>
      <c r="FR1332" s="18"/>
      <c r="FS1332" s="18"/>
      <c r="FT1332" s="18"/>
      <c r="FU1332" s="18"/>
      <c r="FV1332" s="18"/>
    </row>
    <row r="1333" spans="1:181" ht="12.75" x14ac:dyDescent="0.15">
      <c r="A1333" s="90">
        <f t="shared" si="300"/>
        <v>43671</v>
      </c>
      <c r="B1333" s="95">
        <f t="shared" ca="1" si="302"/>
        <v>121874.21516341</v>
      </c>
      <c r="C1333" s="3">
        <f t="shared" ca="1" si="303"/>
        <v>113662.642761</v>
      </c>
      <c r="D1333" s="4">
        <f ca="1">IF(A1333&lt;$B$1,VLOOKUP(A1333,[1]DI!$A$4:$B$15000,2),0)</f>
        <v>6.4000000000000001E-2</v>
      </c>
      <c r="E1333" s="5">
        <f t="shared" ca="1" si="304"/>
        <v>2.4620000000000002E-4</v>
      </c>
      <c r="F1333" s="20">
        <f t="shared" si="301"/>
        <v>1.3</v>
      </c>
      <c r="G1333" s="6">
        <f t="shared" ca="1" si="305"/>
        <v>1.00032006</v>
      </c>
      <c r="H1333" s="5">
        <f ca="1">TRUNC(PRODUCT(G$10:G1332),15)</f>
        <v>1.5070346176029701</v>
      </c>
      <c r="I1333" s="5">
        <f t="shared" ca="1" si="306"/>
        <v>1.4054944838680801</v>
      </c>
      <c r="J1333" s="5">
        <f t="shared" ca="1" si="307"/>
        <v>1.07224513</v>
      </c>
      <c r="K1333" s="5">
        <f t="shared" ca="1" si="308"/>
        <v>8211.57240241</v>
      </c>
      <c r="L1333" s="21">
        <f>IF(VLOOKUP(A1333,$U$12:$AD$125,8)=VLOOKUP(A1332,$U$12:$AD$125,8),0,VLOOKUP(A1333,U$12:$AD$125,8))</f>
        <v>0</v>
      </c>
      <c r="M1333" s="8">
        <f>IF(L1333&gt;0,VLOOKUP(L1333,T$12:$AC$125,7),0)</f>
        <v>0</v>
      </c>
      <c r="N1333" s="3">
        <f t="shared" si="312"/>
        <v>0</v>
      </c>
      <c r="O1333" s="3">
        <f t="shared" ca="1" si="309"/>
        <v>8211.57240241</v>
      </c>
      <c r="P1333" s="22" t="str">
        <f t="shared" si="310"/>
        <v>A+JProp=</v>
      </c>
      <c r="Q1333" s="2">
        <f t="shared" si="311"/>
        <v>43719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  <c r="ES1333" s="18"/>
      <c r="ET1333" s="18"/>
      <c r="EU1333" s="18"/>
      <c r="EV1333" s="18"/>
      <c r="EW1333" s="18"/>
      <c r="EX1333" s="18"/>
      <c r="EY1333" s="18"/>
      <c r="EZ1333" s="18"/>
      <c r="FA1333" s="18"/>
      <c r="FB1333" s="18"/>
      <c r="FC1333" s="18"/>
      <c r="FD1333" s="18"/>
      <c r="FE1333" s="18"/>
      <c r="FF1333" s="18"/>
      <c r="FG1333" s="18"/>
      <c r="FH1333" s="18"/>
      <c r="FI1333" s="18"/>
      <c r="FJ1333" s="18"/>
      <c r="FK1333" s="18"/>
      <c r="FL1333" s="18"/>
      <c r="FM1333" s="18"/>
      <c r="FN1333" s="18"/>
      <c r="FO1333" s="18"/>
      <c r="FP1333" s="18"/>
      <c r="FQ1333" s="18"/>
      <c r="FR1333" s="18"/>
      <c r="FS1333" s="18"/>
      <c r="FT1333" s="18"/>
      <c r="FU1333" s="18"/>
      <c r="FV1333" s="18"/>
    </row>
    <row r="1334" spans="1:181" ht="12.75" x14ac:dyDescent="0.15">
      <c r="A1334" s="90">
        <f t="shared" si="300"/>
        <v>43672</v>
      </c>
      <c r="B1334" s="95">
        <f t="shared" ca="1" si="302"/>
        <v>121913.22190915</v>
      </c>
      <c r="C1334" s="3">
        <f t="shared" ca="1" si="303"/>
        <v>113662.642761</v>
      </c>
      <c r="D1334" s="4">
        <f ca="1">IF(A1334&lt;$B$1,VLOOKUP(A1334,[1]DI!$A$4:$B$15000,2),0)</f>
        <v>6.4000000000000001E-2</v>
      </c>
      <c r="E1334" s="5">
        <f t="shared" ca="1" si="304"/>
        <v>2.4620000000000002E-4</v>
      </c>
      <c r="F1334" s="20">
        <f t="shared" si="301"/>
        <v>1.3</v>
      </c>
      <c r="G1334" s="6">
        <f t="shared" ca="1" si="305"/>
        <v>1.00032006</v>
      </c>
      <c r="H1334" s="5">
        <f ca="1">TRUNC(PRODUCT(G$10:G1333),15)</f>
        <v>1.50751695910268</v>
      </c>
      <c r="I1334" s="5">
        <f t="shared" ca="1" si="306"/>
        <v>1.4054944838680801</v>
      </c>
      <c r="J1334" s="5">
        <f t="shared" ca="1" si="307"/>
        <v>1.07258831</v>
      </c>
      <c r="K1334" s="5">
        <f t="shared" ca="1" si="308"/>
        <v>8250.57914815</v>
      </c>
      <c r="L1334" s="21">
        <f>IF(VLOOKUP(A1334,$U$12:$AD$125,8)=VLOOKUP(A1333,$U$12:$AD$125,8),0,VLOOKUP(A1334,U$12:$AD$125,8))</f>
        <v>0</v>
      </c>
      <c r="M1334" s="8">
        <f>IF(L1334&gt;0,VLOOKUP(L1334,T$12:$AC$125,7),0)</f>
        <v>0</v>
      </c>
      <c r="N1334" s="3">
        <f t="shared" si="312"/>
        <v>0</v>
      </c>
      <c r="O1334" s="3">
        <f t="shared" ca="1" si="309"/>
        <v>8250.57914815</v>
      </c>
      <c r="P1334" s="22" t="str">
        <f t="shared" si="310"/>
        <v>A+JProp=</v>
      </c>
      <c r="Q1334" s="2">
        <f t="shared" si="311"/>
        <v>43719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  <c r="ES1334" s="18"/>
      <c r="ET1334" s="18"/>
      <c r="EU1334" s="18"/>
      <c r="EV1334" s="18"/>
      <c r="EW1334" s="18"/>
      <c r="EX1334" s="18"/>
      <c r="EY1334" s="18"/>
      <c r="EZ1334" s="18"/>
      <c r="FA1334" s="18"/>
      <c r="FB1334" s="18"/>
      <c r="FC1334" s="18"/>
      <c r="FD1334" s="18"/>
      <c r="FE1334" s="18"/>
      <c r="FF1334" s="18"/>
      <c r="FG1334" s="18"/>
      <c r="FH1334" s="18"/>
      <c r="FI1334" s="18"/>
      <c r="FJ1334" s="18"/>
      <c r="FK1334" s="18"/>
      <c r="FL1334" s="18"/>
      <c r="FM1334" s="18"/>
      <c r="FN1334" s="18"/>
      <c r="FO1334" s="18"/>
      <c r="FP1334" s="18"/>
      <c r="FQ1334" s="18"/>
      <c r="FR1334" s="18"/>
      <c r="FS1334" s="18"/>
      <c r="FT1334" s="18"/>
      <c r="FU1334" s="18"/>
      <c r="FV1334" s="18"/>
    </row>
    <row r="1335" spans="1:181" ht="12.75" x14ac:dyDescent="0.15">
      <c r="A1335" s="90">
        <f t="shared" si="300"/>
        <v>43673</v>
      </c>
      <c r="B1335" s="95">
        <f t="shared" ca="1" si="302"/>
        <v>121952.24229441</v>
      </c>
      <c r="C1335" s="3">
        <f t="shared" ca="1" si="303"/>
        <v>113662.642761</v>
      </c>
      <c r="D1335" s="4">
        <f ca="1">IF(A1335&lt;$B$1,VLOOKUP(A1335,[1]DI!$A$4:$B$15000,2),0)</f>
        <v>0</v>
      </c>
      <c r="E1335" s="5">
        <f t="shared" ca="1" si="304"/>
        <v>0</v>
      </c>
      <c r="F1335" s="20">
        <f t="shared" si="301"/>
        <v>1.3</v>
      </c>
      <c r="G1335" s="6">
        <f t="shared" ca="1" si="305"/>
        <v>1</v>
      </c>
      <c r="H1335" s="5">
        <f ca="1">TRUNC(PRODUCT(G$10:G1334),15)</f>
        <v>1.5079994549806099</v>
      </c>
      <c r="I1335" s="5">
        <f t="shared" ca="1" si="306"/>
        <v>1.4054944838680801</v>
      </c>
      <c r="J1335" s="5">
        <f t="shared" ca="1" si="307"/>
        <v>1.0729316099999999</v>
      </c>
      <c r="K1335" s="5">
        <f t="shared" ca="1" si="308"/>
        <v>8289.5995334100007</v>
      </c>
      <c r="L1335" s="21">
        <f>IF(VLOOKUP(A1335,$U$12:$AD$125,8)=VLOOKUP(A1334,$U$12:$AD$125,8),0,VLOOKUP(A1335,U$12:$AD$125,8))</f>
        <v>0</v>
      </c>
      <c r="M1335" s="8">
        <f>IF(L1335&gt;0,VLOOKUP(L1335,T$12:$AC$125,7),0)</f>
        <v>0</v>
      </c>
      <c r="N1335" s="3">
        <f t="shared" si="312"/>
        <v>0</v>
      </c>
      <c r="O1335" s="3">
        <f t="shared" ca="1" si="309"/>
        <v>8289.5995334100007</v>
      </c>
      <c r="P1335" s="22" t="str">
        <f t="shared" si="310"/>
        <v>A+JProp=</v>
      </c>
      <c r="Q1335" s="2">
        <f t="shared" si="311"/>
        <v>43719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  <c r="ES1335" s="18"/>
      <c r="ET1335" s="18"/>
      <c r="EU1335" s="18"/>
      <c r="EV1335" s="18"/>
      <c r="EW1335" s="18"/>
      <c r="EX1335" s="18"/>
      <c r="EY1335" s="18"/>
      <c r="EZ1335" s="18"/>
      <c r="FA1335" s="18"/>
      <c r="FB1335" s="18"/>
      <c r="FC1335" s="18"/>
      <c r="FD1335" s="18"/>
      <c r="FE1335" s="18"/>
      <c r="FF1335" s="18"/>
      <c r="FG1335" s="18"/>
      <c r="FH1335" s="18"/>
      <c r="FI1335" s="18"/>
      <c r="FJ1335" s="18"/>
      <c r="FK1335" s="18"/>
      <c r="FL1335" s="18"/>
      <c r="FM1335" s="18"/>
      <c r="FN1335" s="18"/>
      <c r="FO1335" s="18"/>
      <c r="FP1335" s="18"/>
      <c r="FQ1335" s="18"/>
      <c r="FR1335" s="18"/>
      <c r="FS1335" s="18"/>
      <c r="FT1335" s="18"/>
      <c r="FU1335" s="18"/>
      <c r="FV1335" s="18"/>
    </row>
    <row r="1336" spans="1:181" ht="12.75" x14ac:dyDescent="0.15">
      <c r="A1336" s="90">
        <f t="shared" si="300"/>
        <v>43674</v>
      </c>
      <c r="B1336" s="95">
        <f t="shared" ca="1" si="302"/>
        <v>121952.24229441</v>
      </c>
      <c r="C1336" s="3">
        <f t="shared" ca="1" si="303"/>
        <v>113662.642761</v>
      </c>
      <c r="D1336" s="4">
        <f ca="1">IF(A1336&lt;$B$1,VLOOKUP(A1336,[1]DI!$A$4:$B$15000,2),0)</f>
        <v>0</v>
      </c>
      <c r="E1336" s="5">
        <f t="shared" ca="1" si="304"/>
        <v>0</v>
      </c>
      <c r="F1336" s="20">
        <f t="shared" si="301"/>
        <v>1.3</v>
      </c>
      <c r="G1336" s="6">
        <f t="shared" ca="1" si="305"/>
        <v>1</v>
      </c>
      <c r="H1336" s="5">
        <f ca="1">TRUNC(PRODUCT(G$10:G1335),15)</f>
        <v>1.5079994549806099</v>
      </c>
      <c r="I1336" s="5">
        <f t="shared" ca="1" si="306"/>
        <v>1.4054944838680801</v>
      </c>
      <c r="J1336" s="5">
        <f t="shared" ca="1" si="307"/>
        <v>1.0729316099999999</v>
      </c>
      <c r="K1336" s="5">
        <f t="shared" ca="1" si="308"/>
        <v>8289.5995334100007</v>
      </c>
      <c r="L1336" s="21">
        <f>IF(VLOOKUP(A1336,$U$12:$AD$125,8)=VLOOKUP(A1335,$U$12:$AD$125,8),0,VLOOKUP(A1336,U$12:$AD$125,8))</f>
        <v>0</v>
      </c>
      <c r="M1336" s="8">
        <f>IF(L1336&gt;0,VLOOKUP(L1336,T$12:$AC$125,7),0)</f>
        <v>0</v>
      </c>
      <c r="N1336" s="3">
        <f t="shared" si="312"/>
        <v>0</v>
      </c>
      <c r="O1336" s="3">
        <f t="shared" ca="1" si="309"/>
        <v>8289.5995334100007</v>
      </c>
      <c r="P1336" s="22" t="str">
        <f t="shared" si="310"/>
        <v>A+JProp=</v>
      </c>
      <c r="Q1336" s="2">
        <f t="shared" si="311"/>
        <v>43719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  <c r="ES1336" s="18"/>
      <c r="ET1336" s="18"/>
      <c r="EU1336" s="18"/>
      <c r="EV1336" s="18"/>
      <c r="EW1336" s="18"/>
      <c r="EX1336" s="18"/>
      <c r="EY1336" s="18"/>
      <c r="EZ1336" s="18"/>
      <c r="FA1336" s="18"/>
      <c r="FB1336" s="18"/>
      <c r="FC1336" s="18"/>
      <c r="FD1336" s="18"/>
      <c r="FE1336" s="18"/>
      <c r="FF1336" s="18"/>
      <c r="FG1336" s="18"/>
      <c r="FH1336" s="18"/>
      <c r="FI1336" s="18"/>
      <c r="FJ1336" s="18"/>
      <c r="FK1336" s="18"/>
      <c r="FL1336" s="18"/>
      <c r="FM1336" s="18"/>
      <c r="FN1336" s="18"/>
      <c r="FO1336" s="18"/>
      <c r="FP1336" s="18"/>
      <c r="FQ1336" s="18"/>
      <c r="FR1336" s="18"/>
      <c r="FS1336" s="18"/>
      <c r="FT1336" s="18"/>
      <c r="FU1336" s="18"/>
      <c r="FV1336" s="18"/>
    </row>
    <row r="1337" spans="1:181" ht="12.75" x14ac:dyDescent="0.15">
      <c r="A1337" s="90">
        <f t="shared" si="300"/>
        <v>43675</v>
      </c>
      <c r="B1337" s="95">
        <f t="shared" ca="1" si="302"/>
        <v>121952.24229441</v>
      </c>
      <c r="C1337" s="3">
        <f t="shared" ca="1" si="303"/>
        <v>113662.642761</v>
      </c>
      <c r="D1337" s="4">
        <f ca="1">IF(A1337&lt;$B$1,VLOOKUP(A1337,[1]DI!$A$4:$B$15000,2),0)</f>
        <v>6.4000000000000001E-2</v>
      </c>
      <c r="E1337" s="5">
        <f t="shared" ca="1" si="304"/>
        <v>2.4620000000000002E-4</v>
      </c>
      <c r="F1337" s="20">
        <f t="shared" si="301"/>
        <v>1.3</v>
      </c>
      <c r="G1337" s="6">
        <f t="shared" ca="1" si="305"/>
        <v>1.00032006</v>
      </c>
      <c r="H1337" s="5">
        <f ca="1">TRUNC(PRODUCT(G$10:G1336),15)</f>
        <v>1.5079994549806099</v>
      </c>
      <c r="I1337" s="5">
        <f t="shared" ca="1" si="306"/>
        <v>1.4054944838680801</v>
      </c>
      <c r="J1337" s="5">
        <f t="shared" ca="1" si="307"/>
        <v>1.0729316099999999</v>
      </c>
      <c r="K1337" s="5">
        <f t="shared" ca="1" si="308"/>
        <v>8289.5995334100007</v>
      </c>
      <c r="L1337" s="21">
        <f>IF(VLOOKUP(A1337,$U$12:$AD$125,8)=VLOOKUP(A1336,$U$12:$AD$125,8),0,VLOOKUP(A1337,U$12:$AD$125,8))</f>
        <v>0</v>
      </c>
      <c r="M1337" s="8">
        <f>IF(L1337&gt;0,VLOOKUP(L1337,T$12:$AC$125,7),0)</f>
        <v>0</v>
      </c>
      <c r="N1337" s="3">
        <f t="shared" si="312"/>
        <v>0</v>
      </c>
      <c r="O1337" s="3">
        <f t="shared" ca="1" si="309"/>
        <v>8289.5995334100007</v>
      </c>
      <c r="P1337" s="22" t="str">
        <f t="shared" si="310"/>
        <v>A+JProp=</v>
      </c>
      <c r="Q1337" s="2">
        <f t="shared" si="311"/>
        <v>43719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  <c r="ES1337" s="18"/>
      <c r="ET1337" s="18"/>
      <c r="EU1337" s="18"/>
      <c r="EV1337" s="18"/>
      <c r="EW1337" s="18"/>
      <c r="EX1337" s="18"/>
      <c r="EY1337" s="18"/>
      <c r="EZ1337" s="18"/>
      <c r="FA1337" s="18"/>
      <c r="FB1337" s="18"/>
      <c r="FC1337" s="18"/>
      <c r="FD1337" s="18"/>
      <c r="FE1337" s="18"/>
      <c r="FF1337" s="18"/>
      <c r="FG1337" s="18"/>
      <c r="FH1337" s="18"/>
      <c r="FI1337" s="18"/>
      <c r="FJ1337" s="18"/>
      <c r="FK1337" s="18"/>
      <c r="FL1337" s="18"/>
      <c r="FM1337" s="18"/>
      <c r="FN1337" s="18"/>
      <c r="FO1337" s="18"/>
      <c r="FP1337" s="18"/>
      <c r="FQ1337" s="18"/>
      <c r="FR1337" s="18"/>
      <c r="FS1337" s="18"/>
      <c r="FT1337" s="18"/>
      <c r="FU1337" s="18"/>
      <c r="FV1337" s="18"/>
    </row>
    <row r="1338" spans="1:181" ht="12.75" x14ac:dyDescent="0.15">
      <c r="A1338" s="90">
        <f t="shared" si="300"/>
        <v>43676</v>
      </c>
      <c r="B1338" s="95">
        <f t="shared" ca="1" si="302"/>
        <v>121991.27404593</v>
      </c>
      <c r="C1338" s="3">
        <f t="shared" ca="1" si="303"/>
        <v>113662.642761</v>
      </c>
      <c r="D1338" s="4">
        <f ca="1">IF(A1338&lt;$B$1,VLOOKUP(A1338,[1]DI!$A$4:$B$15000,2),0)</f>
        <v>6.4000000000000001E-2</v>
      </c>
      <c r="E1338" s="5">
        <f t="shared" ca="1" si="304"/>
        <v>2.4620000000000002E-4</v>
      </c>
      <c r="F1338" s="20">
        <f t="shared" si="301"/>
        <v>1.3</v>
      </c>
      <c r="G1338" s="6">
        <f t="shared" ca="1" si="305"/>
        <v>1.00032006</v>
      </c>
      <c r="H1338" s="5">
        <f ca="1">TRUNC(PRODUCT(G$10:G1337),15)</f>
        <v>1.5084821052861701</v>
      </c>
      <c r="I1338" s="5">
        <f t="shared" ca="1" si="306"/>
        <v>1.4054944838680801</v>
      </c>
      <c r="J1338" s="5">
        <f t="shared" ca="1" si="307"/>
        <v>1.0732750099999999</v>
      </c>
      <c r="K1338" s="5">
        <f t="shared" ca="1" si="308"/>
        <v>8328.6312849299993</v>
      </c>
      <c r="L1338" s="21">
        <f>IF(VLOOKUP(A1338,$U$12:$AD$125,8)=VLOOKUP(A1337,$U$12:$AD$125,8),0,VLOOKUP(A1338,U$12:$AD$125,8))</f>
        <v>0</v>
      </c>
      <c r="M1338" s="8">
        <f>IF(L1338&gt;0,VLOOKUP(L1338,T$12:$AC$125,7),0)</f>
        <v>0</v>
      </c>
      <c r="N1338" s="3">
        <f t="shared" si="312"/>
        <v>0</v>
      </c>
      <c r="O1338" s="3">
        <f t="shared" ca="1" si="309"/>
        <v>8328.6312849299993</v>
      </c>
      <c r="P1338" s="22" t="str">
        <f t="shared" si="310"/>
        <v>A+JProp=</v>
      </c>
      <c r="Q1338" s="2">
        <f t="shared" si="311"/>
        <v>43719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  <c r="ES1338" s="18"/>
      <c r="ET1338" s="18"/>
      <c r="EU1338" s="18"/>
      <c r="EV1338" s="18"/>
      <c r="EW1338" s="18"/>
      <c r="EX1338" s="18"/>
      <c r="EY1338" s="18"/>
      <c r="EZ1338" s="18"/>
      <c r="FA1338" s="18"/>
      <c r="FB1338" s="18"/>
      <c r="FC1338" s="18"/>
      <c r="FD1338" s="18"/>
      <c r="FE1338" s="18"/>
      <c r="FF1338" s="18"/>
      <c r="FG1338" s="18"/>
      <c r="FH1338" s="18"/>
      <c r="FI1338" s="18"/>
      <c r="FJ1338" s="18"/>
      <c r="FK1338" s="18"/>
      <c r="FL1338" s="18"/>
      <c r="FM1338" s="18"/>
      <c r="FN1338" s="18"/>
      <c r="FO1338" s="18"/>
      <c r="FP1338" s="18"/>
      <c r="FQ1338" s="18"/>
      <c r="FR1338" s="18"/>
      <c r="FS1338" s="18"/>
      <c r="FT1338" s="18"/>
      <c r="FU1338" s="18"/>
      <c r="FV1338" s="18"/>
    </row>
    <row r="1339" spans="1:181" ht="12.75" x14ac:dyDescent="0.15">
      <c r="A1339" s="90">
        <f t="shared" si="300"/>
        <v>43677</v>
      </c>
      <c r="B1339" s="95">
        <f t="shared" ca="1" si="302"/>
        <v>122030.31830035</v>
      </c>
      <c r="C1339" s="3">
        <f t="shared" ca="1" si="303"/>
        <v>113662.642761</v>
      </c>
      <c r="D1339" s="4">
        <f ca="1">IF(A1339&lt;$B$1,VLOOKUP(A1339,[1]DI!$A$4:$B$15000,2),0)</f>
        <v>6.4000000000000001E-2</v>
      </c>
      <c r="E1339" s="5">
        <f t="shared" ca="1" si="304"/>
        <v>2.4620000000000002E-4</v>
      </c>
      <c r="F1339" s="20">
        <f t="shared" si="301"/>
        <v>1.3</v>
      </c>
      <c r="G1339" s="6">
        <f t="shared" ca="1" si="305"/>
        <v>1.00032006</v>
      </c>
      <c r="H1339" s="5">
        <f ca="1">TRUNC(PRODUCT(G$10:G1338),15)</f>
        <v>1.5089649100687901</v>
      </c>
      <c r="I1339" s="5">
        <f t="shared" ca="1" si="306"/>
        <v>1.4054944838680801</v>
      </c>
      <c r="J1339" s="5">
        <f t="shared" ca="1" si="307"/>
        <v>1.0736185199999999</v>
      </c>
      <c r="K1339" s="5">
        <f t="shared" ca="1" si="308"/>
        <v>8367.6755393500007</v>
      </c>
      <c r="L1339" s="21">
        <f>IF(VLOOKUP(A1339,$U$12:$AD$125,8)=VLOOKUP(A1338,$U$12:$AD$125,8),0,VLOOKUP(A1339,U$12:$AD$125,8))</f>
        <v>0</v>
      </c>
      <c r="M1339" s="8">
        <f>IF(L1339&gt;0,VLOOKUP(L1339,T$12:$AC$125,7),0)</f>
        <v>0</v>
      </c>
      <c r="N1339" s="3">
        <f t="shared" si="312"/>
        <v>0</v>
      </c>
      <c r="O1339" s="3">
        <f t="shared" ca="1" si="309"/>
        <v>8367.6755393500007</v>
      </c>
      <c r="P1339" s="22" t="str">
        <f t="shared" si="310"/>
        <v>A+JProp=</v>
      </c>
      <c r="Q1339" s="2">
        <f t="shared" si="311"/>
        <v>43719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  <c r="ES1339" s="18"/>
      <c r="ET1339" s="18"/>
      <c r="EU1339" s="18"/>
      <c r="EV1339" s="18"/>
      <c r="EW1339" s="18"/>
      <c r="EX1339" s="18"/>
      <c r="EY1339" s="18"/>
      <c r="EZ1339" s="18"/>
      <c r="FA1339" s="18"/>
      <c r="FB1339" s="18"/>
      <c r="FC1339" s="18"/>
      <c r="FD1339" s="18"/>
      <c r="FE1339" s="18"/>
      <c r="FF1339" s="18"/>
      <c r="FG1339" s="18"/>
      <c r="FH1339" s="18"/>
      <c r="FI1339" s="18"/>
      <c r="FJ1339" s="18"/>
      <c r="FK1339" s="18"/>
      <c r="FL1339" s="18"/>
      <c r="FM1339" s="18"/>
      <c r="FN1339" s="18"/>
      <c r="FO1339" s="18"/>
      <c r="FP1339" s="18"/>
      <c r="FQ1339" s="18"/>
      <c r="FR1339" s="18"/>
      <c r="FS1339" s="18"/>
      <c r="FT1339" s="18"/>
      <c r="FU1339" s="18"/>
      <c r="FV1339" s="18"/>
    </row>
    <row r="1340" spans="1:181" ht="12.75" x14ac:dyDescent="0.15">
      <c r="A1340" s="90">
        <f t="shared" si="300"/>
        <v>43678</v>
      </c>
      <c r="B1340" s="95">
        <f t="shared" ca="1" si="302"/>
        <v>122069.37505765</v>
      </c>
      <c r="C1340" s="3">
        <f t="shared" ca="1" si="303"/>
        <v>113662.642761</v>
      </c>
      <c r="D1340" s="4">
        <f ca="1">IF(A1340&lt;$B$1,VLOOKUP(A1340,[1]DI!$A$4:$B$15000,2),0)</f>
        <v>5.8999999999999997E-2</v>
      </c>
      <c r="E1340" s="5">
        <f t="shared" ca="1" si="304"/>
        <v>2.2751E-4</v>
      </c>
      <c r="F1340" s="20">
        <f t="shared" si="301"/>
        <v>1.3</v>
      </c>
      <c r="G1340" s="6">
        <f t="shared" ca="1" si="305"/>
        <v>1.000295763</v>
      </c>
      <c r="H1340" s="5">
        <f ca="1">TRUNC(PRODUCT(G$10:G1339),15)</f>
        <v>1.5094478693779001</v>
      </c>
      <c r="I1340" s="5">
        <f t="shared" ca="1" si="306"/>
        <v>1.4054944838680801</v>
      </c>
      <c r="J1340" s="5">
        <f t="shared" ca="1" si="307"/>
        <v>1.0739621399999999</v>
      </c>
      <c r="K1340" s="5">
        <f t="shared" ca="1" si="308"/>
        <v>8406.7322966499996</v>
      </c>
      <c r="L1340" s="21">
        <f>IF(VLOOKUP(A1340,$U$12:$AD$125,8)=VLOOKUP(A1339,$U$12:$AD$125,8),0,VLOOKUP(A1340,U$12:$AD$125,8))</f>
        <v>0</v>
      </c>
      <c r="M1340" s="8">
        <f>IF(L1340&gt;0,VLOOKUP(L1340,T$12:$AC$125,7),0)</f>
        <v>0</v>
      </c>
      <c r="N1340" s="3">
        <f t="shared" si="312"/>
        <v>0</v>
      </c>
      <c r="O1340" s="3">
        <f t="shared" ca="1" si="309"/>
        <v>8406.7322966499996</v>
      </c>
      <c r="P1340" s="22" t="str">
        <f t="shared" si="310"/>
        <v>A+JProp=</v>
      </c>
      <c r="Q1340" s="2">
        <f t="shared" si="311"/>
        <v>43719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  <c r="ES1340" s="18"/>
      <c r="ET1340" s="18"/>
      <c r="EU1340" s="18"/>
      <c r="EV1340" s="18"/>
      <c r="EW1340" s="18"/>
      <c r="EX1340" s="18"/>
      <c r="EY1340" s="18"/>
      <c r="EZ1340" s="18"/>
      <c r="FA1340" s="18"/>
      <c r="FB1340" s="18"/>
      <c r="FC1340" s="18"/>
      <c r="FD1340" s="18"/>
      <c r="FE1340" s="18"/>
      <c r="FF1340" s="18"/>
      <c r="FG1340" s="18"/>
      <c r="FH1340" s="18"/>
      <c r="FI1340" s="18"/>
      <c r="FJ1340" s="18"/>
      <c r="FK1340" s="18"/>
      <c r="FL1340" s="18"/>
      <c r="FM1340" s="18"/>
      <c r="FN1340" s="18"/>
      <c r="FO1340" s="18"/>
      <c r="FP1340" s="18"/>
      <c r="FQ1340" s="18"/>
      <c r="FR1340" s="18"/>
      <c r="FS1340" s="18"/>
      <c r="FT1340" s="18"/>
      <c r="FU1340" s="18"/>
      <c r="FV1340" s="18"/>
    </row>
    <row r="1341" spans="1:181" ht="12.75" x14ac:dyDescent="0.15">
      <c r="A1341" s="90">
        <f t="shared" si="300"/>
        <v>43679</v>
      </c>
      <c r="B1341" s="95">
        <f t="shared" ca="1" si="302"/>
        <v>122105.4788595</v>
      </c>
      <c r="C1341" s="3">
        <f t="shared" ca="1" si="303"/>
        <v>113662.642761</v>
      </c>
      <c r="D1341" s="4">
        <f ca="1">IF(A1341&lt;$B$1,VLOOKUP(A1341,[1]DI!$A$4:$B$15000,2),0)</f>
        <v>5.8999999999999997E-2</v>
      </c>
      <c r="E1341" s="5">
        <f t="shared" ca="1" si="304"/>
        <v>2.2751E-4</v>
      </c>
      <c r="F1341" s="20">
        <f t="shared" si="301"/>
        <v>1.3</v>
      </c>
      <c r="G1341" s="6">
        <f t="shared" ca="1" si="305"/>
        <v>1.000295763</v>
      </c>
      <c r="H1341" s="5">
        <f ca="1">TRUNC(PRODUCT(G$10:G1340),15)</f>
        <v>1.50989430820809</v>
      </c>
      <c r="I1341" s="5">
        <f t="shared" ca="1" si="306"/>
        <v>1.4054944838680801</v>
      </c>
      <c r="J1341" s="5">
        <f t="shared" ca="1" si="307"/>
        <v>1.0742797799999999</v>
      </c>
      <c r="K1341" s="5">
        <f t="shared" ca="1" si="308"/>
        <v>8442.8360984999999</v>
      </c>
      <c r="L1341" s="21">
        <f>IF(VLOOKUP(A1341,$U$12:$AD$125,8)=VLOOKUP(A1340,$U$12:$AD$125,8),0,VLOOKUP(A1341,U$12:$AD$125,8))</f>
        <v>0</v>
      </c>
      <c r="M1341" s="8">
        <f>IF(L1341&gt;0,VLOOKUP(L1341,T$12:$AC$125,7),0)</f>
        <v>0</v>
      </c>
      <c r="N1341" s="3">
        <f t="shared" si="312"/>
        <v>0</v>
      </c>
      <c r="O1341" s="3">
        <f t="shared" ca="1" si="309"/>
        <v>8442.8360984999999</v>
      </c>
      <c r="P1341" s="22" t="str">
        <f t="shared" si="310"/>
        <v>A+JProp=</v>
      </c>
      <c r="Q1341" s="2">
        <f t="shared" si="311"/>
        <v>43719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  <c r="ES1341" s="18"/>
      <c r="ET1341" s="18"/>
      <c r="EU1341" s="18"/>
      <c r="EV1341" s="18"/>
      <c r="EW1341" s="18"/>
      <c r="EX1341" s="18"/>
      <c r="EY1341" s="18"/>
      <c r="EZ1341" s="18"/>
      <c r="FA1341" s="18"/>
      <c r="FB1341" s="18"/>
      <c r="FC1341" s="18"/>
      <c r="FD1341" s="18"/>
      <c r="FE1341" s="18"/>
      <c r="FF1341" s="18"/>
      <c r="FG1341" s="18"/>
      <c r="FH1341" s="18"/>
      <c r="FI1341" s="18"/>
      <c r="FJ1341" s="18"/>
      <c r="FK1341" s="18"/>
      <c r="FL1341" s="18"/>
      <c r="FM1341" s="18"/>
      <c r="FN1341" s="18"/>
      <c r="FO1341" s="18"/>
      <c r="FP1341" s="18"/>
      <c r="FQ1341" s="18"/>
      <c r="FR1341" s="18"/>
      <c r="FS1341" s="18"/>
      <c r="FT1341" s="18"/>
      <c r="FU1341" s="18"/>
      <c r="FV1341" s="18"/>
    </row>
    <row r="1342" spans="1:181" ht="12.75" x14ac:dyDescent="0.15">
      <c r="A1342" s="90">
        <f t="shared" si="300"/>
        <v>43680</v>
      </c>
      <c r="B1342" s="95">
        <f t="shared" ca="1" si="302"/>
        <v>122141.59289099</v>
      </c>
      <c r="C1342" s="3">
        <f t="shared" ca="1" si="303"/>
        <v>113662.642761</v>
      </c>
      <c r="D1342" s="4">
        <f ca="1">IF(A1342&lt;$B$1,VLOOKUP(A1342,[1]DI!$A$4:$B$15000,2),0)</f>
        <v>0</v>
      </c>
      <c r="E1342" s="5">
        <f t="shared" ca="1" si="304"/>
        <v>0</v>
      </c>
      <c r="F1342" s="20">
        <f t="shared" si="301"/>
        <v>1.3</v>
      </c>
      <c r="G1342" s="6">
        <f t="shared" ca="1" si="305"/>
        <v>1</v>
      </c>
      <c r="H1342" s="5">
        <f ca="1">TRUNC(PRODUCT(G$10:G1341),15)</f>
        <v>1.5103408790783699</v>
      </c>
      <c r="I1342" s="5">
        <f t="shared" ca="1" si="306"/>
        <v>1.4054944838680801</v>
      </c>
      <c r="J1342" s="5">
        <f t="shared" ca="1" si="307"/>
        <v>1.07459751</v>
      </c>
      <c r="K1342" s="5">
        <f t="shared" ca="1" si="308"/>
        <v>8478.9501299900003</v>
      </c>
      <c r="L1342" s="21">
        <f>IF(VLOOKUP(A1342,$U$12:$AD$125,8)=VLOOKUP(A1341,$U$12:$AD$125,8),0,VLOOKUP(A1342,U$12:$AD$125,8))</f>
        <v>0</v>
      </c>
      <c r="M1342" s="8">
        <f>IF(L1342&gt;0,VLOOKUP(L1342,T$12:$AC$125,7),0)</f>
        <v>0</v>
      </c>
      <c r="N1342" s="3">
        <f t="shared" si="312"/>
        <v>0</v>
      </c>
      <c r="O1342" s="3">
        <f t="shared" ca="1" si="309"/>
        <v>8478.9501299900003</v>
      </c>
      <c r="P1342" s="22" t="str">
        <f t="shared" si="310"/>
        <v>A+JProp=</v>
      </c>
      <c r="Q1342" s="2">
        <f t="shared" si="311"/>
        <v>43719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  <c r="ES1342" s="18"/>
      <c r="ET1342" s="18"/>
      <c r="EU1342" s="18"/>
      <c r="EV1342" s="18"/>
      <c r="EW1342" s="18"/>
      <c r="EX1342" s="18"/>
      <c r="EY1342" s="18"/>
      <c r="EZ1342" s="18"/>
      <c r="FA1342" s="18"/>
      <c r="FB1342" s="18"/>
      <c r="FC1342" s="18"/>
      <c r="FD1342" s="18"/>
      <c r="FE1342" s="18"/>
      <c r="FF1342" s="18"/>
      <c r="FG1342" s="18"/>
      <c r="FH1342" s="18"/>
      <c r="FI1342" s="18"/>
      <c r="FJ1342" s="18"/>
      <c r="FK1342" s="18"/>
      <c r="FL1342" s="18"/>
      <c r="FM1342" s="18"/>
      <c r="FN1342" s="18"/>
      <c r="FO1342" s="18"/>
      <c r="FP1342" s="18"/>
      <c r="FQ1342" s="18"/>
      <c r="FR1342" s="18"/>
      <c r="FS1342" s="18"/>
      <c r="FT1342" s="18"/>
      <c r="FU1342" s="18"/>
      <c r="FV1342" s="18"/>
    </row>
    <row r="1343" spans="1:181" ht="12.75" x14ac:dyDescent="0.15">
      <c r="A1343" s="90">
        <f t="shared" si="300"/>
        <v>43681</v>
      </c>
      <c r="B1343" s="95">
        <f t="shared" ca="1" si="302"/>
        <v>122141.59289099</v>
      </c>
      <c r="C1343" s="3">
        <f t="shared" ca="1" si="303"/>
        <v>113662.642761</v>
      </c>
      <c r="D1343" s="4">
        <f ca="1">IF(A1343&lt;$B$1,VLOOKUP(A1343,[1]DI!$A$4:$B$15000,2),0)</f>
        <v>0</v>
      </c>
      <c r="E1343" s="5">
        <f t="shared" ca="1" si="304"/>
        <v>0</v>
      </c>
      <c r="F1343" s="20">
        <f t="shared" si="301"/>
        <v>1.3</v>
      </c>
      <c r="G1343" s="6">
        <f t="shared" ca="1" si="305"/>
        <v>1</v>
      </c>
      <c r="H1343" s="5">
        <f ca="1">TRUNC(PRODUCT(G$10:G1342),15)</f>
        <v>1.5103408790783699</v>
      </c>
      <c r="I1343" s="5">
        <f t="shared" ca="1" si="306"/>
        <v>1.4054944838680801</v>
      </c>
      <c r="J1343" s="5">
        <f t="shared" ca="1" si="307"/>
        <v>1.07459751</v>
      </c>
      <c r="K1343" s="5">
        <f t="shared" ca="1" si="308"/>
        <v>8478.9501299900003</v>
      </c>
      <c r="L1343" s="21">
        <f>IF(VLOOKUP(A1343,$U$12:$AD$125,8)=VLOOKUP(A1342,$U$12:$AD$125,8),0,VLOOKUP(A1343,U$12:$AD$125,8))</f>
        <v>0</v>
      </c>
      <c r="M1343" s="8">
        <f>IF(L1343&gt;0,VLOOKUP(L1343,T$12:$AC$125,7),0)</f>
        <v>0</v>
      </c>
      <c r="N1343" s="3">
        <f t="shared" si="312"/>
        <v>0</v>
      </c>
      <c r="O1343" s="3">
        <f t="shared" ca="1" si="309"/>
        <v>8478.9501299900003</v>
      </c>
      <c r="P1343" s="22" t="str">
        <f t="shared" si="310"/>
        <v>A+JProp=</v>
      </c>
      <c r="Q1343" s="2">
        <f t="shared" si="311"/>
        <v>43719</v>
      </c>
      <c r="R1343" s="10"/>
      <c r="S1343" s="32"/>
      <c r="T1343" s="32"/>
      <c r="U1343" s="32"/>
      <c r="V1343" s="32"/>
      <c r="W1343" s="32"/>
      <c r="X1343" s="32"/>
      <c r="Y1343" s="32"/>
      <c r="Z1343" s="32"/>
      <c r="AA1343" s="32"/>
      <c r="AB1343" s="32"/>
      <c r="AC1343" s="32"/>
      <c r="AD1343" s="32"/>
      <c r="AE1343" s="32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  <c r="BC1343" s="33"/>
      <c r="BD1343" s="33"/>
      <c r="BE1343" s="33"/>
      <c r="BF1343" s="33"/>
      <c r="BG1343" s="33"/>
      <c r="BH1343" s="33"/>
      <c r="BI1343" s="33"/>
      <c r="BJ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  <c r="BT1343" s="33"/>
      <c r="BU1343" s="33"/>
      <c r="BV1343" s="33"/>
      <c r="BW1343" s="33"/>
      <c r="BX1343" s="33"/>
      <c r="BY1343" s="33"/>
      <c r="BZ1343" s="33"/>
      <c r="CA1343" s="33"/>
      <c r="CB1343" s="33"/>
      <c r="CC1343" s="33"/>
      <c r="CD1343" s="33"/>
      <c r="CE1343" s="33"/>
      <c r="CF1343" s="33"/>
      <c r="CG1343" s="33"/>
      <c r="CH1343" s="33"/>
      <c r="CI1343" s="33"/>
      <c r="CJ1343" s="33"/>
      <c r="CK1343" s="33"/>
      <c r="CL1343" s="33"/>
      <c r="CM1343" s="33"/>
      <c r="CN1343" s="33"/>
      <c r="CO1343" s="33"/>
      <c r="CP1343" s="33"/>
      <c r="CQ1343" s="33"/>
      <c r="CR1343" s="33"/>
      <c r="CS1343" s="33"/>
      <c r="CT1343" s="33"/>
      <c r="CU1343" s="33"/>
      <c r="CV1343" s="33"/>
      <c r="CW1343" s="33"/>
      <c r="CX1343" s="33"/>
      <c r="CY1343" s="33"/>
      <c r="CZ1343" s="33"/>
      <c r="DA1343" s="33"/>
      <c r="DB1343" s="33"/>
      <c r="DC1343" s="33"/>
      <c r="DD1343" s="33"/>
      <c r="DE1343" s="33"/>
      <c r="DF1343" s="33"/>
      <c r="DG1343" s="33"/>
      <c r="DH1343" s="33"/>
      <c r="DI1343" s="33"/>
      <c r="DJ1343" s="33"/>
      <c r="DK1343" s="33"/>
      <c r="DL1343" s="33"/>
      <c r="DM1343" s="33"/>
      <c r="DN1343" s="33"/>
      <c r="DO1343" s="33"/>
      <c r="DP1343" s="33"/>
      <c r="DQ1343" s="33"/>
      <c r="DR1343" s="33"/>
      <c r="DS1343" s="33"/>
      <c r="DT1343" s="33"/>
      <c r="DU1343" s="33"/>
      <c r="DV1343" s="33"/>
      <c r="DW1343" s="33"/>
      <c r="DX1343" s="33"/>
      <c r="DY1343" s="33"/>
      <c r="DZ1343" s="33"/>
      <c r="EA1343" s="33"/>
      <c r="EB1343" s="33"/>
      <c r="EC1343" s="33"/>
      <c r="ED1343" s="33"/>
      <c r="EE1343" s="33"/>
      <c r="EF1343" s="33"/>
      <c r="EG1343" s="33"/>
      <c r="EH1343" s="33"/>
      <c r="EI1343" s="33"/>
      <c r="EJ1343" s="33"/>
      <c r="EK1343" s="33"/>
      <c r="EL1343" s="33"/>
      <c r="EM1343" s="33"/>
      <c r="EN1343" s="33"/>
      <c r="EO1343" s="33"/>
      <c r="EP1343" s="33"/>
      <c r="EQ1343" s="33"/>
      <c r="ER1343" s="33"/>
      <c r="ES1343" s="33"/>
      <c r="ET1343" s="33"/>
      <c r="EU1343" s="33"/>
      <c r="EV1343" s="33"/>
      <c r="EW1343" s="33"/>
      <c r="EX1343" s="33"/>
      <c r="EY1343" s="33"/>
      <c r="EZ1343" s="33"/>
      <c r="FA1343" s="33"/>
      <c r="FB1343" s="33"/>
      <c r="FC1343" s="33"/>
      <c r="FD1343" s="33"/>
      <c r="FE1343" s="33"/>
      <c r="FF1343" s="33"/>
      <c r="FG1343" s="33"/>
      <c r="FH1343" s="33"/>
      <c r="FI1343" s="33"/>
      <c r="FJ1343" s="33"/>
      <c r="FK1343" s="33"/>
      <c r="FL1343" s="33"/>
      <c r="FM1343" s="33"/>
      <c r="FN1343" s="33"/>
      <c r="FO1343" s="33"/>
      <c r="FP1343" s="33"/>
      <c r="FQ1343" s="33"/>
      <c r="FR1343" s="33"/>
      <c r="FS1343" s="33"/>
      <c r="FT1343" s="33"/>
      <c r="FU1343" s="33"/>
      <c r="FV1343" s="33"/>
      <c r="FW1343" s="33"/>
      <c r="FX1343" s="33"/>
      <c r="FY1343" s="33"/>
    </row>
    <row r="1344" spans="1:181" ht="12.75" x14ac:dyDescent="0.15">
      <c r="A1344" s="90">
        <f t="shared" si="300"/>
        <v>43682</v>
      </c>
      <c r="B1344" s="95">
        <f t="shared" ca="1" si="302"/>
        <v>122141.59289099</v>
      </c>
      <c r="C1344" s="3">
        <f t="shared" ca="1" si="303"/>
        <v>113662.642761</v>
      </c>
      <c r="D1344" s="4">
        <f ca="1">IF(A1344&lt;$B$1,VLOOKUP(A1344,[1]DI!$A$4:$B$15000,2),0)</f>
        <v>5.8999999999999997E-2</v>
      </c>
      <c r="E1344" s="5">
        <f t="shared" ca="1" si="304"/>
        <v>2.2751E-4</v>
      </c>
      <c r="F1344" s="20">
        <f t="shared" si="301"/>
        <v>1.3</v>
      </c>
      <c r="G1344" s="6">
        <f t="shared" ca="1" si="305"/>
        <v>1.000295763</v>
      </c>
      <c r="H1344" s="5">
        <f ca="1">TRUNC(PRODUCT(G$10:G1343),15)</f>
        <v>1.5103408790783699</v>
      </c>
      <c r="I1344" s="5">
        <f t="shared" ca="1" si="306"/>
        <v>1.4054944838680801</v>
      </c>
      <c r="J1344" s="5">
        <f t="shared" ca="1" si="307"/>
        <v>1.07459751</v>
      </c>
      <c r="K1344" s="5">
        <f t="shared" ca="1" si="308"/>
        <v>8478.9501299900003</v>
      </c>
      <c r="L1344" s="21">
        <f>IF(VLOOKUP(A1344,$U$12:$AD$125,8)=VLOOKUP(A1343,$U$12:$AD$125,8),0,VLOOKUP(A1344,U$12:$AD$125,8))</f>
        <v>0</v>
      </c>
      <c r="M1344" s="8">
        <f>IF(L1344&gt;0,VLOOKUP(L1344,T$12:$AC$125,7),0)</f>
        <v>0</v>
      </c>
      <c r="N1344" s="3">
        <f t="shared" si="312"/>
        <v>0</v>
      </c>
      <c r="O1344" s="3">
        <f t="shared" ca="1" si="309"/>
        <v>8478.9501299900003</v>
      </c>
      <c r="P1344" s="22" t="str">
        <f t="shared" si="310"/>
        <v>A+JProp=</v>
      </c>
      <c r="Q1344" s="2">
        <f t="shared" si="311"/>
        <v>43719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  <c r="ES1344" s="18"/>
      <c r="ET1344" s="18"/>
      <c r="EU1344" s="18"/>
      <c r="EV1344" s="18"/>
      <c r="EW1344" s="18"/>
      <c r="EX1344" s="18"/>
      <c r="EY1344" s="18"/>
      <c r="EZ1344" s="18"/>
      <c r="FA1344" s="18"/>
      <c r="FB1344" s="18"/>
      <c r="FC1344" s="18"/>
      <c r="FD1344" s="18"/>
      <c r="FE1344" s="18"/>
      <c r="FF1344" s="18"/>
      <c r="FG1344" s="18"/>
      <c r="FH1344" s="18"/>
      <c r="FI1344" s="18"/>
      <c r="FJ1344" s="18"/>
      <c r="FK1344" s="18"/>
      <c r="FL1344" s="18"/>
      <c r="FM1344" s="18"/>
      <c r="FN1344" s="18"/>
      <c r="FO1344" s="18"/>
      <c r="FP1344" s="18"/>
      <c r="FQ1344" s="18"/>
      <c r="FR1344" s="18"/>
      <c r="FS1344" s="18"/>
      <c r="FT1344" s="18"/>
      <c r="FU1344" s="18"/>
      <c r="FV1344" s="18"/>
    </row>
    <row r="1345" spans="1:181" ht="12.75" x14ac:dyDescent="0.15">
      <c r="A1345" s="90">
        <f t="shared" si="300"/>
        <v>43683</v>
      </c>
      <c r="B1345" s="95">
        <f t="shared" ca="1" si="302"/>
        <v>122177.71828873</v>
      </c>
      <c r="C1345" s="3">
        <f t="shared" ca="1" si="303"/>
        <v>113662.642761</v>
      </c>
      <c r="D1345" s="4">
        <f ca="1">IF(A1345&lt;$B$1,VLOOKUP(A1345,[1]DI!$A$4:$B$15000,2),0)</f>
        <v>5.8999999999999997E-2</v>
      </c>
      <c r="E1345" s="5">
        <f t="shared" ca="1" si="304"/>
        <v>2.2751E-4</v>
      </c>
      <c r="F1345" s="20">
        <f t="shared" si="301"/>
        <v>1.3</v>
      </c>
      <c r="G1345" s="6">
        <f t="shared" ca="1" si="305"/>
        <v>1.000295763</v>
      </c>
      <c r="H1345" s="5">
        <f ca="1">TRUNC(PRODUCT(G$10:G1344),15)</f>
        <v>1.5107875820277901</v>
      </c>
      <c r="I1345" s="5">
        <f t="shared" ca="1" si="306"/>
        <v>1.4054944838680801</v>
      </c>
      <c r="J1345" s="5">
        <f t="shared" ca="1" si="307"/>
        <v>1.07491534</v>
      </c>
      <c r="K1345" s="5">
        <f t="shared" ca="1" si="308"/>
        <v>8515.0755277299995</v>
      </c>
      <c r="L1345" s="21">
        <f>IF(VLOOKUP(A1345,$U$12:$AD$125,8)=VLOOKUP(A1344,$U$12:$AD$125,8),0,VLOOKUP(A1345,U$12:$AD$125,8))</f>
        <v>0</v>
      </c>
      <c r="M1345" s="8">
        <f>IF(L1345&gt;0,VLOOKUP(L1345,T$12:$AC$125,7),0)</f>
        <v>0</v>
      </c>
      <c r="N1345" s="3">
        <f t="shared" si="312"/>
        <v>0</v>
      </c>
      <c r="O1345" s="3">
        <f t="shared" ca="1" si="309"/>
        <v>8515.0755277299995</v>
      </c>
      <c r="P1345" s="22" t="str">
        <f t="shared" si="310"/>
        <v>A+JProp=</v>
      </c>
      <c r="Q1345" s="2">
        <f t="shared" si="311"/>
        <v>43719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  <c r="ES1345" s="18"/>
      <c r="ET1345" s="18"/>
      <c r="EU1345" s="18"/>
      <c r="EV1345" s="18"/>
      <c r="EW1345" s="18"/>
      <c r="EX1345" s="18"/>
      <c r="EY1345" s="18"/>
      <c r="EZ1345" s="18"/>
      <c r="FA1345" s="18"/>
      <c r="FB1345" s="18"/>
      <c r="FC1345" s="18"/>
      <c r="FD1345" s="18"/>
      <c r="FE1345" s="18"/>
      <c r="FF1345" s="18"/>
      <c r="FG1345" s="18"/>
      <c r="FH1345" s="18"/>
      <c r="FI1345" s="18"/>
      <c r="FJ1345" s="18"/>
      <c r="FK1345" s="18"/>
      <c r="FL1345" s="18"/>
      <c r="FM1345" s="18"/>
      <c r="FN1345" s="18"/>
      <c r="FO1345" s="18"/>
      <c r="FP1345" s="18"/>
      <c r="FQ1345" s="18"/>
      <c r="FR1345" s="18"/>
      <c r="FS1345" s="18"/>
      <c r="FT1345" s="18"/>
      <c r="FU1345" s="18"/>
      <c r="FV1345" s="18"/>
    </row>
    <row r="1346" spans="1:181" ht="12.75" x14ac:dyDescent="0.15">
      <c r="A1346" s="90">
        <f t="shared" si="300"/>
        <v>43684</v>
      </c>
      <c r="B1346" s="95">
        <f t="shared" ca="1" si="302"/>
        <v>122213.85391611999</v>
      </c>
      <c r="C1346" s="3">
        <f t="shared" ca="1" si="303"/>
        <v>113662.642761</v>
      </c>
      <c r="D1346" s="4">
        <f ca="1">IF(A1346&lt;$B$1,VLOOKUP(A1346,[1]DI!$A$4:$B$15000,2),0)</f>
        <v>5.8999999999999997E-2</v>
      </c>
      <c r="E1346" s="5">
        <f t="shared" ca="1" si="304"/>
        <v>2.2751E-4</v>
      </c>
      <c r="F1346" s="20">
        <f t="shared" si="301"/>
        <v>1.3</v>
      </c>
      <c r="G1346" s="6">
        <f t="shared" ca="1" si="305"/>
        <v>1.000295763</v>
      </c>
      <c r="H1346" s="5">
        <f ca="1">TRUNC(PRODUCT(G$10:G1345),15)</f>
        <v>1.51123441709541</v>
      </c>
      <c r="I1346" s="5">
        <f t="shared" ca="1" si="306"/>
        <v>1.4054944838680801</v>
      </c>
      <c r="J1346" s="5">
        <f t="shared" ca="1" si="307"/>
        <v>1.0752332600000001</v>
      </c>
      <c r="K1346" s="5">
        <f t="shared" ca="1" si="308"/>
        <v>8551.2111551199996</v>
      </c>
      <c r="L1346" s="21">
        <f>IF(VLOOKUP(A1346,$U$12:$AD$125,8)=VLOOKUP(A1345,$U$12:$AD$125,8),0,VLOOKUP(A1346,U$12:$AD$125,8))</f>
        <v>0</v>
      </c>
      <c r="M1346" s="8">
        <f>IF(L1346&gt;0,VLOOKUP(L1346,T$12:$AC$125,7),0)</f>
        <v>0</v>
      </c>
      <c r="N1346" s="3">
        <f t="shared" si="312"/>
        <v>0</v>
      </c>
      <c r="O1346" s="3">
        <f t="shared" ca="1" si="309"/>
        <v>8551.2111551199996</v>
      </c>
      <c r="P1346" s="22" t="str">
        <f t="shared" si="310"/>
        <v>A+JProp=</v>
      </c>
      <c r="Q1346" s="2">
        <f t="shared" si="311"/>
        <v>43719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  <c r="ES1346" s="18"/>
      <c r="ET1346" s="18"/>
      <c r="EU1346" s="18"/>
      <c r="EV1346" s="18"/>
      <c r="EW1346" s="18"/>
      <c r="EX1346" s="18"/>
      <c r="EY1346" s="18"/>
      <c r="EZ1346" s="18"/>
      <c r="FA1346" s="18"/>
      <c r="FB1346" s="18"/>
      <c r="FC1346" s="18"/>
      <c r="FD1346" s="18"/>
      <c r="FE1346" s="18"/>
      <c r="FF1346" s="18"/>
      <c r="FG1346" s="18"/>
      <c r="FH1346" s="18"/>
      <c r="FI1346" s="18"/>
      <c r="FJ1346" s="18"/>
      <c r="FK1346" s="18"/>
      <c r="FL1346" s="18"/>
      <c r="FM1346" s="18"/>
      <c r="FN1346" s="18"/>
      <c r="FO1346" s="18"/>
      <c r="FP1346" s="18"/>
      <c r="FQ1346" s="18"/>
      <c r="FR1346" s="18"/>
      <c r="FS1346" s="18"/>
      <c r="FT1346" s="18"/>
      <c r="FU1346" s="18"/>
      <c r="FV1346" s="18"/>
    </row>
    <row r="1347" spans="1:181" ht="12.75" x14ac:dyDescent="0.15">
      <c r="A1347" s="90">
        <f t="shared" si="300"/>
        <v>43685</v>
      </c>
      <c r="B1347" s="95">
        <f t="shared" ca="1" si="302"/>
        <v>122250.00090976999</v>
      </c>
      <c r="C1347" s="3">
        <f t="shared" ca="1" si="303"/>
        <v>113662.642761</v>
      </c>
      <c r="D1347" s="4">
        <f ca="1">IF(A1347&lt;$B$1,VLOOKUP(A1347,[1]DI!$A$4:$B$15000,2),0)</f>
        <v>5.8999999999999997E-2</v>
      </c>
      <c r="E1347" s="5">
        <f t="shared" ca="1" si="304"/>
        <v>2.2751E-4</v>
      </c>
      <c r="F1347" s="20">
        <f t="shared" si="301"/>
        <v>1.3</v>
      </c>
      <c r="G1347" s="6">
        <f t="shared" ca="1" si="305"/>
        <v>1.000295763</v>
      </c>
      <c r="H1347" s="5">
        <f ca="1">TRUNC(PRODUCT(G$10:G1346),15)</f>
        <v>1.5116813843203201</v>
      </c>
      <c r="I1347" s="5">
        <f t="shared" ca="1" si="306"/>
        <v>1.4054944838680801</v>
      </c>
      <c r="J1347" s="5">
        <f t="shared" ca="1" si="307"/>
        <v>1.07555128</v>
      </c>
      <c r="K1347" s="5">
        <f t="shared" ca="1" si="308"/>
        <v>8587.3581487699994</v>
      </c>
      <c r="L1347" s="21">
        <f>IF(VLOOKUP(A1347,$U$12:$AD$125,8)=VLOOKUP(A1346,$U$12:$AD$125,8),0,VLOOKUP(A1347,U$12:$AD$125,8))</f>
        <v>0</v>
      </c>
      <c r="M1347" s="8">
        <f>IF(L1347&gt;0,VLOOKUP(L1347,T$12:$AC$125,7),0)</f>
        <v>0</v>
      </c>
      <c r="N1347" s="3">
        <f t="shared" si="312"/>
        <v>0</v>
      </c>
      <c r="O1347" s="3">
        <f t="shared" ca="1" si="309"/>
        <v>8587.3581487699994</v>
      </c>
      <c r="P1347" s="22" t="str">
        <f t="shared" si="310"/>
        <v>A+JProp=</v>
      </c>
      <c r="Q1347" s="2">
        <f t="shared" si="311"/>
        <v>43719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  <c r="ES1347" s="18"/>
      <c r="ET1347" s="18"/>
      <c r="EU1347" s="18"/>
      <c r="EV1347" s="18"/>
      <c r="EW1347" s="18"/>
      <c r="EX1347" s="18"/>
      <c r="EY1347" s="18"/>
      <c r="EZ1347" s="18"/>
      <c r="FA1347" s="18"/>
      <c r="FB1347" s="18"/>
      <c r="FC1347" s="18"/>
      <c r="FD1347" s="18"/>
      <c r="FE1347" s="18"/>
      <c r="FF1347" s="18"/>
      <c r="FG1347" s="18"/>
      <c r="FH1347" s="18"/>
      <c r="FI1347" s="18"/>
      <c r="FJ1347" s="18"/>
      <c r="FK1347" s="18"/>
      <c r="FL1347" s="18"/>
      <c r="FM1347" s="18"/>
      <c r="FN1347" s="18"/>
      <c r="FO1347" s="18"/>
      <c r="FP1347" s="18"/>
      <c r="FQ1347" s="18"/>
      <c r="FR1347" s="18"/>
      <c r="FS1347" s="18"/>
      <c r="FT1347" s="18"/>
      <c r="FU1347" s="18"/>
      <c r="FV1347" s="18"/>
    </row>
    <row r="1348" spans="1:181" ht="12.75" x14ac:dyDescent="0.15">
      <c r="A1348" s="90">
        <f t="shared" si="300"/>
        <v>43686</v>
      </c>
      <c r="B1348" s="95">
        <f t="shared" ca="1" si="302"/>
        <v>122286.15699643</v>
      </c>
      <c r="C1348" s="3">
        <f t="shared" ca="1" si="303"/>
        <v>113662.642761</v>
      </c>
      <c r="D1348" s="4">
        <f ca="1">IF(A1348&lt;$B$1,VLOOKUP(A1348,[1]DI!$A$4:$B$15000,2),0)</f>
        <v>5.8999999999999997E-2</v>
      </c>
      <c r="E1348" s="5">
        <f t="shared" ca="1" si="304"/>
        <v>2.2751E-4</v>
      </c>
      <c r="F1348" s="20">
        <f t="shared" si="301"/>
        <v>1.3</v>
      </c>
      <c r="G1348" s="6">
        <f t="shared" ca="1" si="305"/>
        <v>1.000295763</v>
      </c>
      <c r="H1348" s="5">
        <f ca="1">TRUNC(PRODUCT(G$10:G1347),15)</f>
        <v>1.51212848374159</v>
      </c>
      <c r="I1348" s="5">
        <f t="shared" ca="1" si="306"/>
        <v>1.4054944838680801</v>
      </c>
      <c r="J1348" s="5">
        <f t="shared" ca="1" si="307"/>
        <v>1.0758693800000001</v>
      </c>
      <c r="K1348" s="5">
        <f t="shared" ca="1" si="308"/>
        <v>8623.5142354300006</v>
      </c>
      <c r="L1348" s="21">
        <f>IF(VLOOKUP(A1348,$U$12:$AD$125,8)=VLOOKUP(A1347,$U$12:$AD$125,8),0,VLOOKUP(A1348,U$12:$AD$125,8))</f>
        <v>0</v>
      </c>
      <c r="M1348" s="8">
        <f>IF(L1348&gt;0,VLOOKUP(L1348,T$12:$AC$125,7),0)</f>
        <v>0</v>
      </c>
      <c r="N1348" s="3">
        <f t="shared" si="312"/>
        <v>0</v>
      </c>
      <c r="O1348" s="3">
        <f t="shared" ca="1" si="309"/>
        <v>8623.5142354300006</v>
      </c>
      <c r="P1348" s="22" t="str">
        <f t="shared" si="310"/>
        <v>A+JProp=</v>
      </c>
      <c r="Q1348" s="2">
        <f t="shared" si="311"/>
        <v>43719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  <c r="ES1348" s="18"/>
      <c r="ET1348" s="18"/>
      <c r="EU1348" s="18"/>
      <c r="EV1348" s="18"/>
      <c r="EW1348" s="18"/>
      <c r="EX1348" s="18"/>
      <c r="EY1348" s="18"/>
      <c r="EZ1348" s="18"/>
      <c r="FA1348" s="18"/>
      <c r="FB1348" s="18"/>
      <c r="FC1348" s="18"/>
      <c r="FD1348" s="18"/>
      <c r="FE1348" s="18"/>
      <c r="FF1348" s="18"/>
      <c r="FG1348" s="18"/>
      <c r="FH1348" s="18"/>
      <c r="FI1348" s="18"/>
      <c r="FJ1348" s="18"/>
      <c r="FK1348" s="18"/>
      <c r="FL1348" s="18"/>
      <c r="FM1348" s="18"/>
      <c r="FN1348" s="18"/>
      <c r="FO1348" s="18"/>
      <c r="FP1348" s="18"/>
      <c r="FQ1348" s="18"/>
      <c r="FR1348" s="18"/>
      <c r="FS1348" s="18"/>
      <c r="FT1348" s="18"/>
      <c r="FU1348" s="18"/>
      <c r="FV1348" s="18"/>
    </row>
    <row r="1349" spans="1:181" ht="12.75" x14ac:dyDescent="0.15">
      <c r="A1349" s="90">
        <f t="shared" si="300"/>
        <v>43687</v>
      </c>
      <c r="B1349" s="95">
        <f t="shared" ca="1" si="302"/>
        <v>122322.32558598999</v>
      </c>
      <c r="C1349" s="3">
        <f t="shared" ca="1" si="303"/>
        <v>113662.642761</v>
      </c>
      <c r="D1349" s="4">
        <f ca="1">IF(A1349&lt;$B$1,VLOOKUP(A1349,[1]DI!$A$4:$B$15000,2),0)</f>
        <v>0</v>
      </c>
      <c r="E1349" s="5">
        <f t="shared" ca="1" si="304"/>
        <v>0</v>
      </c>
      <c r="F1349" s="20">
        <f t="shared" si="301"/>
        <v>1.3</v>
      </c>
      <c r="G1349" s="6">
        <f t="shared" ca="1" si="305"/>
        <v>1</v>
      </c>
      <c r="H1349" s="5">
        <f ca="1">TRUNC(PRODUCT(G$10:G1348),15)</f>
        <v>1.5125757153983199</v>
      </c>
      <c r="I1349" s="5">
        <f t="shared" ca="1" si="306"/>
        <v>1.4054944838680801</v>
      </c>
      <c r="J1349" s="5">
        <f t="shared" ca="1" si="307"/>
        <v>1.07618759</v>
      </c>
      <c r="K1349" s="5">
        <f t="shared" ca="1" si="308"/>
        <v>8659.6828249900009</v>
      </c>
      <c r="L1349" s="21">
        <f>IF(VLOOKUP(A1349,$U$12:$AD$125,8)=VLOOKUP(A1348,$U$12:$AD$125,8),0,VLOOKUP(A1349,U$12:$AD$125,8))</f>
        <v>0</v>
      </c>
      <c r="M1349" s="8">
        <f>IF(L1349&gt;0,VLOOKUP(L1349,T$12:$AC$125,7),0)</f>
        <v>0</v>
      </c>
      <c r="N1349" s="3">
        <f t="shared" si="312"/>
        <v>0</v>
      </c>
      <c r="O1349" s="3">
        <f t="shared" ca="1" si="309"/>
        <v>8659.6828249900009</v>
      </c>
      <c r="P1349" s="22" t="str">
        <f t="shared" si="310"/>
        <v>A+JProp=</v>
      </c>
      <c r="Q1349" s="2">
        <f t="shared" si="311"/>
        <v>43719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  <c r="ES1349" s="18"/>
      <c r="ET1349" s="18"/>
      <c r="EU1349" s="18"/>
      <c r="EV1349" s="18"/>
      <c r="EW1349" s="18"/>
      <c r="EX1349" s="18"/>
      <c r="EY1349" s="18"/>
      <c r="EZ1349" s="18"/>
      <c r="FA1349" s="18"/>
      <c r="FB1349" s="18"/>
      <c r="FC1349" s="18"/>
      <c r="FD1349" s="18"/>
      <c r="FE1349" s="18"/>
      <c r="FF1349" s="18"/>
      <c r="FG1349" s="18"/>
      <c r="FH1349" s="18"/>
      <c r="FI1349" s="18"/>
      <c r="FJ1349" s="18"/>
      <c r="FK1349" s="18"/>
      <c r="FL1349" s="18"/>
      <c r="FM1349" s="18"/>
      <c r="FN1349" s="18"/>
      <c r="FO1349" s="18"/>
      <c r="FP1349" s="18"/>
      <c r="FQ1349" s="18"/>
      <c r="FR1349" s="18"/>
      <c r="FS1349" s="18"/>
      <c r="FT1349" s="18"/>
      <c r="FU1349" s="18"/>
      <c r="FV1349" s="18"/>
    </row>
    <row r="1350" spans="1:181" ht="12.75" x14ac:dyDescent="0.15">
      <c r="A1350" s="90">
        <f t="shared" si="300"/>
        <v>43688</v>
      </c>
      <c r="B1350" s="95">
        <f t="shared" ca="1" si="302"/>
        <v>122322.32558598999</v>
      </c>
      <c r="C1350" s="3">
        <f t="shared" ca="1" si="303"/>
        <v>113662.642761</v>
      </c>
      <c r="D1350" s="4">
        <f ca="1">IF(A1350&lt;$B$1,VLOOKUP(A1350,[1]DI!$A$4:$B$15000,2),0)</f>
        <v>0</v>
      </c>
      <c r="E1350" s="5">
        <f t="shared" ca="1" si="304"/>
        <v>0</v>
      </c>
      <c r="F1350" s="20">
        <f t="shared" si="301"/>
        <v>1.3</v>
      </c>
      <c r="G1350" s="6">
        <f t="shared" ca="1" si="305"/>
        <v>1</v>
      </c>
      <c r="H1350" s="5">
        <f ca="1">TRUNC(PRODUCT(G$10:G1349),15)</f>
        <v>1.5125757153983199</v>
      </c>
      <c r="I1350" s="5">
        <f t="shared" ca="1" si="306"/>
        <v>1.4054944838680801</v>
      </c>
      <c r="J1350" s="5">
        <f t="shared" ca="1" si="307"/>
        <v>1.07618759</v>
      </c>
      <c r="K1350" s="5">
        <f t="shared" ca="1" si="308"/>
        <v>8659.6828249900009</v>
      </c>
      <c r="L1350" s="21">
        <f>IF(VLOOKUP(A1350,$U$12:$AD$125,8)=VLOOKUP(A1349,$U$12:$AD$125,8),0,VLOOKUP(A1350,U$12:$AD$125,8))</f>
        <v>0</v>
      </c>
      <c r="M1350" s="8">
        <f>IF(L1350&gt;0,VLOOKUP(L1350,T$12:$AC$125,7),0)</f>
        <v>0</v>
      </c>
      <c r="N1350" s="3">
        <f t="shared" si="312"/>
        <v>0</v>
      </c>
      <c r="O1350" s="3">
        <f t="shared" ca="1" si="309"/>
        <v>8659.6828249900009</v>
      </c>
      <c r="P1350" s="22" t="str">
        <f t="shared" si="310"/>
        <v>A+JProp=</v>
      </c>
      <c r="Q1350" s="2">
        <f t="shared" si="311"/>
        <v>43719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  <c r="ES1350" s="18"/>
      <c r="ET1350" s="18"/>
      <c r="EU1350" s="18"/>
      <c r="EV1350" s="18"/>
      <c r="EW1350" s="18"/>
      <c r="EX1350" s="18"/>
      <c r="EY1350" s="18"/>
      <c r="EZ1350" s="18"/>
      <c r="FA1350" s="18"/>
      <c r="FB1350" s="18"/>
      <c r="FC1350" s="18"/>
      <c r="FD1350" s="18"/>
      <c r="FE1350" s="18"/>
      <c r="FF1350" s="18"/>
      <c r="FG1350" s="18"/>
      <c r="FH1350" s="18"/>
      <c r="FI1350" s="18"/>
      <c r="FJ1350" s="18"/>
      <c r="FK1350" s="18"/>
      <c r="FL1350" s="18"/>
      <c r="FM1350" s="18"/>
      <c r="FN1350" s="18"/>
      <c r="FO1350" s="18"/>
      <c r="FP1350" s="18"/>
      <c r="FQ1350" s="18"/>
      <c r="FR1350" s="18"/>
      <c r="FS1350" s="18"/>
      <c r="FT1350" s="18"/>
      <c r="FU1350" s="18"/>
      <c r="FV1350" s="18"/>
    </row>
    <row r="1351" spans="1:181" ht="12.75" x14ac:dyDescent="0.15">
      <c r="A1351" s="90">
        <f t="shared" si="300"/>
        <v>43689</v>
      </c>
      <c r="B1351" s="95">
        <f t="shared" ca="1" si="302"/>
        <v>122322.32558598999</v>
      </c>
      <c r="C1351" s="3">
        <f t="shared" ca="1" si="303"/>
        <v>113662.642761</v>
      </c>
      <c r="D1351" s="4">
        <f ca="1">IF(A1351&lt;$B$1,VLOOKUP(A1351,[1]DI!$A$4:$B$15000,2),0)</f>
        <v>5.8999999999999997E-2</v>
      </c>
      <c r="E1351" s="5">
        <f t="shared" ca="1" si="304"/>
        <v>2.2751E-4</v>
      </c>
      <c r="F1351" s="20">
        <f t="shared" si="301"/>
        <v>1.3</v>
      </c>
      <c r="G1351" s="6">
        <f t="shared" ca="1" si="305"/>
        <v>1.000295763</v>
      </c>
      <c r="H1351" s="5">
        <f ca="1">TRUNC(PRODUCT(G$10:G1350),15)</f>
        <v>1.5125757153983199</v>
      </c>
      <c r="I1351" s="5">
        <f t="shared" ca="1" si="306"/>
        <v>1.4054944838680801</v>
      </c>
      <c r="J1351" s="5">
        <f t="shared" ca="1" si="307"/>
        <v>1.07618759</v>
      </c>
      <c r="K1351" s="5">
        <f t="shared" ca="1" si="308"/>
        <v>8659.6828249900009</v>
      </c>
      <c r="L1351" s="21">
        <f>IF(VLOOKUP(A1351,$U$12:$AD$125,8)=VLOOKUP(A1350,$U$12:$AD$125,8),0,VLOOKUP(A1351,U$12:$AD$125,8))</f>
        <v>0</v>
      </c>
      <c r="M1351" s="8">
        <f>IF(L1351&gt;0,VLOOKUP(L1351,T$12:$AC$125,7),0)</f>
        <v>0</v>
      </c>
      <c r="N1351" s="3">
        <f t="shared" si="312"/>
        <v>0</v>
      </c>
      <c r="O1351" s="3">
        <f t="shared" ca="1" si="309"/>
        <v>8659.6828249900009</v>
      </c>
      <c r="P1351" s="22" t="str">
        <f t="shared" si="310"/>
        <v>A+JProp=</v>
      </c>
      <c r="Q1351" s="2">
        <f t="shared" si="311"/>
        <v>43719</v>
      </c>
      <c r="R1351" s="10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3"/>
      <c r="AG1351" s="33"/>
      <c r="AH1351" s="33"/>
      <c r="AI1351" s="33"/>
      <c r="AJ1351" s="33"/>
      <c r="AK1351" s="33"/>
      <c r="AL1351" s="33"/>
      <c r="AM1351" s="33"/>
      <c r="AN1351" s="33"/>
      <c r="AO1351" s="33"/>
      <c r="AP1351" s="33"/>
      <c r="AQ1351" s="33"/>
      <c r="AR1351" s="33"/>
      <c r="AS1351" s="33"/>
      <c r="AT1351" s="33"/>
      <c r="AU1351" s="33"/>
      <c r="AV1351" s="33"/>
      <c r="AW1351" s="33"/>
      <c r="AX1351" s="33"/>
      <c r="AY1351" s="33"/>
      <c r="AZ1351" s="33"/>
      <c r="BA1351" s="33"/>
      <c r="BB1351" s="33"/>
      <c r="BC1351" s="33"/>
      <c r="BD1351" s="33"/>
      <c r="BE1351" s="33"/>
      <c r="BF1351" s="33"/>
      <c r="BG1351" s="33"/>
      <c r="BH1351" s="33"/>
      <c r="BI1351" s="33"/>
      <c r="BJ1351" s="33"/>
      <c r="BK1351" s="33"/>
      <c r="BL1351" s="33"/>
      <c r="BM1351" s="33"/>
      <c r="BN1351" s="33"/>
      <c r="BO1351" s="33"/>
      <c r="BP1351" s="33"/>
      <c r="BQ1351" s="33"/>
      <c r="BR1351" s="33"/>
      <c r="BS1351" s="33"/>
      <c r="BT1351" s="33"/>
      <c r="BU1351" s="33"/>
      <c r="BV1351" s="33"/>
      <c r="BW1351" s="33"/>
      <c r="BX1351" s="33"/>
      <c r="BY1351" s="33"/>
      <c r="BZ1351" s="33"/>
      <c r="CA1351" s="33"/>
      <c r="CB1351" s="33"/>
      <c r="CC1351" s="33"/>
      <c r="CD1351" s="33"/>
      <c r="CE1351" s="33"/>
      <c r="CF1351" s="33"/>
      <c r="CG1351" s="33"/>
      <c r="CH1351" s="33"/>
      <c r="CI1351" s="33"/>
      <c r="CJ1351" s="33"/>
      <c r="CK1351" s="33"/>
      <c r="CL1351" s="33"/>
      <c r="CM1351" s="33"/>
      <c r="CN1351" s="33"/>
      <c r="CO1351" s="33"/>
      <c r="CP1351" s="33"/>
      <c r="CQ1351" s="33"/>
      <c r="CR1351" s="33"/>
      <c r="CS1351" s="33"/>
      <c r="CT1351" s="33"/>
      <c r="CU1351" s="33"/>
      <c r="CV1351" s="33"/>
      <c r="CW1351" s="33"/>
      <c r="CX1351" s="33"/>
      <c r="CY1351" s="33"/>
      <c r="CZ1351" s="33"/>
      <c r="DA1351" s="33"/>
      <c r="DB1351" s="33"/>
      <c r="DC1351" s="33"/>
      <c r="DD1351" s="33"/>
      <c r="DE1351" s="33"/>
      <c r="DF1351" s="33"/>
      <c r="DG1351" s="33"/>
      <c r="DH1351" s="33"/>
      <c r="DI1351" s="33"/>
      <c r="DJ1351" s="33"/>
      <c r="DK1351" s="33"/>
      <c r="DL1351" s="33"/>
      <c r="DM1351" s="33"/>
      <c r="DN1351" s="33"/>
      <c r="DO1351" s="33"/>
      <c r="DP1351" s="33"/>
      <c r="DQ1351" s="33"/>
      <c r="DR1351" s="33"/>
      <c r="DS1351" s="33"/>
      <c r="DT1351" s="33"/>
      <c r="DU1351" s="33"/>
      <c r="DV1351" s="33"/>
      <c r="DW1351" s="33"/>
      <c r="DX1351" s="33"/>
      <c r="DY1351" s="33"/>
      <c r="DZ1351" s="33"/>
      <c r="EA1351" s="33"/>
      <c r="EB1351" s="33"/>
      <c r="EC1351" s="33"/>
      <c r="ED1351" s="33"/>
      <c r="EE1351" s="33"/>
      <c r="EF1351" s="33"/>
      <c r="EG1351" s="33"/>
      <c r="EH1351" s="33"/>
      <c r="EI1351" s="33"/>
      <c r="EJ1351" s="33"/>
      <c r="EK1351" s="33"/>
      <c r="EL1351" s="33"/>
      <c r="EM1351" s="33"/>
      <c r="EN1351" s="33"/>
      <c r="EO1351" s="33"/>
      <c r="EP1351" s="33"/>
      <c r="EQ1351" s="33"/>
      <c r="ER1351" s="33"/>
      <c r="ES1351" s="33"/>
      <c r="ET1351" s="33"/>
      <c r="EU1351" s="33"/>
      <c r="EV1351" s="33"/>
      <c r="EW1351" s="33"/>
      <c r="EX1351" s="33"/>
      <c r="EY1351" s="33"/>
      <c r="EZ1351" s="33"/>
      <c r="FA1351" s="33"/>
      <c r="FB1351" s="33"/>
      <c r="FC1351" s="33"/>
      <c r="FD1351" s="33"/>
      <c r="FE1351" s="33"/>
      <c r="FF1351" s="33"/>
      <c r="FG1351" s="33"/>
      <c r="FH1351" s="33"/>
      <c r="FI1351" s="33"/>
      <c r="FJ1351" s="33"/>
      <c r="FK1351" s="33"/>
      <c r="FL1351" s="33"/>
      <c r="FM1351" s="33"/>
      <c r="FN1351" s="33"/>
      <c r="FO1351" s="33"/>
      <c r="FP1351" s="33"/>
      <c r="FQ1351" s="33"/>
      <c r="FR1351" s="33"/>
      <c r="FS1351" s="33"/>
      <c r="FT1351" s="33"/>
      <c r="FU1351" s="33"/>
      <c r="FV1351" s="33"/>
      <c r="FW1351" s="33"/>
      <c r="FX1351" s="33"/>
      <c r="FY1351" s="33"/>
    </row>
    <row r="1352" spans="1:181" ht="12.75" x14ac:dyDescent="0.15">
      <c r="A1352" s="90">
        <f t="shared" si="300"/>
        <v>43690</v>
      </c>
      <c r="B1352" s="95">
        <f t="shared" ca="1" si="302"/>
        <v>122358.50326854999</v>
      </c>
      <c r="C1352" s="3">
        <f t="shared" ca="1" si="303"/>
        <v>113662.642761</v>
      </c>
      <c r="D1352" s="4">
        <f ca="1">IF(A1352&lt;$B$1,VLOOKUP(A1352,[1]DI!$A$4:$B$15000,2),0)</f>
        <v>5.8999999999999997E-2</v>
      </c>
      <c r="E1352" s="5">
        <f t="shared" ca="1" si="304"/>
        <v>2.2751E-4</v>
      </c>
      <c r="F1352" s="20">
        <f t="shared" si="301"/>
        <v>1.3</v>
      </c>
      <c r="G1352" s="6">
        <f t="shared" ca="1" si="305"/>
        <v>1.000295763</v>
      </c>
      <c r="H1352" s="5">
        <f ca="1">TRUNC(PRODUCT(G$10:G1351),15)</f>
        <v>1.51302307932964</v>
      </c>
      <c r="I1352" s="5">
        <f t="shared" ca="1" si="306"/>
        <v>1.4054944838680801</v>
      </c>
      <c r="J1352" s="5">
        <f t="shared" ca="1" si="307"/>
        <v>1.07650588</v>
      </c>
      <c r="K1352" s="5">
        <f t="shared" ca="1" si="308"/>
        <v>8695.86050755</v>
      </c>
      <c r="L1352" s="21">
        <f>IF(VLOOKUP(A1352,$U$12:$AD$125,8)=VLOOKUP(A1351,$U$12:$AD$125,8),0,VLOOKUP(A1352,U$12:$AD$125,8))</f>
        <v>0</v>
      </c>
      <c r="M1352" s="8">
        <f>IF(L1352&gt;0,VLOOKUP(L1352,T$12:$AC$125,7),0)</f>
        <v>0</v>
      </c>
      <c r="N1352" s="3">
        <f t="shared" si="312"/>
        <v>0</v>
      </c>
      <c r="O1352" s="3">
        <f t="shared" ca="1" si="309"/>
        <v>8695.86050755</v>
      </c>
      <c r="P1352" s="22" t="str">
        <f t="shared" si="310"/>
        <v>A+JProp=</v>
      </c>
      <c r="Q1352" s="2">
        <f t="shared" si="311"/>
        <v>43719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  <c r="ES1352" s="18"/>
      <c r="ET1352" s="18"/>
      <c r="EU1352" s="18"/>
      <c r="EV1352" s="18"/>
      <c r="EW1352" s="18"/>
      <c r="EX1352" s="18"/>
      <c r="EY1352" s="18"/>
      <c r="EZ1352" s="18"/>
      <c r="FA1352" s="18"/>
      <c r="FB1352" s="18"/>
      <c r="FC1352" s="18"/>
      <c r="FD1352" s="18"/>
      <c r="FE1352" s="18"/>
      <c r="FF1352" s="18"/>
      <c r="FG1352" s="18"/>
      <c r="FH1352" s="18"/>
      <c r="FI1352" s="18"/>
      <c r="FJ1352" s="18"/>
      <c r="FK1352" s="18"/>
      <c r="FL1352" s="18"/>
      <c r="FM1352" s="18"/>
      <c r="FN1352" s="18"/>
      <c r="FO1352" s="18"/>
      <c r="FP1352" s="18"/>
      <c r="FQ1352" s="18"/>
      <c r="FR1352" s="18"/>
      <c r="FS1352" s="18"/>
      <c r="FT1352" s="18"/>
      <c r="FU1352" s="18"/>
      <c r="FV1352" s="18"/>
    </row>
    <row r="1353" spans="1:181" ht="12.75" x14ac:dyDescent="0.15">
      <c r="A1353" s="90">
        <f t="shared" si="300"/>
        <v>43691</v>
      </c>
      <c r="B1353" s="95">
        <f t="shared" ca="1" si="302"/>
        <v>122394.69231737999</v>
      </c>
      <c r="C1353" s="3">
        <f t="shared" ca="1" si="303"/>
        <v>113662.642761</v>
      </c>
      <c r="D1353" s="4">
        <f ca="1">IF(A1353&lt;$B$1,VLOOKUP(A1353,[1]DI!$A$4:$B$15000,2),0)</f>
        <v>5.8999999999999997E-2</v>
      </c>
      <c r="E1353" s="5">
        <f t="shared" ca="1" si="304"/>
        <v>2.2751E-4</v>
      </c>
      <c r="F1353" s="20">
        <f t="shared" si="301"/>
        <v>1.3</v>
      </c>
      <c r="G1353" s="6">
        <f t="shared" ca="1" si="305"/>
        <v>1.000295763</v>
      </c>
      <c r="H1353" s="5">
        <f ca="1">TRUNC(PRODUCT(G$10:G1352),15)</f>
        <v>1.51347057557465</v>
      </c>
      <c r="I1353" s="5">
        <f t="shared" ca="1" si="306"/>
        <v>1.4054944838680801</v>
      </c>
      <c r="J1353" s="5">
        <f t="shared" ca="1" si="307"/>
        <v>1.0768242699999999</v>
      </c>
      <c r="K1353" s="5">
        <f t="shared" ca="1" si="308"/>
        <v>8732.0495563799996</v>
      </c>
      <c r="L1353" s="21">
        <f>IF(VLOOKUP(A1353,$U$12:$AD$125,8)=VLOOKUP(A1352,$U$12:$AD$125,8),0,VLOOKUP(A1353,U$12:$AD$125,8))</f>
        <v>0</v>
      </c>
      <c r="M1353" s="8">
        <f>IF(L1353&gt;0,VLOOKUP(L1353,T$12:$AC$125,7),0)</f>
        <v>0</v>
      </c>
      <c r="N1353" s="3">
        <f t="shared" si="312"/>
        <v>0</v>
      </c>
      <c r="O1353" s="3">
        <f t="shared" ca="1" si="309"/>
        <v>8732.0495563799996</v>
      </c>
      <c r="P1353" s="22" t="str">
        <f t="shared" si="310"/>
        <v>A+JProp=</v>
      </c>
      <c r="Q1353" s="2">
        <f t="shared" si="311"/>
        <v>43719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  <c r="ES1353" s="18"/>
      <c r="ET1353" s="18"/>
      <c r="EU1353" s="18"/>
      <c r="EV1353" s="18"/>
      <c r="EW1353" s="18"/>
      <c r="EX1353" s="18"/>
      <c r="EY1353" s="18"/>
      <c r="EZ1353" s="18"/>
      <c r="FA1353" s="18"/>
      <c r="FB1353" s="18"/>
      <c r="FC1353" s="18"/>
      <c r="FD1353" s="18"/>
      <c r="FE1353" s="18"/>
      <c r="FF1353" s="18"/>
      <c r="FG1353" s="18"/>
      <c r="FH1353" s="18"/>
      <c r="FI1353" s="18"/>
      <c r="FJ1353" s="18"/>
      <c r="FK1353" s="18"/>
      <c r="FL1353" s="18"/>
      <c r="FM1353" s="18"/>
      <c r="FN1353" s="18"/>
      <c r="FO1353" s="18"/>
      <c r="FP1353" s="18"/>
      <c r="FQ1353" s="18"/>
      <c r="FR1353" s="18"/>
      <c r="FS1353" s="18"/>
      <c r="FT1353" s="18"/>
      <c r="FU1353" s="18"/>
      <c r="FV1353" s="18"/>
    </row>
    <row r="1354" spans="1:181" ht="12.75" x14ac:dyDescent="0.15">
      <c r="A1354" s="90">
        <f t="shared" si="300"/>
        <v>43692</v>
      </c>
      <c r="B1354" s="95">
        <f t="shared" ca="1" si="302"/>
        <v>122430.89273246999</v>
      </c>
      <c r="C1354" s="3">
        <f t="shared" ca="1" si="303"/>
        <v>113662.642761</v>
      </c>
      <c r="D1354" s="4">
        <f ca="1">IF(A1354&lt;$B$1,VLOOKUP(A1354,[1]DI!$A$4:$B$15000,2),0)</f>
        <v>5.8999999999999997E-2</v>
      </c>
      <c r="E1354" s="5">
        <f t="shared" ca="1" si="304"/>
        <v>2.2751E-4</v>
      </c>
      <c r="F1354" s="20">
        <f t="shared" si="301"/>
        <v>1.3</v>
      </c>
      <c r="G1354" s="6">
        <f t="shared" ca="1" si="305"/>
        <v>1.000295763</v>
      </c>
      <c r="H1354" s="5">
        <f ca="1">TRUNC(PRODUCT(G$10:G1353),15)</f>
        <v>1.5139182041724899</v>
      </c>
      <c r="I1354" s="5">
        <f t="shared" ca="1" si="306"/>
        <v>1.4054944838680801</v>
      </c>
      <c r="J1354" s="5">
        <f t="shared" ca="1" si="307"/>
        <v>1.0771427600000001</v>
      </c>
      <c r="K1354" s="5">
        <f t="shared" ca="1" si="308"/>
        <v>8768.2499714700007</v>
      </c>
      <c r="L1354" s="21">
        <f>IF(VLOOKUP(A1354,$U$12:$AD$125,8)=VLOOKUP(A1353,$U$12:$AD$125,8),0,VLOOKUP(A1354,U$12:$AD$125,8))</f>
        <v>0</v>
      </c>
      <c r="M1354" s="8">
        <f>IF(L1354&gt;0,VLOOKUP(L1354,T$12:$AC$125,7),0)</f>
        <v>0</v>
      </c>
      <c r="N1354" s="3">
        <f t="shared" si="312"/>
        <v>0</v>
      </c>
      <c r="O1354" s="3">
        <f t="shared" ca="1" si="309"/>
        <v>8768.2499714700007</v>
      </c>
      <c r="P1354" s="22" t="str">
        <f t="shared" si="310"/>
        <v>A+JProp=</v>
      </c>
      <c r="Q1354" s="2">
        <f t="shared" si="311"/>
        <v>43719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  <c r="ES1354" s="18"/>
      <c r="ET1354" s="18"/>
      <c r="EU1354" s="18"/>
      <c r="EV1354" s="18"/>
      <c r="EW1354" s="18"/>
      <c r="EX1354" s="18"/>
      <c r="EY1354" s="18"/>
      <c r="EZ1354" s="18"/>
      <c r="FA1354" s="18"/>
      <c r="FB1354" s="18"/>
      <c r="FC1354" s="18"/>
      <c r="FD1354" s="18"/>
      <c r="FE1354" s="18"/>
      <c r="FF1354" s="18"/>
      <c r="FG1354" s="18"/>
      <c r="FH1354" s="18"/>
      <c r="FI1354" s="18"/>
      <c r="FJ1354" s="18"/>
      <c r="FK1354" s="18"/>
      <c r="FL1354" s="18"/>
      <c r="FM1354" s="18"/>
      <c r="FN1354" s="18"/>
      <c r="FO1354" s="18"/>
      <c r="FP1354" s="18"/>
      <c r="FQ1354" s="18"/>
      <c r="FR1354" s="18"/>
      <c r="FS1354" s="18"/>
      <c r="FT1354" s="18"/>
      <c r="FU1354" s="18"/>
      <c r="FV1354" s="18"/>
    </row>
    <row r="1355" spans="1:181" ht="12.75" x14ac:dyDescent="0.15">
      <c r="A1355" s="90">
        <f t="shared" ref="A1355:A1418" si="313">(A1354+1)</f>
        <v>43693</v>
      </c>
      <c r="B1355" s="95">
        <f t="shared" ca="1" si="302"/>
        <v>122467.10337719999</v>
      </c>
      <c r="C1355" s="3">
        <f t="shared" ca="1" si="303"/>
        <v>113662.642761</v>
      </c>
      <c r="D1355" s="4">
        <f ca="1">IF(A1355&lt;$B$1,VLOOKUP(A1355,[1]DI!$A$4:$B$15000,2),0)</f>
        <v>5.8999999999999997E-2</v>
      </c>
      <c r="E1355" s="5">
        <f t="shared" ca="1" si="304"/>
        <v>2.2751E-4</v>
      </c>
      <c r="F1355" s="20">
        <f t="shared" ref="F1355:F1418" si="314">F1354</f>
        <v>1.3</v>
      </c>
      <c r="G1355" s="6">
        <f t="shared" ca="1" si="305"/>
        <v>1.000295763</v>
      </c>
      <c r="H1355" s="5">
        <f ca="1">TRUNC(PRODUCT(G$10:G1354),15)</f>
        <v>1.51436596516231</v>
      </c>
      <c r="I1355" s="5">
        <f t="shared" ca="1" si="306"/>
        <v>1.4054944838680801</v>
      </c>
      <c r="J1355" s="5">
        <f t="shared" ca="1" si="307"/>
        <v>1.0774613399999999</v>
      </c>
      <c r="K1355" s="5">
        <f t="shared" ca="1" si="308"/>
        <v>8804.4606162</v>
      </c>
      <c r="L1355" s="21">
        <f>IF(VLOOKUP(A1355,$U$12:$AD$125,8)=VLOOKUP(A1354,$U$12:$AD$125,8),0,VLOOKUP(A1355,U$12:$AD$125,8))</f>
        <v>0</v>
      </c>
      <c r="M1355" s="8">
        <f>IF(L1355&gt;0,VLOOKUP(L1355,T$12:$AC$125,7),0)</f>
        <v>0</v>
      </c>
      <c r="N1355" s="3">
        <f t="shared" si="312"/>
        <v>0</v>
      </c>
      <c r="O1355" s="3">
        <f t="shared" ca="1" si="309"/>
        <v>8804.4606162</v>
      </c>
      <c r="P1355" s="22" t="str">
        <f t="shared" si="310"/>
        <v>A+JProp=</v>
      </c>
      <c r="Q1355" s="2">
        <f t="shared" si="311"/>
        <v>43719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  <c r="ES1355" s="18"/>
      <c r="ET1355" s="18"/>
      <c r="EU1355" s="18"/>
      <c r="EV1355" s="18"/>
      <c r="EW1355" s="18"/>
      <c r="EX1355" s="18"/>
      <c r="EY1355" s="18"/>
      <c r="EZ1355" s="18"/>
      <c r="FA1355" s="18"/>
      <c r="FB1355" s="18"/>
      <c r="FC1355" s="18"/>
      <c r="FD1355" s="18"/>
      <c r="FE1355" s="18"/>
      <c r="FF1355" s="18"/>
      <c r="FG1355" s="18"/>
      <c r="FH1355" s="18"/>
      <c r="FI1355" s="18"/>
      <c r="FJ1355" s="18"/>
      <c r="FK1355" s="18"/>
      <c r="FL1355" s="18"/>
      <c r="FM1355" s="18"/>
      <c r="FN1355" s="18"/>
      <c r="FO1355" s="18"/>
      <c r="FP1355" s="18"/>
      <c r="FQ1355" s="18"/>
      <c r="FR1355" s="18"/>
      <c r="FS1355" s="18"/>
      <c r="FT1355" s="18"/>
      <c r="FU1355" s="18"/>
      <c r="FV1355" s="18"/>
    </row>
    <row r="1356" spans="1:181" ht="12.75" x14ac:dyDescent="0.15">
      <c r="A1356" s="90">
        <f t="shared" si="313"/>
        <v>43694</v>
      </c>
      <c r="B1356" s="95">
        <f t="shared" ca="1" si="302"/>
        <v>122503.32425157</v>
      </c>
      <c r="C1356" s="3">
        <f t="shared" ca="1" si="303"/>
        <v>113662.642761</v>
      </c>
      <c r="D1356" s="4">
        <f ca="1">IF(A1356&lt;$B$1,VLOOKUP(A1356,[1]DI!$A$4:$B$15000,2),0)</f>
        <v>0</v>
      </c>
      <c r="E1356" s="5">
        <f t="shared" ca="1" si="304"/>
        <v>0</v>
      </c>
      <c r="F1356" s="20">
        <f t="shared" si="314"/>
        <v>1.3</v>
      </c>
      <c r="G1356" s="6">
        <f t="shared" ca="1" si="305"/>
        <v>1</v>
      </c>
      <c r="H1356" s="5">
        <f ca="1">TRUNC(PRODUCT(G$10:G1355),15)</f>
        <v>1.51481385858327</v>
      </c>
      <c r="I1356" s="5">
        <f t="shared" ca="1" si="306"/>
        <v>1.4054944838680801</v>
      </c>
      <c r="J1356" s="5">
        <f t="shared" ca="1" si="307"/>
        <v>1.0777800099999999</v>
      </c>
      <c r="K1356" s="5">
        <f t="shared" ca="1" si="308"/>
        <v>8840.6814905699994</v>
      </c>
      <c r="L1356" s="21">
        <f>IF(VLOOKUP(A1356,$U$12:$AD$125,8)=VLOOKUP(A1355,$U$12:$AD$125,8),0,VLOOKUP(A1356,U$12:$AD$125,8))</f>
        <v>0</v>
      </c>
      <c r="M1356" s="8">
        <f>IF(L1356&gt;0,VLOOKUP(L1356,T$12:$AC$125,7),0)</f>
        <v>0</v>
      </c>
      <c r="N1356" s="3">
        <f t="shared" si="312"/>
        <v>0</v>
      </c>
      <c r="O1356" s="3">
        <f t="shared" ca="1" si="309"/>
        <v>8840.6814905699994</v>
      </c>
      <c r="P1356" s="22" t="str">
        <f t="shared" si="310"/>
        <v>A+JProp=</v>
      </c>
      <c r="Q1356" s="2">
        <f t="shared" si="311"/>
        <v>43719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  <c r="ES1356" s="18"/>
      <c r="ET1356" s="18"/>
      <c r="EU1356" s="18"/>
      <c r="EV1356" s="18"/>
      <c r="EW1356" s="18"/>
      <c r="EX1356" s="18"/>
      <c r="EY1356" s="18"/>
      <c r="EZ1356" s="18"/>
      <c r="FA1356" s="18"/>
      <c r="FB1356" s="18"/>
      <c r="FC1356" s="18"/>
      <c r="FD1356" s="18"/>
      <c r="FE1356" s="18"/>
      <c r="FF1356" s="18"/>
      <c r="FG1356" s="18"/>
      <c r="FH1356" s="18"/>
      <c r="FI1356" s="18"/>
      <c r="FJ1356" s="18"/>
      <c r="FK1356" s="18"/>
      <c r="FL1356" s="18"/>
      <c r="FM1356" s="18"/>
      <c r="FN1356" s="18"/>
      <c r="FO1356" s="18"/>
      <c r="FP1356" s="18"/>
      <c r="FQ1356" s="18"/>
      <c r="FR1356" s="18"/>
      <c r="FS1356" s="18"/>
      <c r="FT1356" s="18"/>
      <c r="FU1356" s="18"/>
      <c r="FV1356" s="18"/>
    </row>
    <row r="1357" spans="1:181" ht="12.75" x14ac:dyDescent="0.15">
      <c r="A1357" s="90">
        <f t="shared" si="313"/>
        <v>43695</v>
      </c>
      <c r="B1357" s="95">
        <f t="shared" ca="1" si="302"/>
        <v>122503.32425157</v>
      </c>
      <c r="C1357" s="3">
        <f t="shared" ca="1" si="303"/>
        <v>113662.642761</v>
      </c>
      <c r="D1357" s="4">
        <f ca="1">IF(A1357&lt;$B$1,VLOOKUP(A1357,[1]DI!$A$4:$B$15000,2),0)</f>
        <v>0</v>
      </c>
      <c r="E1357" s="5">
        <f t="shared" ca="1" si="304"/>
        <v>0</v>
      </c>
      <c r="F1357" s="20">
        <f t="shared" si="314"/>
        <v>1.3</v>
      </c>
      <c r="G1357" s="6">
        <f t="shared" ca="1" si="305"/>
        <v>1</v>
      </c>
      <c r="H1357" s="5">
        <f ca="1">TRUNC(PRODUCT(G$10:G1356),15)</f>
        <v>1.51481385858327</v>
      </c>
      <c r="I1357" s="5">
        <f t="shared" ca="1" si="306"/>
        <v>1.4054944838680801</v>
      </c>
      <c r="J1357" s="5">
        <f t="shared" ca="1" si="307"/>
        <v>1.0777800099999999</v>
      </c>
      <c r="K1357" s="5">
        <f t="shared" ca="1" si="308"/>
        <v>8840.6814905699994</v>
      </c>
      <c r="L1357" s="21">
        <f>IF(VLOOKUP(A1357,$U$12:$AD$125,8)=VLOOKUP(A1356,$U$12:$AD$125,8),0,VLOOKUP(A1357,U$12:$AD$125,8))</f>
        <v>0</v>
      </c>
      <c r="M1357" s="8">
        <f>IF(L1357&gt;0,VLOOKUP(L1357,T$12:$AC$125,7),0)</f>
        <v>0</v>
      </c>
      <c r="N1357" s="3">
        <f t="shared" si="312"/>
        <v>0</v>
      </c>
      <c r="O1357" s="3">
        <f t="shared" ca="1" si="309"/>
        <v>8840.6814905699994</v>
      </c>
      <c r="P1357" s="22" t="str">
        <f t="shared" si="310"/>
        <v>A+JProp=</v>
      </c>
      <c r="Q1357" s="2">
        <f t="shared" si="311"/>
        <v>43719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  <c r="ES1357" s="18"/>
      <c r="ET1357" s="18"/>
      <c r="EU1357" s="18"/>
      <c r="EV1357" s="18"/>
      <c r="EW1357" s="18"/>
      <c r="EX1357" s="18"/>
      <c r="EY1357" s="18"/>
      <c r="EZ1357" s="18"/>
      <c r="FA1357" s="18"/>
      <c r="FB1357" s="18"/>
      <c r="FC1357" s="18"/>
      <c r="FD1357" s="18"/>
      <c r="FE1357" s="18"/>
      <c r="FF1357" s="18"/>
      <c r="FG1357" s="18"/>
      <c r="FH1357" s="18"/>
      <c r="FI1357" s="18"/>
      <c r="FJ1357" s="18"/>
      <c r="FK1357" s="18"/>
      <c r="FL1357" s="18"/>
      <c r="FM1357" s="18"/>
      <c r="FN1357" s="18"/>
      <c r="FO1357" s="18"/>
      <c r="FP1357" s="18"/>
      <c r="FQ1357" s="18"/>
      <c r="FR1357" s="18"/>
      <c r="FS1357" s="18"/>
      <c r="FT1357" s="18"/>
      <c r="FU1357" s="18"/>
      <c r="FV1357" s="18"/>
    </row>
    <row r="1358" spans="1:181" ht="12.75" x14ac:dyDescent="0.15">
      <c r="A1358" s="90">
        <f t="shared" si="313"/>
        <v>43696</v>
      </c>
      <c r="B1358" s="95">
        <f t="shared" ca="1" si="302"/>
        <v>122503.32425157</v>
      </c>
      <c r="C1358" s="3">
        <f t="shared" ca="1" si="303"/>
        <v>113662.642761</v>
      </c>
      <c r="D1358" s="4">
        <f ca="1">IF(A1358&lt;$B$1,VLOOKUP(A1358,[1]DI!$A$4:$B$15000,2),0)</f>
        <v>5.8999999999999997E-2</v>
      </c>
      <c r="E1358" s="5">
        <f t="shared" ca="1" si="304"/>
        <v>2.2751E-4</v>
      </c>
      <c r="F1358" s="20">
        <f t="shared" si="314"/>
        <v>1.3</v>
      </c>
      <c r="G1358" s="6">
        <f t="shared" ca="1" si="305"/>
        <v>1.000295763</v>
      </c>
      <c r="H1358" s="5">
        <f ca="1">TRUNC(PRODUCT(G$10:G1357),15)</f>
        <v>1.51481385858327</v>
      </c>
      <c r="I1358" s="5">
        <f t="shared" ca="1" si="306"/>
        <v>1.4054944838680801</v>
      </c>
      <c r="J1358" s="5">
        <f t="shared" ca="1" si="307"/>
        <v>1.0777800099999999</v>
      </c>
      <c r="K1358" s="5">
        <f t="shared" ca="1" si="308"/>
        <v>8840.6814905699994</v>
      </c>
      <c r="L1358" s="21">
        <f>IF(VLOOKUP(A1358,$U$12:$AD$125,8)=VLOOKUP(A1357,$U$12:$AD$125,8),0,VLOOKUP(A1358,U$12:$AD$125,8))</f>
        <v>0</v>
      </c>
      <c r="M1358" s="8">
        <f>IF(L1358&gt;0,VLOOKUP(L1358,T$12:$AC$125,7),0)</f>
        <v>0</v>
      </c>
      <c r="N1358" s="3">
        <f t="shared" si="312"/>
        <v>0</v>
      </c>
      <c r="O1358" s="3">
        <f t="shared" ca="1" si="309"/>
        <v>8840.6814905699994</v>
      </c>
      <c r="P1358" s="22" t="str">
        <f t="shared" si="310"/>
        <v>A+JProp=</v>
      </c>
      <c r="Q1358" s="2">
        <f t="shared" si="311"/>
        <v>43719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  <c r="ES1358" s="18"/>
      <c r="ET1358" s="18"/>
      <c r="EU1358" s="18"/>
      <c r="EV1358" s="18"/>
      <c r="EW1358" s="18"/>
      <c r="EX1358" s="18"/>
      <c r="EY1358" s="18"/>
      <c r="EZ1358" s="18"/>
      <c r="FA1358" s="18"/>
      <c r="FB1358" s="18"/>
      <c r="FC1358" s="18"/>
      <c r="FD1358" s="18"/>
      <c r="FE1358" s="18"/>
      <c r="FF1358" s="18"/>
      <c r="FG1358" s="18"/>
      <c r="FH1358" s="18"/>
      <c r="FI1358" s="18"/>
      <c r="FJ1358" s="18"/>
      <c r="FK1358" s="18"/>
      <c r="FL1358" s="18"/>
      <c r="FM1358" s="18"/>
      <c r="FN1358" s="18"/>
      <c r="FO1358" s="18"/>
      <c r="FP1358" s="18"/>
      <c r="FQ1358" s="18"/>
      <c r="FR1358" s="18"/>
      <c r="FS1358" s="18"/>
      <c r="FT1358" s="18"/>
      <c r="FU1358" s="18"/>
      <c r="FV1358" s="18"/>
    </row>
    <row r="1359" spans="1:181" ht="12.75" x14ac:dyDescent="0.15">
      <c r="A1359" s="90">
        <f t="shared" si="313"/>
        <v>43697</v>
      </c>
      <c r="B1359" s="95">
        <f t="shared" ca="1" si="302"/>
        <v>122539.55649219999</v>
      </c>
      <c r="C1359" s="3">
        <f t="shared" ca="1" si="303"/>
        <v>113662.642761</v>
      </c>
      <c r="D1359" s="4">
        <f ca="1">IF(A1359&lt;$B$1,VLOOKUP(A1359,[1]DI!$A$4:$B$15000,2),0)</f>
        <v>5.8999999999999997E-2</v>
      </c>
      <c r="E1359" s="5">
        <f t="shared" ca="1" si="304"/>
        <v>2.2751E-4</v>
      </c>
      <c r="F1359" s="20">
        <f t="shared" si="314"/>
        <v>1.3</v>
      </c>
      <c r="G1359" s="6">
        <f t="shared" ca="1" si="305"/>
        <v>1.000295763</v>
      </c>
      <c r="H1359" s="5">
        <f ca="1">TRUNC(PRODUCT(G$10:G1358),15)</f>
        <v>1.51526188447452</v>
      </c>
      <c r="I1359" s="5">
        <f t="shared" ca="1" si="306"/>
        <v>1.4054944838680801</v>
      </c>
      <c r="J1359" s="5">
        <f t="shared" ca="1" si="307"/>
        <v>1.0780987799999999</v>
      </c>
      <c r="K1359" s="5">
        <f t="shared" ca="1" si="308"/>
        <v>8876.9137312000003</v>
      </c>
      <c r="L1359" s="21">
        <f>IF(VLOOKUP(A1359,$U$12:$AD$125,8)=VLOOKUP(A1358,$U$12:$AD$125,8),0,VLOOKUP(A1359,U$12:$AD$125,8))</f>
        <v>0</v>
      </c>
      <c r="M1359" s="8">
        <f>IF(L1359&gt;0,VLOOKUP(L1359,T$12:$AC$125,7),0)</f>
        <v>0</v>
      </c>
      <c r="N1359" s="3">
        <f t="shared" si="312"/>
        <v>0</v>
      </c>
      <c r="O1359" s="3">
        <f t="shared" ca="1" si="309"/>
        <v>8876.9137312000003</v>
      </c>
      <c r="P1359" s="22" t="str">
        <f t="shared" si="310"/>
        <v>A+JProp=</v>
      </c>
      <c r="Q1359" s="2">
        <f t="shared" si="311"/>
        <v>43719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  <c r="ES1359" s="18"/>
      <c r="ET1359" s="18"/>
      <c r="EU1359" s="18"/>
      <c r="EV1359" s="18"/>
      <c r="EW1359" s="18"/>
      <c r="EX1359" s="18"/>
      <c r="EY1359" s="18"/>
      <c r="EZ1359" s="18"/>
      <c r="FA1359" s="18"/>
      <c r="FB1359" s="18"/>
      <c r="FC1359" s="18"/>
      <c r="FD1359" s="18"/>
      <c r="FE1359" s="18"/>
      <c r="FF1359" s="18"/>
      <c r="FG1359" s="18"/>
      <c r="FH1359" s="18"/>
      <c r="FI1359" s="18"/>
      <c r="FJ1359" s="18"/>
      <c r="FK1359" s="18"/>
      <c r="FL1359" s="18"/>
      <c r="FM1359" s="18"/>
      <c r="FN1359" s="18"/>
      <c r="FO1359" s="18"/>
      <c r="FP1359" s="18"/>
      <c r="FQ1359" s="18"/>
      <c r="FR1359" s="18"/>
      <c r="FS1359" s="18"/>
      <c r="FT1359" s="18"/>
      <c r="FU1359" s="18"/>
      <c r="FV1359" s="18"/>
    </row>
    <row r="1360" spans="1:181" ht="12.75" x14ac:dyDescent="0.15">
      <c r="A1360" s="90">
        <f t="shared" si="313"/>
        <v>43698</v>
      </c>
      <c r="B1360" s="95">
        <f t="shared" ca="1" si="302"/>
        <v>122575.79896248</v>
      </c>
      <c r="C1360" s="3">
        <f t="shared" ca="1" si="303"/>
        <v>113662.642761</v>
      </c>
      <c r="D1360" s="4">
        <f ca="1">IF(A1360&lt;$B$1,VLOOKUP(A1360,[1]DI!$A$4:$B$15000,2),0)</f>
        <v>5.8999999999999997E-2</v>
      </c>
      <c r="E1360" s="5">
        <f t="shared" ca="1" si="304"/>
        <v>2.2751E-4</v>
      </c>
      <c r="F1360" s="20">
        <f t="shared" si="314"/>
        <v>1.3</v>
      </c>
      <c r="G1360" s="6">
        <f t="shared" ca="1" si="305"/>
        <v>1.000295763</v>
      </c>
      <c r="H1360" s="5">
        <f ca="1">TRUNC(PRODUCT(G$10:G1359),15)</f>
        <v>1.5157100428752599</v>
      </c>
      <c r="I1360" s="5">
        <f t="shared" ca="1" si="306"/>
        <v>1.4054944838680801</v>
      </c>
      <c r="J1360" s="5">
        <f t="shared" ca="1" si="307"/>
        <v>1.0784176400000001</v>
      </c>
      <c r="K1360" s="5">
        <f t="shared" ca="1" si="308"/>
        <v>8913.1562014800002</v>
      </c>
      <c r="L1360" s="21">
        <f>IF(VLOOKUP(A1360,$U$12:$AD$125,8)=VLOOKUP(A1359,$U$12:$AD$125,8),0,VLOOKUP(A1360,U$12:$AD$125,8))</f>
        <v>0</v>
      </c>
      <c r="M1360" s="8">
        <f>IF(L1360&gt;0,VLOOKUP(L1360,T$12:$AC$125,7),0)</f>
        <v>0</v>
      </c>
      <c r="N1360" s="3">
        <f t="shared" si="312"/>
        <v>0</v>
      </c>
      <c r="O1360" s="3">
        <f t="shared" ca="1" si="309"/>
        <v>8913.1562014800002</v>
      </c>
      <c r="P1360" s="22" t="str">
        <f t="shared" si="310"/>
        <v>A+JProp=</v>
      </c>
      <c r="Q1360" s="2">
        <f t="shared" si="311"/>
        <v>43719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  <c r="ES1360" s="18"/>
      <c r="ET1360" s="18"/>
      <c r="EU1360" s="18"/>
      <c r="EV1360" s="18"/>
      <c r="EW1360" s="18"/>
      <c r="EX1360" s="18"/>
      <c r="EY1360" s="18"/>
      <c r="EZ1360" s="18"/>
      <c r="FA1360" s="18"/>
      <c r="FB1360" s="18"/>
      <c r="FC1360" s="18"/>
      <c r="FD1360" s="18"/>
      <c r="FE1360" s="18"/>
      <c r="FF1360" s="18"/>
      <c r="FG1360" s="18"/>
      <c r="FH1360" s="18"/>
      <c r="FI1360" s="18"/>
      <c r="FJ1360" s="18"/>
      <c r="FK1360" s="18"/>
      <c r="FL1360" s="18"/>
      <c r="FM1360" s="18"/>
      <c r="FN1360" s="18"/>
      <c r="FO1360" s="18"/>
      <c r="FP1360" s="18"/>
      <c r="FQ1360" s="18"/>
      <c r="FR1360" s="18"/>
      <c r="FS1360" s="18"/>
      <c r="FT1360" s="18"/>
      <c r="FU1360" s="18"/>
      <c r="FV1360" s="18"/>
    </row>
    <row r="1361" spans="1:178" ht="12.75" x14ac:dyDescent="0.15">
      <c r="A1361" s="90">
        <f t="shared" si="313"/>
        <v>43699</v>
      </c>
      <c r="B1361" s="95">
        <f t="shared" ca="1" si="302"/>
        <v>122612.05279900999</v>
      </c>
      <c r="C1361" s="3">
        <f t="shared" ca="1" si="303"/>
        <v>113662.642761</v>
      </c>
      <c r="D1361" s="4">
        <f ca="1">IF(A1361&lt;$B$1,VLOOKUP(A1361,[1]DI!$A$4:$B$15000,2),0)</f>
        <v>5.8999999999999997E-2</v>
      </c>
      <c r="E1361" s="5">
        <f t="shared" ca="1" si="304"/>
        <v>2.2751E-4</v>
      </c>
      <c r="F1361" s="20">
        <f t="shared" si="314"/>
        <v>1.3</v>
      </c>
      <c r="G1361" s="6">
        <f t="shared" ca="1" si="305"/>
        <v>1.000295763</v>
      </c>
      <c r="H1361" s="5">
        <f ca="1">TRUNC(PRODUCT(G$10:G1360),15)</f>
        <v>1.51615833382467</v>
      </c>
      <c r="I1361" s="5">
        <f t="shared" ca="1" si="306"/>
        <v>1.4054944838680801</v>
      </c>
      <c r="J1361" s="5">
        <f t="shared" ca="1" si="307"/>
        <v>1.0787366</v>
      </c>
      <c r="K1361" s="5">
        <f t="shared" ca="1" si="308"/>
        <v>8949.4100380100008</v>
      </c>
      <c r="L1361" s="21">
        <f>IF(VLOOKUP(A1361,$U$12:$AD$125,8)=VLOOKUP(A1360,$U$12:$AD$125,8),0,VLOOKUP(A1361,U$12:$AD$125,8))</f>
        <v>0</v>
      </c>
      <c r="M1361" s="8">
        <f>IF(L1361&gt;0,VLOOKUP(L1361,T$12:$AC$125,7),0)</f>
        <v>0</v>
      </c>
      <c r="N1361" s="3">
        <f t="shared" si="312"/>
        <v>0</v>
      </c>
      <c r="O1361" s="3">
        <f t="shared" ca="1" si="309"/>
        <v>8949.4100380100008</v>
      </c>
      <c r="P1361" s="22" t="str">
        <f t="shared" si="310"/>
        <v>A+JProp=</v>
      </c>
      <c r="Q1361" s="2">
        <f t="shared" si="311"/>
        <v>43719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  <c r="ES1361" s="18"/>
      <c r="ET1361" s="18"/>
      <c r="EU1361" s="18"/>
      <c r="EV1361" s="18"/>
      <c r="EW1361" s="18"/>
      <c r="EX1361" s="18"/>
      <c r="EY1361" s="18"/>
      <c r="EZ1361" s="18"/>
      <c r="FA1361" s="18"/>
      <c r="FB1361" s="18"/>
      <c r="FC1361" s="18"/>
      <c r="FD1361" s="18"/>
      <c r="FE1361" s="18"/>
      <c r="FF1361" s="18"/>
      <c r="FG1361" s="18"/>
      <c r="FH1361" s="18"/>
      <c r="FI1361" s="18"/>
      <c r="FJ1361" s="18"/>
      <c r="FK1361" s="18"/>
      <c r="FL1361" s="18"/>
      <c r="FM1361" s="18"/>
      <c r="FN1361" s="18"/>
      <c r="FO1361" s="18"/>
      <c r="FP1361" s="18"/>
      <c r="FQ1361" s="18"/>
      <c r="FR1361" s="18"/>
      <c r="FS1361" s="18"/>
      <c r="FT1361" s="18"/>
      <c r="FU1361" s="18"/>
      <c r="FV1361" s="18"/>
    </row>
    <row r="1362" spans="1:178" ht="12.75" x14ac:dyDescent="0.15">
      <c r="A1362" s="90">
        <f t="shared" si="313"/>
        <v>43700</v>
      </c>
      <c r="B1362" s="95">
        <f t="shared" ca="1" si="302"/>
        <v>122648.31686517999</v>
      </c>
      <c r="C1362" s="3">
        <f t="shared" ca="1" si="303"/>
        <v>113662.642761</v>
      </c>
      <c r="D1362" s="4">
        <f ca="1">IF(A1362&lt;$B$1,VLOOKUP(A1362,[1]DI!$A$4:$B$15000,2),0)</f>
        <v>5.8999999999999997E-2</v>
      </c>
      <c r="E1362" s="5">
        <f t="shared" ca="1" si="304"/>
        <v>2.2751E-4</v>
      </c>
      <c r="F1362" s="20">
        <f t="shared" si="314"/>
        <v>1.3</v>
      </c>
      <c r="G1362" s="6">
        <f t="shared" ca="1" si="305"/>
        <v>1.000295763</v>
      </c>
      <c r="H1362" s="5">
        <f ca="1">TRUNC(PRODUCT(G$10:G1361),15)</f>
        <v>1.5166067573619599</v>
      </c>
      <c r="I1362" s="5">
        <f t="shared" ca="1" si="306"/>
        <v>1.4054944838680801</v>
      </c>
      <c r="J1362" s="5">
        <f t="shared" ca="1" si="307"/>
        <v>1.0790556499999999</v>
      </c>
      <c r="K1362" s="5">
        <f t="shared" ca="1" si="308"/>
        <v>8985.6741041799996</v>
      </c>
      <c r="L1362" s="21">
        <f>IF(VLOOKUP(A1362,$U$12:$AD$125,8)=VLOOKUP(A1361,$U$12:$AD$125,8),0,VLOOKUP(A1362,U$12:$AD$125,8))</f>
        <v>0</v>
      </c>
      <c r="M1362" s="8">
        <f>IF(L1362&gt;0,VLOOKUP(L1362,T$12:$AC$125,7),0)</f>
        <v>0</v>
      </c>
      <c r="N1362" s="3">
        <f t="shared" si="312"/>
        <v>0</v>
      </c>
      <c r="O1362" s="3">
        <f t="shared" ca="1" si="309"/>
        <v>8985.6741041799996</v>
      </c>
      <c r="P1362" s="22" t="str">
        <f t="shared" si="310"/>
        <v>A+JProp=</v>
      </c>
      <c r="Q1362" s="2">
        <f t="shared" si="311"/>
        <v>43719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  <c r="ES1362" s="18"/>
      <c r="ET1362" s="18"/>
      <c r="EU1362" s="18"/>
      <c r="EV1362" s="18"/>
      <c r="EW1362" s="18"/>
      <c r="EX1362" s="18"/>
      <c r="EY1362" s="18"/>
      <c r="EZ1362" s="18"/>
      <c r="FA1362" s="18"/>
      <c r="FB1362" s="18"/>
      <c r="FC1362" s="18"/>
      <c r="FD1362" s="18"/>
      <c r="FE1362" s="18"/>
      <c r="FF1362" s="18"/>
      <c r="FG1362" s="18"/>
      <c r="FH1362" s="18"/>
      <c r="FI1362" s="18"/>
      <c r="FJ1362" s="18"/>
      <c r="FK1362" s="18"/>
      <c r="FL1362" s="18"/>
      <c r="FM1362" s="18"/>
      <c r="FN1362" s="18"/>
      <c r="FO1362" s="18"/>
      <c r="FP1362" s="18"/>
      <c r="FQ1362" s="18"/>
      <c r="FR1362" s="18"/>
      <c r="FS1362" s="18"/>
      <c r="FT1362" s="18"/>
      <c r="FU1362" s="18"/>
      <c r="FV1362" s="18"/>
    </row>
    <row r="1363" spans="1:178" ht="12.75" x14ac:dyDescent="0.15">
      <c r="A1363" s="90">
        <f t="shared" si="313"/>
        <v>43701</v>
      </c>
      <c r="B1363" s="95">
        <f t="shared" ref="B1363:B1426" ca="1" si="315">IF(A1363&lt;=TODAY(),C1363+K1363,IF(AND(A1363&gt;TODAY(),A1363&lt;=$B$1),IF(VLOOKUP(TODAY(),$A$10:$D$10000,4,FALSE)=0,"n.d",C1363+K1363),"n.d"))</f>
        <v>122684.59116098999</v>
      </c>
      <c r="C1363" s="3">
        <f t="shared" ref="C1363:C1381" ca="1" si="316">TRUNC(C1362-N1362,6)</f>
        <v>113662.642761</v>
      </c>
      <c r="D1363" s="4">
        <f ca="1">IF(A1363&lt;$B$1,VLOOKUP(A1363,[1]DI!$A$4:$B$15000,2),0)</f>
        <v>0</v>
      </c>
      <c r="E1363" s="5">
        <f t="shared" ref="E1363:E1426" ca="1" si="317">ROUND((((1+D1363)^(1/252)-1)),8)</f>
        <v>0</v>
      </c>
      <c r="F1363" s="20">
        <f t="shared" si="314"/>
        <v>1.3</v>
      </c>
      <c r="G1363" s="6">
        <f t="shared" ref="G1363:G1426" ca="1" si="318">TRUNC((1+(E1363*F1363)),15)</f>
        <v>1</v>
      </c>
      <c r="H1363" s="5">
        <f ca="1">TRUNC(PRODUCT(G$10:G1362),15)</f>
        <v>1.51705531352634</v>
      </c>
      <c r="I1363" s="5">
        <f t="shared" ref="I1363:I1426" ca="1" si="319">IF(OR(L1362&gt;0,L1362="E"),H1362,I1362)</f>
        <v>1.4054944838680801</v>
      </c>
      <c r="J1363" s="5">
        <f t="shared" ref="J1363:J1426" ca="1" si="320">ROUND(TRUNC(H1363/I1363,15),8)</f>
        <v>1.0793747899999999</v>
      </c>
      <c r="K1363" s="5">
        <f t="shared" ref="K1363:K1381" ca="1" si="321">TRUNC((C1363*(J1363-1)),8)</f>
        <v>9021.9483999900003</v>
      </c>
      <c r="L1363" s="21">
        <f>IF(VLOOKUP(A1363,$U$12:$AD$125,8)=VLOOKUP(A1362,$U$12:$AD$125,8),0,VLOOKUP(A1363,U$12:$AD$125,8))</f>
        <v>0</v>
      </c>
      <c r="M1363" s="8">
        <f>IF(L1363&gt;0,VLOOKUP(L1363,T$12:$AC$125,7),0)</f>
        <v>0</v>
      </c>
      <c r="N1363" s="3">
        <f t="shared" si="312"/>
        <v>0</v>
      </c>
      <c r="O1363" s="3">
        <f t="shared" ref="O1363:O1426" ca="1" si="322">(K1363+N1363)</f>
        <v>9021.9483999900003</v>
      </c>
      <c r="P1363" s="22" t="str">
        <f t="shared" ref="P1363:P1426" si="323">IF(L1362&gt;0,VLOOKUP(A1362,$U$12:$AD$125,9),P1362)</f>
        <v>A+JProp=</v>
      </c>
      <c r="Q1363" s="2">
        <f t="shared" ref="Q1363:Q1426" si="324">IF(L1362&gt;0,VLOOKUP(A1362,$U$12:$AD$125,10),Q1362)</f>
        <v>43719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  <c r="ES1363" s="18"/>
      <c r="ET1363" s="18"/>
      <c r="EU1363" s="18"/>
      <c r="EV1363" s="18"/>
      <c r="EW1363" s="18"/>
      <c r="EX1363" s="18"/>
      <c r="EY1363" s="18"/>
      <c r="EZ1363" s="18"/>
      <c r="FA1363" s="18"/>
      <c r="FB1363" s="18"/>
      <c r="FC1363" s="18"/>
      <c r="FD1363" s="18"/>
      <c r="FE1363" s="18"/>
      <c r="FF1363" s="18"/>
      <c r="FG1363" s="18"/>
      <c r="FH1363" s="18"/>
      <c r="FI1363" s="18"/>
      <c r="FJ1363" s="18"/>
      <c r="FK1363" s="18"/>
      <c r="FL1363" s="18"/>
      <c r="FM1363" s="18"/>
      <c r="FN1363" s="18"/>
      <c r="FO1363" s="18"/>
      <c r="FP1363" s="18"/>
      <c r="FQ1363" s="18"/>
      <c r="FR1363" s="18"/>
      <c r="FS1363" s="18"/>
      <c r="FT1363" s="18"/>
      <c r="FU1363" s="18"/>
      <c r="FV1363" s="18"/>
    </row>
    <row r="1364" spans="1:178" ht="12.75" x14ac:dyDescent="0.15">
      <c r="A1364" s="90">
        <f t="shared" si="313"/>
        <v>43702</v>
      </c>
      <c r="B1364" s="95">
        <f t="shared" ca="1" si="315"/>
        <v>122684.59116098999</v>
      </c>
      <c r="C1364" s="3">
        <f t="shared" ca="1" si="316"/>
        <v>113662.642761</v>
      </c>
      <c r="D1364" s="4">
        <f ca="1">IF(A1364&lt;$B$1,VLOOKUP(A1364,[1]DI!$A$4:$B$15000,2),0)</f>
        <v>0</v>
      </c>
      <c r="E1364" s="5">
        <f t="shared" ca="1" si="317"/>
        <v>0</v>
      </c>
      <c r="F1364" s="20">
        <f t="shared" si="314"/>
        <v>1.3</v>
      </c>
      <c r="G1364" s="6">
        <f t="shared" ca="1" si="318"/>
        <v>1</v>
      </c>
      <c r="H1364" s="5">
        <f ca="1">TRUNC(PRODUCT(G$10:G1363),15)</f>
        <v>1.51705531352634</v>
      </c>
      <c r="I1364" s="5">
        <f t="shared" ca="1" si="319"/>
        <v>1.4054944838680801</v>
      </c>
      <c r="J1364" s="5">
        <f t="shared" ca="1" si="320"/>
        <v>1.0793747899999999</v>
      </c>
      <c r="K1364" s="5">
        <f t="shared" ca="1" si="321"/>
        <v>9021.9483999900003</v>
      </c>
      <c r="L1364" s="21">
        <f>IF(VLOOKUP(A1364,$U$12:$AD$125,8)=VLOOKUP(A1363,$U$12:$AD$125,8),0,VLOOKUP(A1364,U$12:$AD$125,8))</f>
        <v>0</v>
      </c>
      <c r="M1364" s="8">
        <f>IF(L1364&gt;0,VLOOKUP(L1364,T$12:$AC$125,7),0)</f>
        <v>0</v>
      </c>
      <c r="N1364" s="3">
        <f t="shared" si="312"/>
        <v>0</v>
      </c>
      <c r="O1364" s="3">
        <f t="shared" ca="1" si="322"/>
        <v>9021.9483999900003</v>
      </c>
      <c r="P1364" s="22" t="str">
        <f t="shared" si="323"/>
        <v>A+JProp=</v>
      </c>
      <c r="Q1364" s="2">
        <f t="shared" si="324"/>
        <v>43719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  <c r="ES1364" s="18"/>
      <c r="ET1364" s="18"/>
      <c r="EU1364" s="18"/>
      <c r="EV1364" s="18"/>
      <c r="EW1364" s="18"/>
      <c r="EX1364" s="18"/>
      <c r="EY1364" s="18"/>
      <c r="EZ1364" s="18"/>
      <c r="FA1364" s="18"/>
      <c r="FB1364" s="18"/>
      <c r="FC1364" s="18"/>
      <c r="FD1364" s="18"/>
      <c r="FE1364" s="18"/>
      <c r="FF1364" s="18"/>
      <c r="FG1364" s="18"/>
      <c r="FH1364" s="18"/>
      <c r="FI1364" s="18"/>
      <c r="FJ1364" s="18"/>
      <c r="FK1364" s="18"/>
      <c r="FL1364" s="18"/>
      <c r="FM1364" s="18"/>
      <c r="FN1364" s="18"/>
      <c r="FO1364" s="18"/>
      <c r="FP1364" s="18"/>
      <c r="FQ1364" s="18"/>
      <c r="FR1364" s="18"/>
      <c r="FS1364" s="18"/>
      <c r="FT1364" s="18"/>
      <c r="FU1364" s="18"/>
      <c r="FV1364" s="18"/>
    </row>
    <row r="1365" spans="1:178" ht="12.75" x14ac:dyDescent="0.15">
      <c r="A1365" s="90">
        <f t="shared" si="313"/>
        <v>43703</v>
      </c>
      <c r="B1365" s="95">
        <f t="shared" ca="1" si="315"/>
        <v>122684.59116098999</v>
      </c>
      <c r="C1365" s="3">
        <f t="shared" ca="1" si="316"/>
        <v>113662.642761</v>
      </c>
      <c r="D1365" s="4">
        <f ca="1">IF(A1365&lt;$B$1,VLOOKUP(A1365,[1]DI!$A$4:$B$15000,2),0)</f>
        <v>5.8999999999999997E-2</v>
      </c>
      <c r="E1365" s="5">
        <f t="shared" ca="1" si="317"/>
        <v>2.2751E-4</v>
      </c>
      <c r="F1365" s="20">
        <f t="shared" si="314"/>
        <v>1.3</v>
      </c>
      <c r="G1365" s="6">
        <f t="shared" ca="1" si="318"/>
        <v>1.000295763</v>
      </c>
      <c r="H1365" s="5">
        <f ca="1">TRUNC(PRODUCT(G$10:G1364),15)</f>
        <v>1.51705531352634</v>
      </c>
      <c r="I1365" s="5">
        <f t="shared" ca="1" si="319"/>
        <v>1.4054944838680801</v>
      </c>
      <c r="J1365" s="5">
        <f t="shared" ca="1" si="320"/>
        <v>1.0793747899999999</v>
      </c>
      <c r="K1365" s="5">
        <f t="shared" ca="1" si="321"/>
        <v>9021.9483999900003</v>
      </c>
      <c r="L1365" s="21">
        <f>IF(VLOOKUP(A1365,$U$12:$AD$125,8)=VLOOKUP(A1364,$U$12:$AD$125,8),0,VLOOKUP(A1365,U$12:$AD$125,8))</f>
        <v>0</v>
      </c>
      <c r="M1365" s="8">
        <f>IF(L1365&gt;0,VLOOKUP(L1365,T$12:$AC$125,7),0)</f>
        <v>0</v>
      </c>
      <c r="N1365" s="3">
        <f t="shared" si="312"/>
        <v>0</v>
      </c>
      <c r="O1365" s="3">
        <f t="shared" ca="1" si="322"/>
        <v>9021.9483999900003</v>
      </c>
      <c r="P1365" s="22" t="str">
        <f t="shared" si="323"/>
        <v>A+JProp=</v>
      </c>
      <c r="Q1365" s="2">
        <f t="shared" si="324"/>
        <v>43719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  <c r="ES1365" s="18"/>
      <c r="ET1365" s="18"/>
      <c r="EU1365" s="18"/>
      <c r="EV1365" s="18"/>
      <c r="EW1365" s="18"/>
      <c r="EX1365" s="18"/>
      <c r="EY1365" s="18"/>
      <c r="EZ1365" s="18"/>
      <c r="FA1365" s="18"/>
      <c r="FB1365" s="18"/>
      <c r="FC1365" s="18"/>
      <c r="FD1365" s="18"/>
      <c r="FE1365" s="18"/>
      <c r="FF1365" s="18"/>
      <c r="FG1365" s="18"/>
      <c r="FH1365" s="18"/>
      <c r="FI1365" s="18"/>
      <c r="FJ1365" s="18"/>
      <c r="FK1365" s="18"/>
      <c r="FL1365" s="18"/>
      <c r="FM1365" s="18"/>
      <c r="FN1365" s="18"/>
      <c r="FO1365" s="18"/>
      <c r="FP1365" s="18"/>
      <c r="FQ1365" s="18"/>
      <c r="FR1365" s="18"/>
      <c r="FS1365" s="18"/>
      <c r="FT1365" s="18"/>
      <c r="FU1365" s="18"/>
      <c r="FV1365" s="18"/>
    </row>
    <row r="1366" spans="1:178" ht="12.75" x14ac:dyDescent="0.15">
      <c r="A1366" s="90">
        <f t="shared" si="313"/>
        <v>43704</v>
      </c>
      <c r="B1366" s="95">
        <f t="shared" ca="1" si="315"/>
        <v>122720.87682306999</v>
      </c>
      <c r="C1366" s="3">
        <f t="shared" ca="1" si="316"/>
        <v>113662.642761</v>
      </c>
      <c r="D1366" s="4">
        <f ca="1">IF(A1366&lt;$B$1,VLOOKUP(A1366,[1]DI!$A$4:$B$15000,2),0)</f>
        <v>5.8999999999999997E-2</v>
      </c>
      <c r="E1366" s="5">
        <f t="shared" ca="1" si="317"/>
        <v>2.2751E-4</v>
      </c>
      <c r="F1366" s="20">
        <f t="shared" si="314"/>
        <v>1.3</v>
      </c>
      <c r="G1366" s="6">
        <f t="shared" ca="1" si="318"/>
        <v>1.000295763</v>
      </c>
      <c r="H1366" s="5">
        <f ca="1">TRUNC(PRODUCT(G$10:G1365),15)</f>
        <v>1.5175040023570301</v>
      </c>
      <c r="I1366" s="5">
        <f t="shared" ca="1" si="319"/>
        <v>1.4054944838680801</v>
      </c>
      <c r="J1366" s="5">
        <f t="shared" ca="1" si="320"/>
        <v>1.07969403</v>
      </c>
      <c r="K1366" s="5">
        <f t="shared" ca="1" si="321"/>
        <v>9058.2340620699997</v>
      </c>
      <c r="L1366" s="21">
        <f>IF(VLOOKUP(A1366,$U$12:$AD$125,8)=VLOOKUP(A1365,$U$12:$AD$125,8),0,VLOOKUP(A1366,U$12:$AD$125,8))</f>
        <v>0</v>
      </c>
      <c r="M1366" s="8">
        <f>IF(L1366&gt;0,VLOOKUP(L1366,T$12:$AC$125,7),0)</f>
        <v>0</v>
      </c>
      <c r="N1366" s="3">
        <f t="shared" si="312"/>
        <v>0</v>
      </c>
      <c r="O1366" s="3">
        <f t="shared" ca="1" si="322"/>
        <v>9058.2340620699997</v>
      </c>
      <c r="P1366" s="22" t="str">
        <f t="shared" si="323"/>
        <v>A+JProp=</v>
      </c>
      <c r="Q1366" s="2">
        <f t="shared" si="324"/>
        <v>43719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  <c r="ES1366" s="18"/>
      <c r="ET1366" s="18"/>
      <c r="EU1366" s="18"/>
      <c r="EV1366" s="18"/>
      <c r="EW1366" s="18"/>
      <c r="EX1366" s="18"/>
      <c r="EY1366" s="18"/>
      <c r="EZ1366" s="18"/>
      <c r="FA1366" s="18"/>
      <c r="FB1366" s="18"/>
      <c r="FC1366" s="18"/>
      <c r="FD1366" s="18"/>
      <c r="FE1366" s="18"/>
      <c r="FF1366" s="18"/>
      <c r="FG1366" s="18"/>
      <c r="FH1366" s="18"/>
      <c r="FI1366" s="18"/>
      <c r="FJ1366" s="18"/>
      <c r="FK1366" s="18"/>
      <c r="FL1366" s="18"/>
      <c r="FM1366" s="18"/>
      <c r="FN1366" s="18"/>
      <c r="FO1366" s="18"/>
      <c r="FP1366" s="18"/>
      <c r="FQ1366" s="18"/>
      <c r="FR1366" s="18"/>
      <c r="FS1366" s="18"/>
      <c r="FT1366" s="18"/>
      <c r="FU1366" s="18"/>
      <c r="FV1366" s="18"/>
    </row>
    <row r="1367" spans="1:178" ht="12.75" x14ac:dyDescent="0.15">
      <c r="A1367" s="90">
        <f t="shared" si="313"/>
        <v>43705</v>
      </c>
      <c r="B1367" s="95">
        <f t="shared" ca="1" si="315"/>
        <v>122757.17271478</v>
      </c>
      <c r="C1367" s="3">
        <f t="shared" ca="1" si="316"/>
        <v>113662.642761</v>
      </c>
      <c r="D1367" s="4">
        <f ca="1">IF(A1367&lt;$B$1,VLOOKUP(A1367,[1]DI!$A$4:$B$15000,2),0)</f>
        <v>5.8999999999999997E-2</v>
      </c>
      <c r="E1367" s="5">
        <f t="shared" ca="1" si="317"/>
        <v>2.2751E-4</v>
      </c>
      <c r="F1367" s="20">
        <f t="shared" si="314"/>
        <v>1.3</v>
      </c>
      <c r="G1367" s="6">
        <f t="shared" ca="1" si="318"/>
        <v>1.000295763</v>
      </c>
      <c r="H1367" s="5">
        <f ca="1">TRUNC(PRODUCT(G$10:G1366),15)</f>
        <v>1.51795282389328</v>
      </c>
      <c r="I1367" s="5">
        <f t="shared" ca="1" si="319"/>
        <v>1.4054944838680801</v>
      </c>
      <c r="J1367" s="5">
        <f t="shared" ca="1" si="320"/>
        <v>1.0800133599999999</v>
      </c>
      <c r="K1367" s="5">
        <f t="shared" ca="1" si="321"/>
        <v>9094.5299537800001</v>
      </c>
      <c r="L1367" s="21">
        <f>IF(VLOOKUP(A1367,$U$12:$AD$125,8)=VLOOKUP(A1366,$U$12:$AD$125,8),0,VLOOKUP(A1367,U$12:$AD$125,8))</f>
        <v>0</v>
      </c>
      <c r="M1367" s="8">
        <f>IF(L1367&gt;0,VLOOKUP(L1367,T$12:$AC$125,7),0)</f>
        <v>0</v>
      </c>
      <c r="N1367" s="3">
        <f t="shared" si="312"/>
        <v>0</v>
      </c>
      <c r="O1367" s="3">
        <f t="shared" ca="1" si="322"/>
        <v>9094.5299537800001</v>
      </c>
      <c r="P1367" s="22" t="str">
        <f t="shared" si="323"/>
        <v>A+JProp=</v>
      </c>
      <c r="Q1367" s="2">
        <f t="shared" si="324"/>
        <v>43719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  <c r="ES1367" s="18"/>
      <c r="ET1367" s="18"/>
      <c r="EU1367" s="18"/>
      <c r="EV1367" s="18"/>
      <c r="EW1367" s="18"/>
      <c r="EX1367" s="18"/>
      <c r="EY1367" s="18"/>
      <c r="EZ1367" s="18"/>
      <c r="FA1367" s="18"/>
      <c r="FB1367" s="18"/>
      <c r="FC1367" s="18"/>
      <c r="FD1367" s="18"/>
      <c r="FE1367" s="18"/>
      <c r="FF1367" s="18"/>
      <c r="FG1367" s="18"/>
      <c r="FH1367" s="18"/>
      <c r="FI1367" s="18"/>
      <c r="FJ1367" s="18"/>
      <c r="FK1367" s="18"/>
      <c r="FL1367" s="18"/>
      <c r="FM1367" s="18"/>
      <c r="FN1367" s="18"/>
      <c r="FO1367" s="18"/>
      <c r="FP1367" s="18"/>
      <c r="FQ1367" s="18"/>
      <c r="FR1367" s="18"/>
      <c r="FS1367" s="18"/>
      <c r="FT1367" s="18"/>
      <c r="FU1367" s="18"/>
      <c r="FV1367" s="18"/>
    </row>
    <row r="1368" spans="1:178" ht="12.75" x14ac:dyDescent="0.15">
      <c r="A1368" s="90">
        <f t="shared" si="313"/>
        <v>43706</v>
      </c>
      <c r="B1368" s="95">
        <f t="shared" ca="1" si="315"/>
        <v>122793.47997275999</v>
      </c>
      <c r="C1368" s="3">
        <f t="shared" ca="1" si="316"/>
        <v>113662.642761</v>
      </c>
      <c r="D1368" s="4">
        <f ca="1">IF(A1368&lt;$B$1,VLOOKUP(A1368,[1]DI!$A$4:$B$15000,2),0)</f>
        <v>5.8999999999999997E-2</v>
      </c>
      <c r="E1368" s="5">
        <f t="shared" ca="1" si="317"/>
        <v>2.2751E-4</v>
      </c>
      <c r="F1368" s="20">
        <f t="shared" si="314"/>
        <v>1.3</v>
      </c>
      <c r="G1368" s="6">
        <f t="shared" ca="1" si="318"/>
        <v>1.000295763</v>
      </c>
      <c r="H1368" s="5">
        <f ca="1">TRUNC(PRODUCT(G$10:G1367),15)</f>
        <v>1.51840177817433</v>
      </c>
      <c r="I1368" s="5">
        <f t="shared" ca="1" si="319"/>
        <v>1.4054944838680801</v>
      </c>
      <c r="J1368" s="5">
        <f t="shared" ca="1" si="320"/>
        <v>1.0803327899999999</v>
      </c>
      <c r="K1368" s="5">
        <f t="shared" ca="1" si="321"/>
        <v>9130.8372117599993</v>
      </c>
      <c r="L1368" s="21">
        <f>IF(VLOOKUP(A1368,$U$12:$AD$125,8)=VLOOKUP(A1367,$U$12:$AD$125,8),0,VLOOKUP(A1368,U$12:$AD$125,8))</f>
        <v>0</v>
      </c>
      <c r="M1368" s="8">
        <f>IF(L1368&gt;0,VLOOKUP(L1368,T$12:$AC$125,7),0)</f>
        <v>0</v>
      </c>
      <c r="N1368" s="3">
        <f t="shared" si="312"/>
        <v>0</v>
      </c>
      <c r="O1368" s="3">
        <f t="shared" ca="1" si="322"/>
        <v>9130.8372117599993</v>
      </c>
      <c r="P1368" s="22" t="str">
        <f t="shared" si="323"/>
        <v>A+JProp=</v>
      </c>
      <c r="Q1368" s="2">
        <f t="shared" si="324"/>
        <v>43719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  <c r="ES1368" s="18"/>
      <c r="ET1368" s="18"/>
      <c r="EU1368" s="18"/>
      <c r="EV1368" s="18"/>
      <c r="EW1368" s="18"/>
      <c r="EX1368" s="18"/>
      <c r="EY1368" s="18"/>
      <c r="EZ1368" s="18"/>
      <c r="FA1368" s="18"/>
      <c r="FB1368" s="18"/>
      <c r="FC1368" s="18"/>
      <c r="FD1368" s="18"/>
      <c r="FE1368" s="18"/>
      <c r="FF1368" s="18"/>
      <c r="FG1368" s="18"/>
      <c r="FH1368" s="18"/>
      <c r="FI1368" s="18"/>
      <c r="FJ1368" s="18"/>
      <c r="FK1368" s="18"/>
      <c r="FL1368" s="18"/>
      <c r="FM1368" s="18"/>
      <c r="FN1368" s="18"/>
      <c r="FO1368" s="18"/>
      <c r="FP1368" s="18"/>
      <c r="FQ1368" s="18"/>
      <c r="FR1368" s="18"/>
      <c r="FS1368" s="18"/>
      <c r="FT1368" s="18"/>
      <c r="FU1368" s="18"/>
      <c r="FV1368" s="18"/>
    </row>
    <row r="1369" spans="1:178" ht="12.75" x14ac:dyDescent="0.15">
      <c r="A1369" s="90">
        <f t="shared" si="313"/>
        <v>43707</v>
      </c>
      <c r="B1369" s="95">
        <f t="shared" ca="1" si="315"/>
        <v>122829.79746037</v>
      </c>
      <c r="C1369" s="3">
        <f t="shared" ca="1" si="316"/>
        <v>113662.642761</v>
      </c>
      <c r="D1369" s="4">
        <f ca="1">IF(A1369&lt;$B$1,VLOOKUP(A1369,[1]DI!$A$4:$B$15000,2),0)</f>
        <v>5.8999999999999997E-2</v>
      </c>
      <c r="E1369" s="5">
        <f t="shared" ca="1" si="317"/>
        <v>2.2751E-4</v>
      </c>
      <c r="F1369" s="20">
        <f t="shared" si="314"/>
        <v>1.3</v>
      </c>
      <c r="G1369" s="6">
        <f t="shared" ca="1" si="318"/>
        <v>1.000295763</v>
      </c>
      <c r="H1369" s="5">
        <f ca="1">TRUNC(PRODUCT(G$10:G1368),15)</f>
        <v>1.5188508652394499</v>
      </c>
      <c r="I1369" s="5">
        <f t="shared" ca="1" si="319"/>
        <v>1.4054944838680801</v>
      </c>
      <c r="J1369" s="5">
        <f t="shared" ca="1" si="320"/>
        <v>1.0806523100000001</v>
      </c>
      <c r="K1369" s="5">
        <f t="shared" ca="1" si="321"/>
        <v>9167.1546993699994</v>
      </c>
      <c r="L1369" s="21">
        <f>IF(VLOOKUP(A1369,$U$12:$AD$125,8)=VLOOKUP(A1368,$U$12:$AD$125,8),0,VLOOKUP(A1369,U$12:$AD$125,8))</f>
        <v>0</v>
      </c>
      <c r="M1369" s="8">
        <f>IF(L1369&gt;0,VLOOKUP(L1369,T$12:$AC$125,7),0)</f>
        <v>0</v>
      </c>
      <c r="N1369" s="3">
        <f t="shared" si="312"/>
        <v>0</v>
      </c>
      <c r="O1369" s="3">
        <f t="shared" ca="1" si="322"/>
        <v>9167.1546993699994</v>
      </c>
      <c r="P1369" s="22" t="str">
        <f t="shared" si="323"/>
        <v>A+JProp=</v>
      </c>
      <c r="Q1369" s="2">
        <f t="shared" si="324"/>
        <v>43719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  <c r="ES1369" s="18"/>
      <c r="ET1369" s="18"/>
      <c r="EU1369" s="18"/>
      <c r="EV1369" s="18"/>
      <c r="EW1369" s="18"/>
      <c r="EX1369" s="18"/>
      <c r="EY1369" s="18"/>
      <c r="EZ1369" s="18"/>
      <c r="FA1369" s="18"/>
      <c r="FB1369" s="18"/>
      <c r="FC1369" s="18"/>
      <c r="FD1369" s="18"/>
      <c r="FE1369" s="18"/>
      <c r="FF1369" s="18"/>
      <c r="FG1369" s="18"/>
      <c r="FH1369" s="18"/>
      <c r="FI1369" s="18"/>
      <c r="FJ1369" s="18"/>
      <c r="FK1369" s="18"/>
      <c r="FL1369" s="18"/>
      <c r="FM1369" s="18"/>
      <c r="FN1369" s="18"/>
      <c r="FO1369" s="18"/>
      <c r="FP1369" s="18"/>
      <c r="FQ1369" s="18"/>
      <c r="FR1369" s="18"/>
      <c r="FS1369" s="18"/>
      <c r="FT1369" s="18"/>
      <c r="FU1369" s="18"/>
      <c r="FV1369" s="18"/>
    </row>
    <row r="1370" spans="1:178" ht="12.75" x14ac:dyDescent="0.15">
      <c r="A1370" s="90">
        <f t="shared" si="313"/>
        <v>43708</v>
      </c>
      <c r="B1370" s="95">
        <f t="shared" ca="1" si="315"/>
        <v>122866.12631425</v>
      </c>
      <c r="C1370" s="3">
        <f t="shared" ca="1" si="316"/>
        <v>113662.642761</v>
      </c>
      <c r="D1370" s="4">
        <f ca="1">IF(A1370&lt;$B$1,VLOOKUP(A1370,[1]DI!$A$4:$B$15000,2),0)</f>
        <v>0</v>
      </c>
      <c r="E1370" s="5">
        <f t="shared" ca="1" si="317"/>
        <v>0</v>
      </c>
      <c r="F1370" s="20">
        <f t="shared" si="314"/>
        <v>1.3</v>
      </c>
      <c r="G1370" s="6">
        <f t="shared" ca="1" si="318"/>
        <v>1</v>
      </c>
      <c r="H1370" s="5">
        <f ca="1">TRUNC(PRODUCT(G$10:G1369),15)</f>
        <v>1.5193000851279099</v>
      </c>
      <c r="I1370" s="5">
        <f t="shared" ca="1" si="319"/>
        <v>1.4054944838680801</v>
      </c>
      <c r="J1370" s="5">
        <f t="shared" ca="1" si="320"/>
        <v>1.08097193</v>
      </c>
      <c r="K1370" s="5">
        <f t="shared" ca="1" si="321"/>
        <v>9203.4835532500001</v>
      </c>
      <c r="L1370" s="21">
        <f>IF(VLOOKUP(A1370,$U$12:$AD$125,8)=VLOOKUP(A1369,$U$12:$AD$125,8),0,VLOOKUP(A1370,U$12:$AD$125,8))</f>
        <v>0</v>
      </c>
      <c r="M1370" s="8">
        <f>IF(L1370&gt;0,VLOOKUP(L1370,T$12:$AC$125,7),0)</f>
        <v>0</v>
      </c>
      <c r="N1370" s="3">
        <f t="shared" si="312"/>
        <v>0</v>
      </c>
      <c r="O1370" s="3">
        <f t="shared" ca="1" si="322"/>
        <v>9203.4835532500001</v>
      </c>
      <c r="P1370" s="22" t="str">
        <f t="shared" si="323"/>
        <v>A+JProp=</v>
      </c>
      <c r="Q1370" s="2">
        <f t="shared" si="324"/>
        <v>43719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  <c r="ES1370" s="18"/>
      <c r="ET1370" s="18"/>
      <c r="EU1370" s="18"/>
      <c r="EV1370" s="18"/>
      <c r="EW1370" s="18"/>
      <c r="EX1370" s="18"/>
      <c r="EY1370" s="18"/>
      <c r="EZ1370" s="18"/>
      <c r="FA1370" s="18"/>
      <c r="FB1370" s="18"/>
      <c r="FC1370" s="18"/>
      <c r="FD1370" s="18"/>
      <c r="FE1370" s="18"/>
      <c r="FF1370" s="18"/>
      <c r="FG1370" s="18"/>
      <c r="FH1370" s="18"/>
      <c r="FI1370" s="18"/>
      <c r="FJ1370" s="18"/>
      <c r="FK1370" s="18"/>
      <c r="FL1370" s="18"/>
      <c r="FM1370" s="18"/>
      <c r="FN1370" s="18"/>
      <c r="FO1370" s="18"/>
      <c r="FP1370" s="18"/>
      <c r="FQ1370" s="18"/>
      <c r="FR1370" s="18"/>
      <c r="FS1370" s="18"/>
      <c r="FT1370" s="18"/>
      <c r="FU1370" s="18"/>
      <c r="FV1370" s="18"/>
    </row>
    <row r="1371" spans="1:178" ht="12.75" x14ac:dyDescent="0.15">
      <c r="A1371" s="90">
        <f t="shared" si="313"/>
        <v>43709</v>
      </c>
      <c r="B1371" s="95">
        <f t="shared" ca="1" si="315"/>
        <v>122866.12631425</v>
      </c>
      <c r="C1371" s="3">
        <f t="shared" ca="1" si="316"/>
        <v>113662.642761</v>
      </c>
      <c r="D1371" s="4">
        <f ca="1">IF(A1371&lt;$B$1,VLOOKUP(A1371,[1]DI!$A$4:$B$15000,2),0)</f>
        <v>0</v>
      </c>
      <c r="E1371" s="5">
        <f t="shared" ca="1" si="317"/>
        <v>0</v>
      </c>
      <c r="F1371" s="20">
        <f t="shared" si="314"/>
        <v>1.3</v>
      </c>
      <c r="G1371" s="6">
        <f t="shared" ca="1" si="318"/>
        <v>1</v>
      </c>
      <c r="H1371" s="5">
        <f ca="1">TRUNC(PRODUCT(G$10:G1370),15)</f>
        <v>1.5193000851279099</v>
      </c>
      <c r="I1371" s="5">
        <f t="shared" ca="1" si="319"/>
        <v>1.4054944838680801</v>
      </c>
      <c r="J1371" s="5">
        <f t="shared" ca="1" si="320"/>
        <v>1.08097193</v>
      </c>
      <c r="K1371" s="5">
        <f t="shared" ca="1" si="321"/>
        <v>9203.4835532500001</v>
      </c>
      <c r="L1371" s="21">
        <f>IF(VLOOKUP(A1371,$U$12:$AD$125,8)=VLOOKUP(A1370,$U$12:$AD$125,8),0,VLOOKUP(A1371,U$12:$AD$125,8))</f>
        <v>0</v>
      </c>
      <c r="M1371" s="8">
        <f>IF(L1371&gt;0,VLOOKUP(L1371,T$12:$AC$125,7),0)</f>
        <v>0</v>
      </c>
      <c r="N1371" s="3">
        <f t="shared" si="312"/>
        <v>0</v>
      </c>
      <c r="O1371" s="3">
        <f t="shared" ca="1" si="322"/>
        <v>9203.4835532500001</v>
      </c>
      <c r="P1371" s="22" t="str">
        <f t="shared" si="323"/>
        <v>A+JProp=</v>
      </c>
      <c r="Q1371" s="2">
        <f t="shared" si="324"/>
        <v>43719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  <c r="ES1371" s="18"/>
      <c r="ET1371" s="18"/>
      <c r="EU1371" s="18"/>
      <c r="EV1371" s="18"/>
      <c r="EW1371" s="18"/>
      <c r="EX1371" s="18"/>
      <c r="EY1371" s="18"/>
      <c r="EZ1371" s="18"/>
      <c r="FA1371" s="18"/>
      <c r="FB1371" s="18"/>
      <c r="FC1371" s="18"/>
      <c r="FD1371" s="18"/>
      <c r="FE1371" s="18"/>
      <c r="FF1371" s="18"/>
      <c r="FG1371" s="18"/>
      <c r="FH1371" s="18"/>
      <c r="FI1371" s="18"/>
      <c r="FJ1371" s="18"/>
      <c r="FK1371" s="18"/>
      <c r="FL1371" s="18"/>
      <c r="FM1371" s="18"/>
      <c r="FN1371" s="18"/>
      <c r="FO1371" s="18"/>
      <c r="FP1371" s="18"/>
      <c r="FQ1371" s="18"/>
      <c r="FR1371" s="18"/>
      <c r="FS1371" s="18"/>
      <c r="FT1371" s="18"/>
      <c r="FU1371" s="18"/>
      <c r="FV1371" s="18"/>
    </row>
    <row r="1372" spans="1:178" ht="12.75" x14ac:dyDescent="0.15">
      <c r="A1372" s="90">
        <f t="shared" si="313"/>
        <v>43710</v>
      </c>
      <c r="B1372" s="95">
        <f t="shared" ca="1" si="315"/>
        <v>122866.12631425</v>
      </c>
      <c r="C1372" s="3">
        <f t="shared" ca="1" si="316"/>
        <v>113662.642761</v>
      </c>
      <c r="D1372" s="4">
        <f ca="1">IF(A1372&lt;$B$1,VLOOKUP(A1372,[1]DI!$A$4:$B$15000,2),0)</f>
        <v>5.8999999999999997E-2</v>
      </c>
      <c r="E1372" s="5">
        <f t="shared" ca="1" si="317"/>
        <v>2.2751E-4</v>
      </c>
      <c r="F1372" s="20">
        <f t="shared" si="314"/>
        <v>1.3</v>
      </c>
      <c r="G1372" s="6">
        <f t="shared" ca="1" si="318"/>
        <v>1.000295763</v>
      </c>
      <c r="H1372" s="5">
        <f ca="1">TRUNC(PRODUCT(G$10:G1371),15)</f>
        <v>1.5193000851279099</v>
      </c>
      <c r="I1372" s="5">
        <f t="shared" ca="1" si="319"/>
        <v>1.4054944838680801</v>
      </c>
      <c r="J1372" s="5">
        <f t="shared" ca="1" si="320"/>
        <v>1.08097193</v>
      </c>
      <c r="K1372" s="5">
        <f t="shared" ca="1" si="321"/>
        <v>9203.4835532500001</v>
      </c>
      <c r="L1372" s="21">
        <f>IF(VLOOKUP(A1372,$U$12:$AD$125,8)=VLOOKUP(A1371,$U$12:$AD$125,8),0,VLOOKUP(A1372,U$12:$AD$125,8))</f>
        <v>0</v>
      </c>
      <c r="M1372" s="8">
        <f>IF(L1372&gt;0,VLOOKUP(L1372,T$12:$AC$125,7),0)</f>
        <v>0</v>
      </c>
      <c r="N1372" s="3">
        <f t="shared" si="312"/>
        <v>0</v>
      </c>
      <c r="O1372" s="3">
        <f t="shared" ca="1" si="322"/>
        <v>9203.4835532500001</v>
      </c>
      <c r="P1372" s="22" t="str">
        <f t="shared" si="323"/>
        <v>A+JProp=</v>
      </c>
      <c r="Q1372" s="2">
        <f t="shared" si="324"/>
        <v>43719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  <c r="ES1372" s="18"/>
      <c r="ET1372" s="18"/>
      <c r="EU1372" s="18"/>
      <c r="EV1372" s="18"/>
      <c r="EW1372" s="18"/>
      <c r="EX1372" s="18"/>
      <c r="EY1372" s="18"/>
      <c r="EZ1372" s="18"/>
      <c r="FA1372" s="18"/>
      <c r="FB1372" s="18"/>
      <c r="FC1372" s="18"/>
      <c r="FD1372" s="18"/>
      <c r="FE1372" s="18"/>
      <c r="FF1372" s="18"/>
      <c r="FG1372" s="18"/>
      <c r="FH1372" s="18"/>
      <c r="FI1372" s="18"/>
      <c r="FJ1372" s="18"/>
      <c r="FK1372" s="18"/>
      <c r="FL1372" s="18"/>
      <c r="FM1372" s="18"/>
      <c r="FN1372" s="18"/>
      <c r="FO1372" s="18"/>
      <c r="FP1372" s="18"/>
      <c r="FQ1372" s="18"/>
      <c r="FR1372" s="18"/>
      <c r="FS1372" s="18"/>
      <c r="FT1372" s="18"/>
      <c r="FU1372" s="18"/>
      <c r="FV1372" s="18"/>
    </row>
    <row r="1373" spans="1:178" ht="12.75" x14ac:dyDescent="0.15">
      <c r="A1373" s="90">
        <f t="shared" si="313"/>
        <v>43711</v>
      </c>
      <c r="B1373" s="95">
        <f t="shared" ca="1" si="315"/>
        <v>122902.46539776999</v>
      </c>
      <c r="C1373" s="3">
        <f t="shared" ca="1" si="316"/>
        <v>113662.642761</v>
      </c>
      <c r="D1373" s="4">
        <f ca="1">IF(A1373&lt;$B$1,VLOOKUP(A1373,[1]DI!$A$4:$B$15000,2),0)</f>
        <v>5.8999999999999997E-2</v>
      </c>
      <c r="E1373" s="5">
        <f t="shared" ca="1" si="317"/>
        <v>2.2751E-4</v>
      </c>
      <c r="F1373" s="20">
        <f t="shared" si="314"/>
        <v>1.3</v>
      </c>
      <c r="G1373" s="6">
        <f t="shared" ca="1" si="318"/>
        <v>1.000295763</v>
      </c>
      <c r="H1373" s="5">
        <f ca="1">TRUNC(PRODUCT(G$10:G1372),15)</f>
        <v>1.51974943787899</v>
      </c>
      <c r="I1373" s="5">
        <f t="shared" ca="1" si="319"/>
        <v>1.4054944838680801</v>
      </c>
      <c r="J1373" s="5">
        <f t="shared" ca="1" si="320"/>
        <v>1.0812916400000001</v>
      </c>
      <c r="K1373" s="5">
        <f t="shared" ca="1" si="321"/>
        <v>9239.8226367700008</v>
      </c>
      <c r="L1373" s="21">
        <f>IF(VLOOKUP(A1373,$U$12:$AD$125,8)=VLOOKUP(A1372,$U$12:$AD$125,8),0,VLOOKUP(A1373,U$12:$AD$125,8))</f>
        <v>0</v>
      </c>
      <c r="M1373" s="8">
        <f>IF(L1373&gt;0,VLOOKUP(L1373,T$12:$AC$125,7),0)</f>
        <v>0</v>
      </c>
      <c r="N1373" s="3">
        <f t="shared" si="312"/>
        <v>0</v>
      </c>
      <c r="O1373" s="3">
        <f t="shared" ca="1" si="322"/>
        <v>9239.8226367700008</v>
      </c>
      <c r="P1373" s="22" t="str">
        <f t="shared" si="323"/>
        <v>A+JProp=</v>
      </c>
      <c r="Q1373" s="2">
        <f t="shared" si="324"/>
        <v>43719</v>
      </c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  <c r="ES1373" s="18"/>
      <c r="ET1373" s="18"/>
      <c r="EU1373" s="18"/>
      <c r="EV1373" s="18"/>
      <c r="EW1373" s="18"/>
      <c r="EX1373" s="18"/>
      <c r="EY1373" s="18"/>
      <c r="EZ1373" s="18"/>
      <c r="FA1373" s="18"/>
      <c r="FB1373" s="18"/>
      <c r="FC1373" s="18"/>
      <c r="FD1373" s="18"/>
      <c r="FE1373" s="18"/>
      <c r="FF1373" s="18"/>
      <c r="FG1373" s="18"/>
      <c r="FH1373" s="18"/>
      <c r="FI1373" s="18"/>
      <c r="FJ1373" s="18"/>
      <c r="FK1373" s="18"/>
      <c r="FL1373" s="18"/>
      <c r="FM1373" s="18"/>
      <c r="FN1373" s="18"/>
      <c r="FO1373" s="18"/>
      <c r="FP1373" s="18"/>
      <c r="FQ1373" s="18"/>
      <c r="FR1373" s="18"/>
      <c r="FS1373" s="18"/>
      <c r="FT1373" s="18"/>
      <c r="FU1373" s="18"/>
      <c r="FV1373" s="18"/>
    </row>
    <row r="1374" spans="1:178" ht="12.75" x14ac:dyDescent="0.15">
      <c r="A1374" s="90">
        <f t="shared" si="313"/>
        <v>43712</v>
      </c>
      <c r="B1374" s="95">
        <f t="shared" ca="1" si="315"/>
        <v>122938.81584754999</v>
      </c>
      <c r="C1374" s="3">
        <f t="shared" ca="1" si="316"/>
        <v>113662.642761</v>
      </c>
      <c r="D1374" s="4">
        <f ca="1">IF(A1374&lt;$B$1,VLOOKUP(A1374,[1]DI!$A$4:$B$15000,2),0)</f>
        <v>5.8999999999999997E-2</v>
      </c>
      <c r="E1374" s="5">
        <f t="shared" ca="1" si="317"/>
        <v>2.2751E-4</v>
      </c>
      <c r="F1374" s="20">
        <f t="shared" si="314"/>
        <v>1.3</v>
      </c>
      <c r="G1374" s="6">
        <f t="shared" ca="1" si="318"/>
        <v>1.000295763</v>
      </c>
      <c r="H1374" s="5">
        <f ca="1">TRUNC(PRODUCT(G$10:G1373),15)</f>
        <v>1.5201989235319799</v>
      </c>
      <c r="I1374" s="5">
        <f t="shared" ca="1" si="319"/>
        <v>1.4054944838680801</v>
      </c>
      <c r="J1374" s="5">
        <f t="shared" ca="1" si="320"/>
        <v>1.08161145</v>
      </c>
      <c r="K1374" s="5">
        <f t="shared" ca="1" si="321"/>
        <v>9276.1730865499994</v>
      </c>
      <c r="L1374" s="21">
        <f>IF(VLOOKUP(A1374,$U$12:$AD$125,8)=VLOOKUP(A1373,$U$12:$AD$125,8),0,VLOOKUP(A1374,U$12:$AD$125,8))</f>
        <v>0</v>
      </c>
      <c r="M1374" s="8">
        <f>IF(L1374&gt;0,VLOOKUP(L1374,T$12:$AC$125,7),0)</f>
        <v>0</v>
      </c>
      <c r="N1374" s="3">
        <f t="shared" si="312"/>
        <v>0</v>
      </c>
      <c r="O1374" s="3">
        <f t="shared" ca="1" si="322"/>
        <v>9276.1730865499994</v>
      </c>
      <c r="P1374" s="22" t="str">
        <f t="shared" si="323"/>
        <v>A+JProp=</v>
      </c>
      <c r="Q1374" s="2">
        <f t="shared" si="324"/>
        <v>43719</v>
      </c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  <c r="ES1374" s="18"/>
      <c r="ET1374" s="18"/>
      <c r="EU1374" s="18"/>
      <c r="EV1374" s="18"/>
      <c r="EW1374" s="18"/>
      <c r="EX1374" s="18"/>
      <c r="EY1374" s="18"/>
      <c r="EZ1374" s="18"/>
      <c r="FA1374" s="18"/>
      <c r="FB1374" s="18"/>
      <c r="FC1374" s="18"/>
      <c r="FD1374" s="18"/>
      <c r="FE1374" s="18"/>
      <c r="FF1374" s="18"/>
      <c r="FG1374" s="18"/>
      <c r="FH1374" s="18"/>
      <c r="FI1374" s="18"/>
      <c r="FJ1374" s="18"/>
      <c r="FK1374" s="18"/>
      <c r="FL1374" s="18"/>
      <c r="FM1374" s="18"/>
      <c r="FN1374" s="18"/>
      <c r="FO1374" s="18"/>
      <c r="FP1374" s="18"/>
      <c r="FQ1374" s="18"/>
      <c r="FR1374" s="18"/>
      <c r="FS1374" s="18"/>
      <c r="FT1374" s="18"/>
      <c r="FU1374" s="18"/>
      <c r="FV1374" s="18"/>
    </row>
    <row r="1375" spans="1:178" ht="12.75" x14ac:dyDescent="0.15">
      <c r="A1375" s="90">
        <f t="shared" si="313"/>
        <v>43713</v>
      </c>
      <c r="B1375" s="95">
        <f t="shared" ca="1" si="315"/>
        <v>122975.17652697</v>
      </c>
      <c r="C1375" s="3">
        <f t="shared" ca="1" si="316"/>
        <v>113662.642761</v>
      </c>
      <c r="D1375" s="4">
        <f ca="1">IF(A1375&lt;$B$1,VLOOKUP(A1375,[1]DI!$A$4:$B$15000,2),0)</f>
        <v>5.8999999999999997E-2</v>
      </c>
      <c r="E1375" s="5">
        <f t="shared" ca="1" si="317"/>
        <v>2.2751E-4</v>
      </c>
      <c r="F1375" s="20">
        <f t="shared" si="314"/>
        <v>1.3</v>
      </c>
      <c r="G1375" s="6">
        <f t="shared" ca="1" si="318"/>
        <v>1.000295763</v>
      </c>
      <c r="H1375" s="5">
        <f ca="1">TRUNC(PRODUCT(G$10:G1374),15)</f>
        <v>1.5206485421261999</v>
      </c>
      <c r="I1375" s="5">
        <f t="shared" ca="1" si="319"/>
        <v>1.4054944838680801</v>
      </c>
      <c r="J1375" s="5">
        <f t="shared" ca="1" si="320"/>
        <v>1.0819313500000001</v>
      </c>
      <c r="K1375" s="5">
        <f t="shared" ca="1" si="321"/>
        <v>9312.5337659699999</v>
      </c>
      <c r="L1375" s="21">
        <f>IF(VLOOKUP(A1375,$U$12:$AD$125,8)=VLOOKUP(A1374,$U$12:$AD$125,8),0,VLOOKUP(A1375,U$12:$AD$125,8))</f>
        <v>0</v>
      </c>
      <c r="M1375" s="8">
        <f>IF(L1375&gt;0,VLOOKUP(L1375,T$12:$AC$125,7),0)</f>
        <v>0</v>
      </c>
      <c r="N1375" s="3">
        <f t="shared" si="312"/>
        <v>0</v>
      </c>
      <c r="O1375" s="3">
        <f t="shared" ca="1" si="322"/>
        <v>9312.5337659699999</v>
      </c>
      <c r="P1375" s="22" t="str">
        <f t="shared" si="323"/>
        <v>A+JProp=</v>
      </c>
      <c r="Q1375" s="2">
        <f t="shared" si="324"/>
        <v>43719</v>
      </c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  <c r="ES1375" s="18"/>
      <c r="ET1375" s="18"/>
      <c r="EU1375" s="18"/>
      <c r="EV1375" s="18"/>
      <c r="EW1375" s="18"/>
      <c r="EX1375" s="18"/>
      <c r="EY1375" s="18"/>
      <c r="EZ1375" s="18"/>
      <c r="FA1375" s="18"/>
      <c r="FB1375" s="18"/>
      <c r="FC1375" s="18"/>
      <c r="FD1375" s="18"/>
      <c r="FE1375" s="18"/>
      <c r="FF1375" s="18"/>
      <c r="FG1375" s="18"/>
      <c r="FH1375" s="18"/>
      <c r="FI1375" s="18"/>
      <c r="FJ1375" s="18"/>
      <c r="FK1375" s="18"/>
      <c r="FL1375" s="18"/>
      <c r="FM1375" s="18"/>
      <c r="FN1375" s="18"/>
      <c r="FO1375" s="18"/>
      <c r="FP1375" s="18"/>
      <c r="FQ1375" s="18"/>
      <c r="FR1375" s="18"/>
      <c r="FS1375" s="18"/>
      <c r="FT1375" s="18"/>
      <c r="FU1375" s="18"/>
      <c r="FV1375" s="18"/>
    </row>
    <row r="1376" spans="1:178" ht="12.75" x14ac:dyDescent="0.15">
      <c r="A1376" s="90">
        <f t="shared" si="313"/>
        <v>43714</v>
      </c>
      <c r="B1376" s="95">
        <f t="shared" ca="1" si="315"/>
        <v>123011.54743603</v>
      </c>
      <c r="C1376" s="3">
        <f t="shared" ca="1" si="316"/>
        <v>113662.642761</v>
      </c>
      <c r="D1376" s="4">
        <f ca="1">IF(A1376&lt;$B$1,VLOOKUP(A1376,[1]DI!$A$4:$B$15000,2),0)</f>
        <v>5.8999999999999997E-2</v>
      </c>
      <c r="E1376" s="5">
        <f t="shared" ca="1" si="317"/>
        <v>2.2751E-4</v>
      </c>
      <c r="F1376" s="20">
        <f t="shared" si="314"/>
        <v>1.3</v>
      </c>
      <c r="G1376" s="6">
        <f t="shared" ca="1" si="318"/>
        <v>1.000295763</v>
      </c>
      <c r="H1376" s="5">
        <f ca="1">TRUNC(PRODUCT(G$10:G1375),15)</f>
        <v>1.52109829370097</v>
      </c>
      <c r="I1376" s="5">
        <f t="shared" ca="1" si="319"/>
        <v>1.4054944838680801</v>
      </c>
      <c r="J1376" s="5">
        <f t="shared" ca="1" si="320"/>
        <v>1.08225134</v>
      </c>
      <c r="K1376" s="5">
        <f t="shared" ca="1" si="321"/>
        <v>9348.9046750300004</v>
      </c>
      <c r="L1376" s="21">
        <f>IF(VLOOKUP(A1376,$U$12:$AD$125,8)=VLOOKUP(A1375,$U$12:$AD$125,8),0,VLOOKUP(A1376,U$12:$AD$125,8))</f>
        <v>0</v>
      </c>
      <c r="M1376" s="8">
        <f>IF(L1376&gt;0,VLOOKUP(L1376,T$12:$AC$125,7),0)</f>
        <v>0</v>
      </c>
      <c r="N1376" s="3">
        <f t="shared" si="312"/>
        <v>0</v>
      </c>
      <c r="O1376" s="3">
        <f t="shared" ca="1" si="322"/>
        <v>9348.9046750300004</v>
      </c>
      <c r="P1376" s="22" t="str">
        <f t="shared" si="323"/>
        <v>A+JProp=</v>
      </c>
      <c r="Q1376" s="2">
        <f t="shared" si="324"/>
        <v>43719</v>
      </c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  <c r="ES1376" s="18"/>
      <c r="ET1376" s="18"/>
      <c r="EU1376" s="18"/>
      <c r="EV1376" s="18"/>
      <c r="EW1376" s="18"/>
      <c r="EX1376" s="18"/>
      <c r="EY1376" s="18"/>
      <c r="EZ1376" s="18"/>
      <c r="FA1376" s="18"/>
      <c r="FB1376" s="18"/>
      <c r="FC1376" s="18"/>
      <c r="FD1376" s="18"/>
      <c r="FE1376" s="18"/>
      <c r="FF1376" s="18"/>
      <c r="FG1376" s="18"/>
      <c r="FH1376" s="18"/>
      <c r="FI1376" s="18"/>
      <c r="FJ1376" s="18"/>
      <c r="FK1376" s="18"/>
      <c r="FL1376" s="18"/>
      <c r="FM1376" s="18"/>
      <c r="FN1376" s="18"/>
      <c r="FO1376" s="18"/>
      <c r="FP1376" s="18"/>
      <c r="FQ1376" s="18"/>
      <c r="FR1376" s="18"/>
      <c r="FS1376" s="18"/>
      <c r="FT1376" s="18"/>
      <c r="FU1376" s="18"/>
      <c r="FV1376" s="18"/>
    </row>
    <row r="1377" spans="1:181" ht="12.75" x14ac:dyDescent="0.15">
      <c r="A1377" s="90">
        <f t="shared" si="313"/>
        <v>43715</v>
      </c>
      <c r="B1377" s="95">
        <f t="shared" ca="1" si="315"/>
        <v>123047.92971134999</v>
      </c>
      <c r="C1377" s="3">
        <f t="shared" ca="1" si="316"/>
        <v>113662.642761</v>
      </c>
      <c r="D1377" s="4">
        <f ca="1">IF(A1377&lt;$B$1,VLOOKUP(A1377,[1]DI!$A$4:$B$15000,2),0)</f>
        <v>0</v>
      </c>
      <c r="E1377" s="5">
        <f t="shared" ca="1" si="317"/>
        <v>0</v>
      </c>
      <c r="F1377" s="20">
        <f t="shared" si="314"/>
        <v>1.3</v>
      </c>
      <c r="G1377" s="6">
        <f t="shared" ca="1" si="318"/>
        <v>1</v>
      </c>
      <c r="H1377" s="5">
        <f ca="1">TRUNC(PRODUCT(G$10:G1376),15)</f>
        <v>1.52154817829561</v>
      </c>
      <c r="I1377" s="5">
        <f t="shared" ca="1" si="319"/>
        <v>1.4054944838680801</v>
      </c>
      <c r="J1377" s="5">
        <f t="shared" ca="1" si="320"/>
        <v>1.08257143</v>
      </c>
      <c r="K1377" s="5">
        <f t="shared" ca="1" si="321"/>
        <v>9385.2869503500006</v>
      </c>
      <c r="L1377" s="21">
        <f>IF(VLOOKUP(A1377,$U$12:$AD$125,8)=VLOOKUP(A1376,$U$12:$AD$125,8),0,VLOOKUP(A1377,U$12:$AD$125,8))</f>
        <v>0</v>
      </c>
      <c r="M1377" s="8">
        <f>IF(L1377&gt;0,VLOOKUP(L1377,T$12:$AC$125,7),0)</f>
        <v>0</v>
      </c>
      <c r="N1377" s="3">
        <f t="shared" si="312"/>
        <v>0</v>
      </c>
      <c r="O1377" s="3">
        <f t="shared" ca="1" si="322"/>
        <v>9385.2869503500006</v>
      </c>
      <c r="P1377" s="22" t="str">
        <f t="shared" si="323"/>
        <v>A+JProp=</v>
      </c>
      <c r="Q1377" s="2">
        <f t="shared" si="324"/>
        <v>43719</v>
      </c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  <c r="ES1377" s="18"/>
      <c r="ET1377" s="18"/>
      <c r="EU1377" s="18"/>
      <c r="EV1377" s="18"/>
      <c r="EW1377" s="18"/>
      <c r="EX1377" s="18"/>
      <c r="EY1377" s="18"/>
      <c r="EZ1377" s="18"/>
      <c r="FA1377" s="18"/>
      <c r="FB1377" s="18"/>
      <c r="FC1377" s="18"/>
      <c r="FD1377" s="18"/>
      <c r="FE1377" s="18"/>
      <c r="FF1377" s="18"/>
      <c r="FG1377" s="18"/>
      <c r="FH1377" s="18"/>
      <c r="FI1377" s="18"/>
      <c r="FJ1377" s="18"/>
      <c r="FK1377" s="18"/>
      <c r="FL1377" s="18"/>
      <c r="FM1377" s="18"/>
      <c r="FN1377" s="18"/>
      <c r="FO1377" s="18"/>
      <c r="FP1377" s="18"/>
      <c r="FQ1377" s="18"/>
      <c r="FR1377" s="18"/>
      <c r="FS1377" s="18"/>
      <c r="FT1377" s="18"/>
      <c r="FU1377" s="18"/>
      <c r="FV1377" s="18"/>
    </row>
    <row r="1378" spans="1:181" ht="12.75" x14ac:dyDescent="0.15">
      <c r="A1378" s="90">
        <f t="shared" si="313"/>
        <v>43716</v>
      </c>
      <c r="B1378" s="95">
        <f t="shared" ca="1" si="315"/>
        <v>123047.92971134999</v>
      </c>
      <c r="C1378" s="3">
        <f t="shared" ca="1" si="316"/>
        <v>113662.642761</v>
      </c>
      <c r="D1378" s="4">
        <f ca="1">IF(A1378&lt;$B$1,VLOOKUP(A1378,[1]DI!$A$4:$B$15000,2),0)</f>
        <v>0</v>
      </c>
      <c r="E1378" s="5">
        <f t="shared" ca="1" si="317"/>
        <v>0</v>
      </c>
      <c r="F1378" s="20">
        <f t="shared" si="314"/>
        <v>1.3</v>
      </c>
      <c r="G1378" s="6">
        <f t="shared" ca="1" si="318"/>
        <v>1</v>
      </c>
      <c r="H1378" s="5">
        <f ca="1">TRUNC(PRODUCT(G$10:G1377),15)</f>
        <v>1.52154817829561</v>
      </c>
      <c r="I1378" s="5">
        <f t="shared" ca="1" si="319"/>
        <v>1.4054944838680801</v>
      </c>
      <c r="J1378" s="5">
        <f t="shared" ca="1" si="320"/>
        <v>1.08257143</v>
      </c>
      <c r="K1378" s="5">
        <f t="shared" ca="1" si="321"/>
        <v>9385.2869503500006</v>
      </c>
      <c r="L1378" s="21">
        <f>IF(VLOOKUP(A1378,$U$12:$AD$125,8)=VLOOKUP(A1377,$U$12:$AD$125,8),0,VLOOKUP(A1378,U$12:$AD$125,8))</f>
        <v>0</v>
      </c>
      <c r="M1378" s="8">
        <f>IF(L1378&gt;0,VLOOKUP(L1378,T$12:$AC$125,7),0)</f>
        <v>0</v>
      </c>
      <c r="N1378" s="3">
        <f t="shared" si="312"/>
        <v>0</v>
      </c>
      <c r="O1378" s="3">
        <f t="shared" ca="1" si="322"/>
        <v>9385.2869503500006</v>
      </c>
      <c r="P1378" s="22" t="str">
        <f t="shared" si="323"/>
        <v>A+JProp=</v>
      </c>
      <c r="Q1378" s="2">
        <f t="shared" si="324"/>
        <v>43719</v>
      </c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  <c r="ES1378" s="18"/>
      <c r="ET1378" s="18"/>
      <c r="EU1378" s="18"/>
      <c r="EV1378" s="18"/>
      <c r="EW1378" s="18"/>
      <c r="EX1378" s="18"/>
      <c r="EY1378" s="18"/>
      <c r="EZ1378" s="18"/>
      <c r="FA1378" s="18"/>
      <c r="FB1378" s="18"/>
      <c r="FC1378" s="18"/>
      <c r="FD1378" s="18"/>
      <c r="FE1378" s="18"/>
      <c r="FF1378" s="18"/>
      <c r="FG1378" s="18"/>
      <c r="FH1378" s="18"/>
      <c r="FI1378" s="18"/>
      <c r="FJ1378" s="18"/>
      <c r="FK1378" s="18"/>
      <c r="FL1378" s="18"/>
      <c r="FM1378" s="18"/>
      <c r="FN1378" s="18"/>
      <c r="FO1378" s="18"/>
      <c r="FP1378" s="18"/>
      <c r="FQ1378" s="18"/>
      <c r="FR1378" s="18"/>
      <c r="FS1378" s="18"/>
      <c r="FT1378" s="18"/>
      <c r="FU1378" s="18"/>
      <c r="FV1378" s="18"/>
    </row>
    <row r="1379" spans="1:181" ht="12.75" x14ac:dyDescent="0.15">
      <c r="A1379" s="90">
        <f t="shared" si="313"/>
        <v>43717</v>
      </c>
      <c r="B1379" s="95">
        <f t="shared" ca="1" si="315"/>
        <v>123047.92971134999</v>
      </c>
      <c r="C1379" s="3">
        <f t="shared" ca="1" si="316"/>
        <v>113662.642761</v>
      </c>
      <c r="D1379" s="4">
        <f ca="1">IF(A1379&lt;$B$1,VLOOKUP(A1379,[1]DI!$A$4:$B$15000,2),0)</f>
        <v>5.8999999999999997E-2</v>
      </c>
      <c r="E1379" s="5">
        <f t="shared" ca="1" si="317"/>
        <v>2.2751E-4</v>
      </c>
      <c r="F1379" s="20">
        <f t="shared" si="314"/>
        <v>1.3</v>
      </c>
      <c r="G1379" s="6">
        <f t="shared" ca="1" si="318"/>
        <v>1.000295763</v>
      </c>
      <c r="H1379" s="5">
        <f ca="1">TRUNC(PRODUCT(G$10:G1378),15)</f>
        <v>1.52154817829561</v>
      </c>
      <c r="I1379" s="5">
        <f t="shared" ca="1" si="319"/>
        <v>1.4054944838680801</v>
      </c>
      <c r="J1379" s="5">
        <f t="shared" ca="1" si="320"/>
        <v>1.08257143</v>
      </c>
      <c r="K1379" s="5">
        <f t="shared" ca="1" si="321"/>
        <v>9385.2869503500006</v>
      </c>
      <c r="L1379" s="21">
        <f>IF(VLOOKUP(A1379,$U$12:$AD$125,8)=VLOOKUP(A1378,$U$12:$AD$125,8),0,VLOOKUP(A1379,U$12:$AD$125,8))</f>
        <v>0</v>
      </c>
      <c r="M1379" s="8">
        <f>IF(L1379&gt;0,VLOOKUP(L1379,T$12:$AC$125,7),0)</f>
        <v>0</v>
      </c>
      <c r="N1379" s="3">
        <f t="shared" si="312"/>
        <v>0</v>
      </c>
      <c r="O1379" s="3">
        <f t="shared" ca="1" si="322"/>
        <v>9385.2869503500006</v>
      </c>
      <c r="P1379" s="22" t="str">
        <f t="shared" si="323"/>
        <v>A+JProp=</v>
      </c>
      <c r="Q1379" s="2">
        <f t="shared" si="324"/>
        <v>43719</v>
      </c>
      <c r="R1379" s="10"/>
      <c r="S1379" s="32"/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32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33"/>
      <c r="BC1379" s="33"/>
      <c r="BD1379" s="33"/>
      <c r="BE1379" s="33"/>
      <c r="BF1379" s="33"/>
      <c r="BG1379" s="33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  <c r="BT1379" s="33"/>
      <c r="BU1379" s="33"/>
      <c r="BV1379" s="33"/>
      <c r="BW1379" s="33"/>
      <c r="BX1379" s="33"/>
      <c r="BY1379" s="33"/>
      <c r="BZ1379" s="33"/>
      <c r="CA1379" s="33"/>
      <c r="CB1379" s="33"/>
      <c r="CC1379" s="33"/>
      <c r="CD1379" s="33"/>
      <c r="CE1379" s="33"/>
      <c r="CF1379" s="33"/>
      <c r="CG1379" s="33"/>
      <c r="CH1379" s="33"/>
      <c r="CI1379" s="33"/>
      <c r="CJ1379" s="33"/>
      <c r="CK1379" s="33"/>
      <c r="CL1379" s="33"/>
      <c r="CM1379" s="33"/>
      <c r="CN1379" s="33"/>
      <c r="CO1379" s="33"/>
      <c r="CP1379" s="33"/>
      <c r="CQ1379" s="33"/>
      <c r="CR1379" s="33"/>
      <c r="CS1379" s="33"/>
      <c r="CT1379" s="33"/>
      <c r="CU1379" s="33"/>
      <c r="CV1379" s="33"/>
      <c r="CW1379" s="33"/>
      <c r="CX1379" s="33"/>
      <c r="CY1379" s="33"/>
      <c r="CZ1379" s="33"/>
      <c r="DA1379" s="33"/>
      <c r="DB1379" s="33"/>
      <c r="DC1379" s="33"/>
      <c r="DD1379" s="33"/>
      <c r="DE1379" s="33"/>
      <c r="DF1379" s="33"/>
      <c r="DG1379" s="33"/>
      <c r="DH1379" s="33"/>
      <c r="DI1379" s="33"/>
      <c r="DJ1379" s="33"/>
      <c r="DK1379" s="33"/>
      <c r="DL1379" s="33"/>
      <c r="DM1379" s="33"/>
      <c r="DN1379" s="33"/>
      <c r="DO1379" s="33"/>
      <c r="DP1379" s="33"/>
      <c r="DQ1379" s="33"/>
      <c r="DR1379" s="33"/>
      <c r="DS1379" s="33"/>
      <c r="DT1379" s="33"/>
      <c r="DU1379" s="33"/>
      <c r="DV1379" s="33"/>
      <c r="DW1379" s="33"/>
      <c r="DX1379" s="33"/>
      <c r="DY1379" s="33"/>
      <c r="DZ1379" s="33"/>
      <c r="EA1379" s="33"/>
      <c r="EB1379" s="33"/>
      <c r="EC1379" s="33"/>
      <c r="ED1379" s="33"/>
      <c r="EE1379" s="33"/>
      <c r="EF1379" s="33"/>
      <c r="EG1379" s="33"/>
      <c r="EH1379" s="33"/>
      <c r="EI1379" s="33"/>
      <c r="EJ1379" s="33"/>
      <c r="EK1379" s="33"/>
      <c r="EL1379" s="33"/>
      <c r="EM1379" s="33"/>
      <c r="EN1379" s="33"/>
      <c r="EO1379" s="33"/>
      <c r="EP1379" s="33"/>
      <c r="EQ1379" s="33"/>
      <c r="ER1379" s="33"/>
      <c r="ES1379" s="33"/>
      <c r="ET1379" s="33"/>
      <c r="EU1379" s="33"/>
      <c r="EV1379" s="33"/>
      <c r="EW1379" s="33"/>
      <c r="EX1379" s="33"/>
      <c r="EY1379" s="33"/>
      <c r="EZ1379" s="33"/>
      <c r="FA1379" s="33"/>
      <c r="FB1379" s="33"/>
      <c r="FC1379" s="33"/>
      <c r="FD1379" s="33"/>
      <c r="FE1379" s="33"/>
      <c r="FF1379" s="33"/>
      <c r="FG1379" s="33"/>
      <c r="FH1379" s="33"/>
      <c r="FI1379" s="33"/>
      <c r="FJ1379" s="33"/>
      <c r="FK1379" s="33"/>
      <c r="FL1379" s="33"/>
      <c r="FM1379" s="33"/>
      <c r="FN1379" s="33"/>
      <c r="FO1379" s="33"/>
      <c r="FP1379" s="33"/>
      <c r="FQ1379" s="33"/>
      <c r="FR1379" s="33"/>
      <c r="FS1379" s="33"/>
      <c r="FT1379" s="33"/>
      <c r="FU1379" s="33"/>
      <c r="FV1379" s="33"/>
      <c r="FW1379" s="33"/>
      <c r="FX1379" s="33"/>
      <c r="FY1379" s="33"/>
    </row>
    <row r="1380" spans="1:181" ht="12.75" x14ac:dyDescent="0.2">
      <c r="A1380" s="120">
        <f t="shared" si="313"/>
        <v>43718</v>
      </c>
      <c r="B1380" s="121">
        <f t="shared" ca="1" si="315"/>
        <v>123084.32335294</v>
      </c>
      <c r="C1380" s="121">
        <f t="shared" ca="1" si="316"/>
        <v>113662.642761</v>
      </c>
      <c r="D1380" s="4">
        <f ca="1">IF(A1380&lt;$B$1,VLOOKUP(A1380,[1]DI!$A$4:$B$15000,2),0)</f>
        <v>5.8999999999999997E-2</v>
      </c>
      <c r="E1380" s="123">
        <f t="shared" ca="1" si="317"/>
        <v>2.2751E-4</v>
      </c>
      <c r="F1380" s="124">
        <f t="shared" si="314"/>
        <v>1.3</v>
      </c>
      <c r="G1380" s="125">
        <f t="shared" ca="1" si="318"/>
        <v>1.000295763</v>
      </c>
      <c r="H1380" s="123">
        <f ca="1">TRUNC(PRODUCT(G$10:G1379),15)</f>
        <v>1.52199819594946</v>
      </c>
      <c r="I1380" s="123">
        <f t="shared" ca="1" si="319"/>
        <v>1.4054944838680801</v>
      </c>
      <c r="J1380" s="123">
        <f t="shared" ca="1" si="320"/>
        <v>1.0828916200000001</v>
      </c>
      <c r="K1380" s="123">
        <f t="shared" ca="1" si="321"/>
        <v>9421.6805919399994</v>
      </c>
      <c r="L1380" s="126">
        <f>IF(VLOOKUP(A1380,$U$12:$AD$125,8)=VLOOKUP(A1379,$U$12:$AD$125,8),0,VLOOKUP(A1380,U$12:$AD$125,8))</f>
        <v>0</v>
      </c>
      <c r="M1380" s="127">
        <f>IF(L1380&gt;0,VLOOKUP(L1380,T$12:$AC$125,7),0)</f>
        <v>0</v>
      </c>
      <c r="N1380" s="121">
        <f t="shared" si="312"/>
        <v>0</v>
      </c>
      <c r="O1380" s="121">
        <f t="shared" ca="1" si="322"/>
        <v>9421.6805919399994</v>
      </c>
      <c r="P1380" s="128" t="str">
        <f t="shared" si="323"/>
        <v>A+JProp=</v>
      </c>
      <c r="Q1380" s="129">
        <f t="shared" si="324"/>
        <v>43719</v>
      </c>
      <c r="R1380" s="10"/>
      <c r="S1380" s="10"/>
      <c r="T1380" s="10"/>
      <c r="U1380" s="149" t="s">
        <v>94</v>
      </c>
      <c r="V1380" s="149" t="s">
        <v>41</v>
      </c>
      <c r="W1380" s="149" t="s">
        <v>31</v>
      </c>
      <c r="X1380" s="10"/>
      <c r="Y1380" s="10"/>
      <c r="Z1380" s="10"/>
      <c r="AA1380" s="10"/>
      <c r="AB1380" s="10"/>
      <c r="AC1380" s="10"/>
      <c r="AD1380" s="10"/>
      <c r="AE1380" s="10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  <c r="ES1380" s="18"/>
      <c r="ET1380" s="18"/>
      <c r="EU1380" s="18"/>
      <c r="EV1380" s="18"/>
      <c r="EW1380" s="18"/>
      <c r="EX1380" s="18"/>
      <c r="EY1380" s="18"/>
      <c r="EZ1380" s="18"/>
      <c r="FA1380" s="18"/>
      <c r="FB1380" s="18"/>
      <c r="FC1380" s="18"/>
      <c r="FD1380" s="18"/>
      <c r="FE1380" s="18"/>
      <c r="FF1380" s="18"/>
      <c r="FG1380" s="18"/>
      <c r="FH1380" s="18"/>
      <c r="FI1380" s="18"/>
      <c r="FJ1380" s="18"/>
      <c r="FK1380" s="18"/>
      <c r="FL1380" s="18"/>
      <c r="FM1380" s="18"/>
      <c r="FN1380" s="18"/>
      <c r="FO1380" s="18"/>
      <c r="FP1380" s="18"/>
      <c r="FQ1380" s="18"/>
      <c r="FR1380" s="18"/>
      <c r="FS1380" s="18"/>
      <c r="FT1380" s="18"/>
      <c r="FU1380" s="18"/>
      <c r="FV1380" s="18"/>
    </row>
    <row r="1381" spans="1:181" ht="14.25" x14ac:dyDescent="0.2">
      <c r="A1381" s="130">
        <f t="shared" si="313"/>
        <v>43719</v>
      </c>
      <c r="B1381" s="131">
        <f t="shared" ca="1" si="315"/>
        <v>123120.72722416</v>
      </c>
      <c r="C1381" s="131">
        <f t="shared" ca="1" si="316"/>
        <v>113662.642761</v>
      </c>
      <c r="D1381" s="132">
        <f ca="1">IF(A1381&lt;$B$1,VLOOKUP(A1381,[1]DI!$A$4:$B$15000,2),0)</f>
        <v>5.8999999999999997E-2</v>
      </c>
      <c r="E1381" s="133">
        <f t="shared" ca="1" si="317"/>
        <v>2.2751E-4</v>
      </c>
      <c r="F1381" s="134">
        <f t="shared" si="314"/>
        <v>1.3</v>
      </c>
      <c r="G1381" s="135">
        <f t="shared" ca="1" si="318"/>
        <v>1.000295763</v>
      </c>
      <c r="H1381" s="133">
        <f ca="1">TRUNC(PRODUCT(G$10:G1380),15)</f>
        <v>1.5224483467018901</v>
      </c>
      <c r="I1381" s="133">
        <f t="shared" ca="1" si="319"/>
        <v>1.4054944838680801</v>
      </c>
      <c r="J1381" s="133">
        <f t="shared" ca="1" si="320"/>
        <v>1.0832119</v>
      </c>
      <c r="K1381" s="133">
        <f t="shared" ca="1" si="321"/>
        <v>9458.0844631599994</v>
      </c>
      <c r="L1381" s="136">
        <f>IF(VLOOKUP(A1381,$U$12:$AD$125,8)=VLOOKUP(A1380,$U$12:$AD$125,8),0,VLOOKUP(A1381,U$12:$AD$125,8))</f>
        <v>6</v>
      </c>
      <c r="M1381" s="145">
        <f ca="1">S1386</f>
        <v>2.4691212182861119E-2</v>
      </c>
      <c r="N1381" s="133">
        <f t="shared" ca="1" si="312"/>
        <v>2806.4684296765945</v>
      </c>
      <c r="O1381" s="131">
        <f t="shared" ca="1" si="322"/>
        <v>12264.552892836593</v>
      </c>
      <c r="P1381" s="137" t="str">
        <f t="shared" si="323"/>
        <v>A+JProp=</v>
      </c>
      <c r="Q1381" s="138">
        <f t="shared" si="324"/>
        <v>43719</v>
      </c>
      <c r="R1381" s="139" t="s">
        <v>90</v>
      </c>
      <c r="S1381" s="141">
        <v>912000</v>
      </c>
      <c r="T1381" s="10"/>
      <c r="U1381" s="147">
        <v>113662.642761</v>
      </c>
      <c r="V1381" s="147">
        <v>2806.4684296800001</v>
      </c>
      <c r="W1381" s="148">
        <f>ROUND(V1381/U1381,6)</f>
        <v>2.4691000000000001E-2</v>
      </c>
      <c r="X1381" s="10"/>
      <c r="Y1381" s="10"/>
      <c r="Z1381" s="10"/>
      <c r="AA1381" s="10"/>
      <c r="AB1381" s="10"/>
      <c r="AC1381" s="10"/>
      <c r="AD1381" s="10"/>
      <c r="AE1381" s="10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  <c r="ES1381" s="18"/>
      <c r="ET1381" s="18"/>
      <c r="EU1381" s="18"/>
      <c r="EV1381" s="18"/>
      <c r="EW1381" s="18"/>
      <c r="EX1381" s="18"/>
      <c r="EY1381" s="18"/>
      <c r="EZ1381" s="18"/>
      <c r="FA1381" s="18"/>
      <c r="FB1381" s="18"/>
      <c r="FC1381" s="18"/>
      <c r="FD1381" s="18"/>
      <c r="FE1381" s="18"/>
      <c r="FF1381" s="18"/>
      <c r="FG1381" s="18"/>
      <c r="FH1381" s="18"/>
      <c r="FI1381" s="18"/>
      <c r="FJ1381" s="18"/>
      <c r="FK1381" s="18"/>
      <c r="FL1381" s="18"/>
      <c r="FM1381" s="18"/>
      <c r="FN1381" s="18"/>
      <c r="FO1381" s="18"/>
      <c r="FP1381" s="18"/>
      <c r="FQ1381" s="18"/>
      <c r="FR1381" s="18"/>
      <c r="FS1381" s="18"/>
      <c r="FT1381" s="18"/>
      <c r="FU1381" s="18"/>
      <c r="FV1381" s="18"/>
    </row>
    <row r="1382" spans="1:181" ht="15" x14ac:dyDescent="0.15">
      <c r="A1382" s="90">
        <f t="shared" si="313"/>
        <v>43720</v>
      </c>
      <c r="B1382" s="95">
        <f t="shared" ca="1" si="315"/>
        <v>120116.24230004</v>
      </c>
      <c r="C1382" s="5">
        <f ca="1">TRUNC(C1381-N1381,8)</f>
        <v>110856.17433132</v>
      </c>
      <c r="D1382" s="4">
        <f ca="1">IF(A1382&lt;$B$1,VLOOKUP(A1382,[1]DI!$A$4:$B$15000,2),0)</f>
        <v>5.8999999999999997E-2</v>
      </c>
      <c r="E1382" s="5">
        <f t="shared" ca="1" si="317"/>
        <v>2.2751E-4</v>
      </c>
      <c r="F1382" s="20">
        <f t="shared" si="314"/>
        <v>1.3</v>
      </c>
      <c r="G1382" s="6">
        <f t="shared" ca="1" si="318"/>
        <v>1.000295763</v>
      </c>
      <c r="H1382" s="5">
        <f ca="1">TRUNC(PRODUCT(G$10:G1381),15)</f>
        <v>1.52289863059226</v>
      </c>
      <c r="I1382" s="5">
        <f t="shared" ca="1" si="319"/>
        <v>1.5224483467018901</v>
      </c>
      <c r="J1382" s="5">
        <f t="shared" ca="1" si="320"/>
        <v>1.00029576</v>
      </c>
      <c r="K1382" s="165">
        <f ca="1">TRUNC((C1382*(J1382-1)),8)+TRUNC(S$1391*J1382,8)</f>
        <v>9260.0679687200009</v>
      </c>
      <c r="L1382" s="21">
        <f>IF(VLOOKUP(A1382,$U$12:$AD$125,8)=VLOOKUP(A1381,$U$12:$AD$125,8),0,VLOOKUP(A1382,U$12:$AD$125,8))</f>
        <v>0</v>
      </c>
      <c r="M1382" s="8">
        <f>IF(L1382&gt;0,VLOOKUP(L1382,T$12:$AC$125,7),0)</f>
        <v>0</v>
      </c>
      <c r="N1382" s="3">
        <f t="shared" si="312"/>
        <v>0</v>
      </c>
      <c r="O1382" s="3">
        <f t="shared" ca="1" si="322"/>
        <v>9260.0679687200009</v>
      </c>
      <c r="P1382" s="22" t="str">
        <f t="shared" si="323"/>
        <v>A+J=</v>
      </c>
      <c r="Q1382" s="2">
        <f t="shared" si="324"/>
        <v>43900</v>
      </c>
      <c r="R1382" s="139" t="s">
        <v>91</v>
      </c>
      <c r="S1382" s="142">
        <v>300</v>
      </c>
      <c r="T1382" s="32"/>
      <c r="U1382" s="147">
        <f t="shared" ref="U1382:U1389" si="325">U1381-V1381</f>
        <v>110856.17433132</v>
      </c>
      <c r="V1382" s="147">
        <f t="shared" ref="V1382:V1389" si="326">TRUNC(U$1382/8,8)</f>
        <v>13857.021791409999</v>
      </c>
      <c r="W1382" s="148">
        <f t="shared" ref="W1382:W1389" si="327">ROUND(V1382/U1382,6)</f>
        <v>0.125</v>
      </c>
      <c r="X1382" s="32"/>
      <c r="Y1382" s="32"/>
      <c r="Z1382" s="32"/>
      <c r="AA1382" s="32"/>
      <c r="AB1382" s="32"/>
      <c r="AC1382" s="32"/>
      <c r="AD1382" s="32"/>
      <c r="AE1382" s="32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AZ1382" s="33"/>
      <c r="BA1382" s="33"/>
      <c r="BB1382" s="33"/>
      <c r="BC1382" s="33"/>
      <c r="BD1382" s="33"/>
      <c r="BE1382" s="33"/>
      <c r="BF1382" s="33"/>
      <c r="BG1382" s="33"/>
      <c r="BH1382" s="33"/>
      <c r="BI1382" s="33"/>
      <c r="BJ1382" s="33"/>
      <c r="BK1382" s="33"/>
      <c r="BL1382" s="33"/>
      <c r="BM1382" s="33"/>
      <c r="BN1382" s="33"/>
      <c r="BO1382" s="33"/>
      <c r="BP1382" s="33"/>
      <c r="BQ1382" s="33"/>
      <c r="BR1382" s="33"/>
      <c r="BS1382" s="33"/>
      <c r="BT1382" s="33"/>
      <c r="BU1382" s="33"/>
      <c r="BV1382" s="33"/>
      <c r="BW1382" s="33"/>
      <c r="BX1382" s="33"/>
      <c r="BY1382" s="33"/>
      <c r="BZ1382" s="33"/>
      <c r="CA1382" s="33"/>
      <c r="CB1382" s="33"/>
      <c r="CC1382" s="33"/>
      <c r="CD1382" s="33"/>
      <c r="CE1382" s="33"/>
      <c r="CF1382" s="33"/>
      <c r="CG1382" s="33"/>
      <c r="CH1382" s="33"/>
      <c r="CI1382" s="33"/>
      <c r="CJ1382" s="33"/>
      <c r="CK1382" s="33"/>
      <c r="CL1382" s="33"/>
      <c r="CM1382" s="33"/>
      <c r="CN1382" s="33"/>
      <c r="CO1382" s="33"/>
      <c r="CP1382" s="33"/>
      <c r="CQ1382" s="33"/>
      <c r="CR1382" s="33"/>
      <c r="CS1382" s="33"/>
      <c r="CT1382" s="33"/>
      <c r="CU1382" s="33"/>
      <c r="CV1382" s="33"/>
      <c r="CW1382" s="33"/>
      <c r="CX1382" s="33"/>
      <c r="CY1382" s="33"/>
      <c r="CZ1382" s="33"/>
      <c r="DA1382" s="33"/>
      <c r="DB1382" s="33"/>
      <c r="DC1382" s="33"/>
      <c r="DD1382" s="33"/>
      <c r="DE1382" s="33"/>
      <c r="DF1382" s="33"/>
      <c r="DG1382" s="33"/>
      <c r="DH1382" s="33"/>
      <c r="DI1382" s="33"/>
      <c r="DJ1382" s="33"/>
      <c r="DK1382" s="33"/>
      <c r="DL1382" s="33"/>
      <c r="DM1382" s="33"/>
      <c r="DN1382" s="33"/>
      <c r="DO1382" s="33"/>
      <c r="DP1382" s="33"/>
      <c r="DQ1382" s="33"/>
      <c r="DR1382" s="33"/>
      <c r="DS1382" s="33"/>
      <c r="DT1382" s="33"/>
      <c r="DU1382" s="33"/>
      <c r="DV1382" s="33"/>
      <c r="DW1382" s="33"/>
      <c r="DX1382" s="33"/>
      <c r="DY1382" s="33"/>
      <c r="DZ1382" s="33"/>
      <c r="EA1382" s="33"/>
      <c r="EB1382" s="33"/>
      <c r="EC1382" s="33"/>
      <c r="ED1382" s="33"/>
      <c r="EE1382" s="33"/>
      <c r="EF1382" s="33"/>
      <c r="EG1382" s="33"/>
      <c r="EH1382" s="33"/>
      <c r="EI1382" s="33"/>
      <c r="EJ1382" s="33"/>
      <c r="EK1382" s="33"/>
      <c r="EL1382" s="33"/>
      <c r="EM1382" s="33"/>
      <c r="EN1382" s="33"/>
      <c r="EO1382" s="33"/>
      <c r="EP1382" s="33"/>
      <c r="EQ1382" s="33"/>
      <c r="ER1382" s="33"/>
      <c r="ES1382" s="33"/>
      <c r="ET1382" s="33"/>
      <c r="EU1382" s="33"/>
      <c r="EV1382" s="33"/>
      <c r="EW1382" s="33"/>
      <c r="EX1382" s="33"/>
      <c r="EY1382" s="33"/>
      <c r="EZ1382" s="33"/>
      <c r="FA1382" s="33"/>
      <c r="FB1382" s="33"/>
      <c r="FC1382" s="33"/>
      <c r="FD1382" s="33"/>
      <c r="FE1382" s="33"/>
      <c r="FF1382" s="33"/>
      <c r="FG1382" s="33"/>
      <c r="FH1382" s="33"/>
      <c r="FI1382" s="33"/>
      <c r="FJ1382" s="33"/>
      <c r="FK1382" s="33"/>
      <c r="FL1382" s="33"/>
      <c r="FM1382" s="33"/>
      <c r="FN1382" s="33"/>
      <c r="FO1382" s="33"/>
      <c r="FP1382" s="33"/>
      <c r="FQ1382" s="33"/>
      <c r="FR1382" s="33"/>
      <c r="FS1382" s="33"/>
      <c r="FT1382" s="33"/>
      <c r="FU1382" s="33"/>
      <c r="FV1382" s="33"/>
      <c r="FW1382" s="33"/>
      <c r="FX1382" s="33"/>
      <c r="FY1382" s="33"/>
    </row>
    <row r="1383" spans="1:181" ht="15" x14ac:dyDescent="0.15">
      <c r="A1383" s="90">
        <f t="shared" si="313"/>
        <v>43721</v>
      </c>
      <c r="B1383" s="95">
        <f t="shared" ca="1" si="315"/>
        <v>120151.76818318</v>
      </c>
      <c r="C1383" s="5">
        <f ca="1">TRUNC(C1382-N1382,8)</f>
        <v>110856.17433132</v>
      </c>
      <c r="D1383" s="4">
        <f ca="1">IF(A1383&lt;$B$1,VLOOKUP(A1383,[1]DI!$A$4:$B$15000,2),0)</f>
        <v>5.8999999999999997E-2</v>
      </c>
      <c r="E1383" s="5">
        <f t="shared" ca="1" si="317"/>
        <v>2.2751E-4</v>
      </c>
      <c r="F1383" s="20">
        <f t="shared" si="314"/>
        <v>1.3</v>
      </c>
      <c r="G1383" s="6">
        <f t="shared" ca="1" si="318"/>
        <v>1.000295763</v>
      </c>
      <c r="H1383" s="5">
        <f ca="1">TRUNC(PRODUCT(G$10:G1382),15)</f>
        <v>1.5233490476599401</v>
      </c>
      <c r="I1383" s="5">
        <f t="shared" ca="1" si="319"/>
        <v>1.5224483467018901</v>
      </c>
      <c r="J1383" s="5">
        <f t="shared" ca="1" si="320"/>
        <v>1.0005916100000001</v>
      </c>
      <c r="K1383" s="165">
        <f t="shared" ref="K1383:K1446" ca="1" si="328">TRUNC((C1383*(J1383-1)),8)+TRUNC(S$1391*J1383,8)</f>
        <v>9295.5938518599996</v>
      </c>
      <c r="L1383" s="21">
        <f>IF(VLOOKUP(A1383,$U$12:$AD$125,8)=VLOOKUP(A1382,$U$12:$AD$125,8),0,VLOOKUP(A1383,U$12:$AD$125,8))</f>
        <v>0</v>
      </c>
      <c r="M1383" s="8">
        <f>IF(L1383&gt;0,VLOOKUP(L1383,T$12:$AC$125,7),0)</f>
        <v>0</v>
      </c>
      <c r="N1383" s="3">
        <f t="shared" si="312"/>
        <v>0</v>
      </c>
      <c r="O1383" s="3">
        <f t="shared" ca="1" si="322"/>
        <v>9295.5938518599996</v>
      </c>
      <c r="P1383" s="22" t="str">
        <f t="shared" si="323"/>
        <v>A+J=</v>
      </c>
      <c r="Q1383" s="2">
        <f t="shared" si="324"/>
        <v>43900</v>
      </c>
      <c r="R1383" s="139" t="s">
        <v>92</v>
      </c>
      <c r="S1383" s="143">
        <f>TRUNC(S1381/S1382,8)</f>
        <v>3040</v>
      </c>
      <c r="T1383" s="10"/>
      <c r="U1383" s="147">
        <f t="shared" si="325"/>
        <v>96999.152539909992</v>
      </c>
      <c r="V1383" s="147">
        <f t="shared" si="326"/>
        <v>13857.021791409999</v>
      </c>
      <c r="W1383" s="148">
        <f t="shared" si="327"/>
        <v>0.14285700000000001</v>
      </c>
      <c r="X1383" s="10"/>
      <c r="Y1383" s="10"/>
      <c r="Z1383" s="10"/>
      <c r="AA1383" s="10"/>
      <c r="AB1383" s="10"/>
      <c r="AC1383" s="10"/>
      <c r="AD1383" s="10"/>
      <c r="AE1383" s="10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  <c r="ES1383" s="18"/>
      <c r="ET1383" s="18"/>
      <c r="EU1383" s="18"/>
      <c r="EV1383" s="18"/>
      <c r="EW1383" s="18"/>
      <c r="EX1383" s="18"/>
      <c r="EY1383" s="18"/>
      <c r="EZ1383" s="18"/>
      <c r="FA1383" s="18"/>
      <c r="FB1383" s="18"/>
      <c r="FC1383" s="18"/>
      <c r="FD1383" s="18"/>
      <c r="FE1383" s="18"/>
      <c r="FF1383" s="18"/>
      <c r="FG1383" s="18"/>
      <c r="FH1383" s="18"/>
      <c r="FI1383" s="18"/>
      <c r="FJ1383" s="18"/>
      <c r="FK1383" s="18"/>
      <c r="FL1383" s="18"/>
      <c r="FM1383" s="18"/>
      <c r="FN1383" s="18"/>
      <c r="FO1383" s="18"/>
      <c r="FP1383" s="18"/>
      <c r="FQ1383" s="18"/>
      <c r="FR1383" s="18"/>
      <c r="FS1383" s="18"/>
      <c r="FT1383" s="18"/>
      <c r="FU1383" s="18"/>
      <c r="FV1383" s="18"/>
    </row>
    <row r="1384" spans="1:181" ht="15" x14ac:dyDescent="0.15">
      <c r="A1384" s="90">
        <f t="shared" si="313"/>
        <v>43722</v>
      </c>
      <c r="B1384" s="95">
        <f t="shared" ca="1" si="315"/>
        <v>120187.30487359999</v>
      </c>
      <c r="C1384" s="5">
        <f t="shared" ref="C1384:C1447" ca="1" si="329">TRUNC(C1383-N1383,8)</f>
        <v>110856.17433132</v>
      </c>
      <c r="D1384" s="4">
        <f ca="1">IF(A1384&lt;$B$1,VLOOKUP(A1384,[1]DI!$A$4:$B$15000,2),0)</f>
        <v>0</v>
      </c>
      <c r="E1384" s="5">
        <f t="shared" ca="1" si="317"/>
        <v>0</v>
      </c>
      <c r="F1384" s="20">
        <f t="shared" si="314"/>
        <v>1.3</v>
      </c>
      <c r="G1384" s="6">
        <f t="shared" ca="1" si="318"/>
        <v>1</v>
      </c>
      <c r="H1384" s="5">
        <f ca="1">TRUNC(PRODUCT(G$10:G1383),15)</f>
        <v>1.52379959794432</v>
      </c>
      <c r="I1384" s="5">
        <f t="shared" ca="1" si="319"/>
        <v>1.5224483467018901</v>
      </c>
      <c r="J1384" s="5">
        <f t="shared" ca="1" si="320"/>
        <v>1.0008875500000001</v>
      </c>
      <c r="K1384" s="165">
        <f t="shared" ca="1" si="328"/>
        <v>9331.1305422799996</v>
      </c>
      <c r="L1384" s="21">
        <f>IF(VLOOKUP(A1384,$U$12:$AD$125,8)=VLOOKUP(A1383,$U$12:$AD$125,8),0,VLOOKUP(A1384,U$12:$AD$125,8))</f>
        <v>0</v>
      </c>
      <c r="M1384" s="8">
        <f>IF(L1384&gt;0,VLOOKUP(L1384,T$12:$AC$125,7),0)</f>
        <v>0</v>
      </c>
      <c r="N1384" s="3">
        <f t="shared" si="312"/>
        <v>0</v>
      </c>
      <c r="O1384" s="3">
        <f t="shared" ca="1" si="322"/>
        <v>9331.1305422799996</v>
      </c>
      <c r="P1384" s="22" t="str">
        <f t="shared" si="323"/>
        <v>A+J=</v>
      </c>
      <c r="Q1384" s="2">
        <f t="shared" si="324"/>
        <v>43900</v>
      </c>
      <c r="R1384" s="140" t="s">
        <v>94</v>
      </c>
      <c r="S1384" s="144">
        <f ca="1">C1197</f>
        <v>113662.642761</v>
      </c>
      <c r="T1384" s="10"/>
      <c r="U1384" s="147">
        <f t="shared" si="325"/>
        <v>83142.1307485</v>
      </c>
      <c r="V1384" s="147">
        <f t="shared" si="326"/>
        <v>13857.021791409999</v>
      </c>
      <c r="W1384" s="148">
        <f t="shared" si="327"/>
        <v>0.16666700000000001</v>
      </c>
      <c r="X1384" s="10"/>
      <c r="Y1384" s="10"/>
      <c r="Z1384" s="10"/>
      <c r="AA1384" s="10"/>
      <c r="AB1384" s="10"/>
      <c r="AC1384" s="10"/>
      <c r="AD1384" s="10"/>
      <c r="AE1384" s="10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  <c r="ES1384" s="18"/>
      <c r="ET1384" s="18"/>
      <c r="EU1384" s="18"/>
      <c r="EV1384" s="18"/>
      <c r="EW1384" s="18"/>
      <c r="EX1384" s="18"/>
      <c r="EY1384" s="18"/>
      <c r="EZ1384" s="18"/>
      <c r="FA1384" s="18"/>
      <c r="FB1384" s="18"/>
      <c r="FC1384" s="18"/>
      <c r="FD1384" s="18"/>
      <c r="FE1384" s="18"/>
      <c r="FF1384" s="18"/>
      <c r="FG1384" s="18"/>
      <c r="FH1384" s="18"/>
      <c r="FI1384" s="18"/>
      <c r="FJ1384" s="18"/>
      <c r="FK1384" s="18"/>
      <c r="FL1384" s="18"/>
      <c r="FM1384" s="18"/>
      <c r="FN1384" s="18"/>
      <c r="FO1384" s="18"/>
      <c r="FP1384" s="18"/>
      <c r="FQ1384" s="18"/>
      <c r="FR1384" s="18"/>
      <c r="FS1384" s="18"/>
      <c r="FT1384" s="18"/>
      <c r="FU1384" s="18"/>
      <c r="FV1384" s="18"/>
    </row>
    <row r="1385" spans="1:181" ht="15" x14ac:dyDescent="0.15">
      <c r="A1385" s="90">
        <f t="shared" si="313"/>
        <v>43723</v>
      </c>
      <c r="B1385" s="95">
        <f t="shared" ca="1" si="315"/>
        <v>120187.30487359999</v>
      </c>
      <c r="C1385" s="5">
        <f t="shared" ca="1" si="329"/>
        <v>110856.17433132</v>
      </c>
      <c r="D1385" s="4">
        <f ca="1">IF(A1385&lt;$B$1,VLOOKUP(A1385,[1]DI!$A$4:$B$15000,2),0)</f>
        <v>0</v>
      </c>
      <c r="E1385" s="5">
        <f t="shared" ca="1" si="317"/>
        <v>0</v>
      </c>
      <c r="F1385" s="20">
        <f t="shared" si="314"/>
        <v>1.3</v>
      </c>
      <c r="G1385" s="6">
        <f t="shared" ca="1" si="318"/>
        <v>1</v>
      </c>
      <c r="H1385" s="5">
        <f ca="1">TRUNC(PRODUCT(G$10:G1384),15)</f>
        <v>1.52379959794432</v>
      </c>
      <c r="I1385" s="5">
        <f t="shared" ca="1" si="319"/>
        <v>1.5224483467018901</v>
      </c>
      <c r="J1385" s="5">
        <f t="shared" ca="1" si="320"/>
        <v>1.0008875500000001</v>
      </c>
      <c r="K1385" s="165">
        <f t="shared" ca="1" si="328"/>
        <v>9331.1305422799996</v>
      </c>
      <c r="L1385" s="21">
        <f>IF(VLOOKUP(A1385,$U$12:$AD$125,8)=VLOOKUP(A1384,$U$12:$AD$125,8),0,VLOOKUP(A1385,U$12:$AD$125,8))</f>
        <v>0</v>
      </c>
      <c r="M1385" s="8">
        <f>IF(L1385&gt;0,VLOOKUP(L1385,T$12:$AC$125,7),0)</f>
        <v>0</v>
      </c>
      <c r="N1385" s="3">
        <f t="shared" si="312"/>
        <v>0</v>
      </c>
      <c r="O1385" s="3">
        <f t="shared" ca="1" si="322"/>
        <v>9331.1305422799996</v>
      </c>
      <c r="P1385" s="22" t="str">
        <f t="shared" si="323"/>
        <v>A+J=</v>
      </c>
      <c r="Q1385" s="2">
        <f t="shared" si="324"/>
        <v>43900</v>
      </c>
      <c r="R1385" s="139" t="s">
        <v>93</v>
      </c>
      <c r="S1385" s="143">
        <f ca="1">J1381</f>
        <v>1.0832119</v>
      </c>
      <c r="T1385" s="10"/>
      <c r="U1385" s="147">
        <f t="shared" si="325"/>
        <v>69285.108957090008</v>
      </c>
      <c r="V1385" s="147">
        <f t="shared" si="326"/>
        <v>13857.021791409999</v>
      </c>
      <c r="W1385" s="148">
        <f t="shared" si="327"/>
        <v>0.2</v>
      </c>
      <c r="X1385" s="10"/>
      <c r="Y1385" s="10"/>
      <c r="Z1385" s="10"/>
      <c r="AA1385" s="10"/>
      <c r="AB1385" s="10"/>
      <c r="AC1385" s="10"/>
      <c r="AD1385" s="10"/>
      <c r="AE1385" s="10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  <c r="ES1385" s="18"/>
      <c r="ET1385" s="18"/>
      <c r="EU1385" s="18"/>
      <c r="EV1385" s="18"/>
      <c r="EW1385" s="18"/>
      <c r="EX1385" s="18"/>
      <c r="EY1385" s="18"/>
      <c r="EZ1385" s="18"/>
      <c r="FA1385" s="18"/>
      <c r="FB1385" s="18"/>
      <c r="FC1385" s="18"/>
      <c r="FD1385" s="18"/>
      <c r="FE1385" s="18"/>
      <c r="FF1385" s="18"/>
      <c r="FG1385" s="18"/>
      <c r="FH1385" s="18"/>
      <c r="FI1385" s="18"/>
      <c r="FJ1385" s="18"/>
      <c r="FK1385" s="18"/>
      <c r="FL1385" s="18"/>
      <c r="FM1385" s="18"/>
      <c r="FN1385" s="18"/>
      <c r="FO1385" s="18"/>
      <c r="FP1385" s="18"/>
      <c r="FQ1385" s="18"/>
      <c r="FR1385" s="18"/>
      <c r="FS1385" s="18"/>
      <c r="FT1385" s="18"/>
      <c r="FU1385" s="18"/>
      <c r="FV1385" s="18"/>
    </row>
    <row r="1386" spans="1:181" ht="15" x14ac:dyDescent="0.15">
      <c r="A1386" s="90">
        <f t="shared" si="313"/>
        <v>43724</v>
      </c>
      <c r="B1386" s="95">
        <f t="shared" ca="1" si="315"/>
        <v>120187.30487359999</v>
      </c>
      <c r="C1386" s="5">
        <f t="shared" ca="1" si="329"/>
        <v>110856.17433132</v>
      </c>
      <c r="D1386" s="4">
        <f ca="1">IF(A1386&lt;$B$1,VLOOKUP(A1386,[1]DI!$A$4:$B$15000,2),0)</f>
        <v>5.8999999999999997E-2</v>
      </c>
      <c r="E1386" s="5">
        <f t="shared" ca="1" si="317"/>
        <v>2.2751E-4</v>
      </c>
      <c r="F1386" s="20">
        <f t="shared" si="314"/>
        <v>1.3</v>
      </c>
      <c r="G1386" s="6">
        <f t="shared" ca="1" si="318"/>
        <v>1.000295763</v>
      </c>
      <c r="H1386" s="5">
        <f ca="1">TRUNC(PRODUCT(G$10:G1385),15)</f>
        <v>1.52379959794432</v>
      </c>
      <c r="I1386" s="5">
        <f t="shared" ca="1" si="319"/>
        <v>1.5224483467018901</v>
      </c>
      <c r="J1386" s="5">
        <f t="shared" ca="1" si="320"/>
        <v>1.0008875500000001</v>
      </c>
      <c r="K1386" s="165">
        <f t="shared" ca="1" si="328"/>
        <v>9331.1305422799996</v>
      </c>
      <c r="L1386" s="21">
        <f>IF(VLOOKUP(A1386,$U$12:$AD$125,8)=VLOOKUP(A1385,$U$12:$AD$125,8),0,VLOOKUP(A1386,U$12:$AD$125,8))</f>
        <v>0</v>
      </c>
      <c r="M1386" s="8">
        <f>IF(L1386&gt;0,VLOOKUP(L1386,T$12:$AC$125,7),0)</f>
        <v>0</v>
      </c>
      <c r="N1386" s="3">
        <f t="shared" si="312"/>
        <v>0</v>
      </c>
      <c r="O1386" s="3">
        <f t="shared" ca="1" si="322"/>
        <v>9331.1305422799996</v>
      </c>
      <c r="P1386" s="22" t="str">
        <f t="shared" si="323"/>
        <v>A+J=</v>
      </c>
      <c r="Q1386" s="2">
        <f t="shared" si="324"/>
        <v>43900</v>
      </c>
      <c r="R1386" s="139" t="s">
        <v>95</v>
      </c>
      <c r="S1386" s="146">
        <f ca="1">S1383/(S1384+((S1385-1)*S1384))</f>
        <v>2.4691212182861119E-2</v>
      </c>
      <c r="T1386" s="10"/>
      <c r="U1386" s="147">
        <f t="shared" si="325"/>
        <v>55428.087165680008</v>
      </c>
      <c r="V1386" s="147">
        <f t="shared" si="326"/>
        <v>13857.021791409999</v>
      </c>
      <c r="W1386" s="148">
        <f t="shared" si="327"/>
        <v>0.25</v>
      </c>
      <c r="X1386" s="10"/>
      <c r="Y1386" s="10"/>
      <c r="Z1386" s="10"/>
      <c r="AA1386" s="10"/>
      <c r="AB1386" s="10"/>
      <c r="AC1386" s="10"/>
      <c r="AD1386" s="10"/>
      <c r="AE1386" s="10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  <c r="ES1386" s="18"/>
      <c r="ET1386" s="18"/>
      <c r="EU1386" s="18"/>
      <c r="EV1386" s="18"/>
      <c r="EW1386" s="18"/>
      <c r="EX1386" s="18"/>
      <c r="EY1386" s="18"/>
      <c r="EZ1386" s="18"/>
      <c r="FA1386" s="18"/>
      <c r="FB1386" s="18"/>
      <c r="FC1386" s="18"/>
      <c r="FD1386" s="18"/>
      <c r="FE1386" s="18"/>
      <c r="FF1386" s="18"/>
      <c r="FG1386" s="18"/>
      <c r="FH1386" s="18"/>
      <c r="FI1386" s="18"/>
      <c r="FJ1386" s="18"/>
      <c r="FK1386" s="18"/>
      <c r="FL1386" s="18"/>
      <c r="FM1386" s="18"/>
      <c r="FN1386" s="18"/>
      <c r="FO1386" s="18"/>
      <c r="FP1386" s="18"/>
      <c r="FQ1386" s="18"/>
      <c r="FR1386" s="18"/>
      <c r="FS1386" s="18"/>
      <c r="FT1386" s="18"/>
      <c r="FU1386" s="18"/>
      <c r="FV1386" s="18"/>
    </row>
    <row r="1387" spans="1:181" ht="15" x14ac:dyDescent="0.15">
      <c r="A1387" s="90">
        <f t="shared" si="313"/>
        <v>43725</v>
      </c>
      <c r="B1387" s="95">
        <f t="shared" ca="1" si="315"/>
        <v>120222.85237127999</v>
      </c>
      <c r="C1387" s="5">
        <f t="shared" ca="1" si="329"/>
        <v>110856.17433132</v>
      </c>
      <c r="D1387" s="4">
        <f ca="1">IF(A1387&lt;$B$1,VLOOKUP(A1387,[1]DI!$A$4:$B$15000,2),0)</f>
        <v>5.8999999999999997E-2</v>
      </c>
      <c r="E1387" s="5">
        <f t="shared" ca="1" si="317"/>
        <v>2.2751E-4</v>
      </c>
      <c r="F1387" s="20">
        <f t="shared" si="314"/>
        <v>1.3</v>
      </c>
      <c r="G1387" s="6">
        <f t="shared" ca="1" si="318"/>
        <v>1.000295763</v>
      </c>
      <c r="H1387" s="5">
        <f ca="1">TRUNC(PRODUCT(G$10:G1386),15)</f>
        <v>1.52425028148481</v>
      </c>
      <c r="I1387" s="5">
        <f t="shared" ca="1" si="319"/>
        <v>1.5224483467018901</v>
      </c>
      <c r="J1387" s="5">
        <f t="shared" ca="1" si="320"/>
        <v>1.00118358</v>
      </c>
      <c r="K1387" s="165">
        <f t="shared" ca="1" si="328"/>
        <v>9366.6780399599993</v>
      </c>
      <c r="L1387" s="21">
        <f>IF(VLOOKUP(A1387,$U$12:$AD$125,8)=VLOOKUP(A1386,$U$12:$AD$125,8),0,VLOOKUP(A1387,U$12:$AD$125,8))</f>
        <v>0</v>
      </c>
      <c r="M1387" s="8">
        <f>IF(L1387&gt;0,VLOOKUP(L1387,T$12:$AC$125,7),0)</f>
        <v>0</v>
      </c>
      <c r="N1387" s="3">
        <f t="shared" si="312"/>
        <v>0</v>
      </c>
      <c r="O1387" s="3">
        <f t="shared" ca="1" si="322"/>
        <v>9366.6780399599993</v>
      </c>
      <c r="P1387" s="22" t="str">
        <f t="shared" si="323"/>
        <v>A+J=</v>
      </c>
      <c r="Q1387" s="2">
        <f t="shared" si="324"/>
        <v>43900</v>
      </c>
      <c r="R1387" s="139" t="s">
        <v>96</v>
      </c>
      <c r="S1387" s="143">
        <f ca="1">TRUNC(S1384*S1386,8)+0.00000001</f>
        <v>2806.4684296800001</v>
      </c>
      <c r="T1387" s="10"/>
      <c r="U1387" s="147">
        <f t="shared" si="325"/>
        <v>41571.065374270009</v>
      </c>
      <c r="V1387" s="147">
        <f t="shared" si="326"/>
        <v>13857.021791409999</v>
      </c>
      <c r="W1387" s="148">
        <f t="shared" si="327"/>
        <v>0.33333299999999999</v>
      </c>
      <c r="X1387" s="10"/>
      <c r="Y1387" s="10"/>
      <c r="Z1387" s="10"/>
      <c r="AA1387" s="10"/>
      <c r="AB1387" s="10"/>
      <c r="AC1387" s="10"/>
      <c r="AD1387" s="10"/>
      <c r="AE1387" s="10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  <c r="ES1387" s="18"/>
      <c r="ET1387" s="18"/>
      <c r="EU1387" s="18"/>
      <c r="EV1387" s="18"/>
      <c r="EW1387" s="18"/>
      <c r="EX1387" s="18"/>
      <c r="EY1387" s="18"/>
      <c r="EZ1387" s="18"/>
      <c r="FA1387" s="18"/>
      <c r="FB1387" s="18"/>
      <c r="FC1387" s="18"/>
      <c r="FD1387" s="18"/>
      <c r="FE1387" s="18"/>
      <c r="FF1387" s="18"/>
      <c r="FG1387" s="18"/>
      <c r="FH1387" s="18"/>
      <c r="FI1387" s="18"/>
      <c r="FJ1387" s="18"/>
      <c r="FK1387" s="18"/>
      <c r="FL1387" s="18"/>
      <c r="FM1387" s="18"/>
      <c r="FN1387" s="18"/>
      <c r="FO1387" s="18"/>
      <c r="FP1387" s="18"/>
      <c r="FQ1387" s="18"/>
      <c r="FR1387" s="18"/>
      <c r="FS1387" s="18"/>
      <c r="FT1387" s="18"/>
      <c r="FU1387" s="18"/>
      <c r="FV1387" s="18"/>
    </row>
    <row r="1388" spans="1:181" ht="15" x14ac:dyDescent="0.15">
      <c r="A1388" s="90">
        <f t="shared" si="313"/>
        <v>43726</v>
      </c>
      <c r="B1388" s="95">
        <f t="shared" ca="1" si="315"/>
        <v>120258.40947542001</v>
      </c>
      <c r="C1388" s="5">
        <f t="shared" ca="1" si="329"/>
        <v>110856.17433132</v>
      </c>
      <c r="D1388" s="4">
        <f ca="1">IF(A1388&lt;$B$1,VLOOKUP(A1388,[1]DI!$A$4:$B$15000,2),0)</f>
        <v>5.8999999999999997E-2</v>
      </c>
      <c r="E1388" s="5">
        <f t="shared" ca="1" si="317"/>
        <v>2.2751E-4</v>
      </c>
      <c r="F1388" s="20">
        <f t="shared" si="314"/>
        <v>1.3</v>
      </c>
      <c r="G1388" s="6">
        <f t="shared" ca="1" si="318"/>
        <v>1.000295763</v>
      </c>
      <c r="H1388" s="5">
        <f ca="1">TRUNC(PRODUCT(G$10:G1387),15)</f>
        <v>1.52470109832081</v>
      </c>
      <c r="I1388" s="5">
        <f t="shared" ca="1" si="319"/>
        <v>1.5224483467018901</v>
      </c>
      <c r="J1388" s="5">
        <f t="shared" ca="1" si="320"/>
        <v>1.00147969</v>
      </c>
      <c r="K1388" s="165">
        <f t="shared" ca="1" si="328"/>
        <v>9402.235144100001</v>
      </c>
      <c r="L1388" s="21">
        <f>IF(VLOOKUP(A1388,$U$12:$AD$125,8)=VLOOKUP(A1387,$U$12:$AD$125,8),0,VLOOKUP(A1388,U$12:$AD$125,8))</f>
        <v>0</v>
      </c>
      <c r="M1388" s="8">
        <f>IF(L1388&gt;0,VLOOKUP(L1388,T$12:$AC$125,7),0)</f>
        <v>0</v>
      </c>
      <c r="N1388" s="3">
        <f t="shared" si="312"/>
        <v>0</v>
      </c>
      <c r="O1388" s="3">
        <f t="shared" ca="1" si="322"/>
        <v>9402.235144100001</v>
      </c>
      <c r="P1388" s="22" t="str">
        <f t="shared" si="323"/>
        <v>A+J=</v>
      </c>
      <c r="Q1388" s="2">
        <f t="shared" si="324"/>
        <v>43900</v>
      </c>
      <c r="R1388" s="139" t="s">
        <v>97</v>
      </c>
      <c r="S1388" s="143">
        <f ca="1">TRUNC((S1385-1)*S1387,8)</f>
        <v>233.53157031999999</v>
      </c>
      <c r="T1388" s="10"/>
      <c r="U1388" s="147">
        <f t="shared" si="325"/>
        <v>27714.043582860009</v>
      </c>
      <c r="V1388" s="147">
        <f t="shared" si="326"/>
        <v>13857.021791409999</v>
      </c>
      <c r="W1388" s="148">
        <f t="shared" si="327"/>
        <v>0.5</v>
      </c>
      <c r="X1388" s="10"/>
      <c r="Y1388" s="10"/>
      <c r="Z1388" s="10"/>
      <c r="AA1388" s="10"/>
      <c r="AB1388" s="10"/>
      <c r="AC1388" s="10"/>
      <c r="AD1388" s="10"/>
      <c r="AE1388" s="10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  <c r="ES1388" s="18"/>
      <c r="ET1388" s="18"/>
      <c r="EU1388" s="18"/>
      <c r="EV1388" s="18"/>
      <c r="EW1388" s="18"/>
      <c r="EX1388" s="18"/>
      <c r="EY1388" s="18"/>
      <c r="EZ1388" s="18"/>
      <c r="FA1388" s="18"/>
      <c r="FB1388" s="18"/>
      <c r="FC1388" s="18"/>
      <c r="FD1388" s="18"/>
      <c r="FE1388" s="18"/>
      <c r="FF1388" s="18"/>
      <c r="FG1388" s="18"/>
      <c r="FH1388" s="18"/>
      <c r="FI1388" s="18"/>
      <c r="FJ1388" s="18"/>
      <c r="FK1388" s="18"/>
      <c r="FL1388" s="18"/>
      <c r="FM1388" s="18"/>
      <c r="FN1388" s="18"/>
      <c r="FO1388" s="18"/>
      <c r="FP1388" s="18"/>
      <c r="FQ1388" s="18"/>
      <c r="FR1388" s="18"/>
      <c r="FS1388" s="18"/>
      <c r="FT1388" s="18"/>
      <c r="FU1388" s="18"/>
      <c r="FV1388" s="18"/>
    </row>
    <row r="1389" spans="1:181" ht="15" x14ac:dyDescent="0.15">
      <c r="A1389" s="90">
        <f t="shared" si="313"/>
        <v>43727</v>
      </c>
      <c r="B1389" s="95">
        <f t="shared" ca="1" si="315"/>
        <v>120293.97738682</v>
      </c>
      <c r="C1389" s="5">
        <f t="shared" ca="1" si="329"/>
        <v>110856.17433132</v>
      </c>
      <c r="D1389" s="4">
        <f ca="1">IF(A1389&lt;$B$1,VLOOKUP(A1389,[1]DI!$A$4:$B$15000,2),0)</f>
        <v>5.3999999999999999E-2</v>
      </c>
      <c r="E1389" s="5">
        <f t="shared" ca="1" si="317"/>
        <v>2.0871999999999999E-4</v>
      </c>
      <c r="F1389" s="20">
        <f t="shared" si="314"/>
        <v>1.3</v>
      </c>
      <c r="G1389" s="6">
        <f t="shared" ca="1" si="318"/>
        <v>1.000271336</v>
      </c>
      <c r="H1389" s="5">
        <f ca="1">TRUNC(PRODUCT(G$10:G1388),15)</f>
        <v>1.52515204849175</v>
      </c>
      <c r="I1389" s="5">
        <f t="shared" ca="1" si="319"/>
        <v>1.5224483467018901</v>
      </c>
      <c r="J1389" s="5">
        <f t="shared" ca="1" si="320"/>
        <v>1.00177589</v>
      </c>
      <c r="K1389" s="165">
        <f t="shared" ca="1" si="328"/>
        <v>9437.8030555000005</v>
      </c>
      <c r="L1389" s="21">
        <f>IF(VLOOKUP(A1389,$U$12:$AD$125,8)=VLOOKUP(A1388,$U$12:$AD$125,8),0,VLOOKUP(A1389,U$12:$AD$125,8))</f>
        <v>0</v>
      </c>
      <c r="M1389" s="8">
        <f>IF(L1389&gt;0,VLOOKUP(L1389,T$12:$AC$125,7),0)</f>
        <v>0</v>
      </c>
      <c r="N1389" s="3">
        <f t="shared" si="312"/>
        <v>0</v>
      </c>
      <c r="O1389" s="3">
        <f t="shared" ca="1" si="322"/>
        <v>9437.8030555000005</v>
      </c>
      <c r="P1389" s="22" t="str">
        <f t="shared" si="323"/>
        <v>A+J=</v>
      </c>
      <c r="Q1389" s="2">
        <f t="shared" si="324"/>
        <v>43900</v>
      </c>
      <c r="R1389" s="139" t="s">
        <v>98</v>
      </c>
      <c r="S1389" s="143">
        <f ca="1">S1387+S1388</f>
        <v>3040</v>
      </c>
      <c r="T1389" s="10"/>
      <c r="U1389" s="147">
        <f t="shared" si="325"/>
        <v>13857.02179145001</v>
      </c>
      <c r="V1389" s="147">
        <f t="shared" si="326"/>
        <v>13857.021791409999</v>
      </c>
      <c r="W1389" s="148">
        <f t="shared" si="327"/>
        <v>1</v>
      </c>
      <c r="X1389" s="10"/>
      <c r="Y1389" s="10"/>
      <c r="Z1389" s="10"/>
      <c r="AA1389" s="10"/>
      <c r="AB1389" s="10"/>
      <c r="AC1389" s="10"/>
      <c r="AD1389" s="10"/>
      <c r="AE1389" s="10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  <c r="ES1389" s="18"/>
      <c r="ET1389" s="18"/>
      <c r="EU1389" s="18"/>
      <c r="EV1389" s="18"/>
      <c r="EW1389" s="18"/>
      <c r="EX1389" s="18"/>
      <c r="EY1389" s="18"/>
      <c r="EZ1389" s="18"/>
      <c r="FA1389" s="18"/>
      <c r="FB1389" s="18"/>
      <c r="FC1389" s="18"/>
      <c r="FD1389" s="18"/>
      <c r="FE1389" s="18"/>
      <c r="FF1389" s="18"/>
      <c r="FG1389" s="18"/>
      <c r="FH1389" s="18"/>
      <c r="FI1389" s="18"/>
      <c r="FJ1389" s="18"/>
      <c r="FK1389" s="18"/>
      <c r="FL1389" s="18"/>
      <c r="FM1389" s="18"/>
      <c r="FN1389" s="18"/>
      <c r="FO1389" s="18"/>
      <c r="FP1389" s="18"/>
      <c r="FQ1389" s="18"/>
      <c r="FR1389" s="18"/>
      <c r="FS1389" s="18"/>
      <c r="FT1389" s="18"/>
      <c r="FU1389" s="18"/>
      <c r="FV1389" s="18"/>
    </row>
    <row r="1390" spans="1:181" ht="15" x14ac:dyDescent="0.15">
      <c r="A1390" s="90">
        <f t="shared" si="313"/>
        <v>43728</v>
      </c>
      <c r="B1390" s="95">
        <f t="shared" ca="1" si="315"/>
        <v>120326.61773009</v>
      </c>
      <c r="C1390" s="5">
        <f t="shared" ca="1" si="329"/>
        <v>110856.17433132</v>
      </c>
      <c r="D1390" s="4">
        <f ca="1">IF(A1390&lt;$B$1,VLOOKUP(A1390,[1]DI!$A$4:$B$15000,2),0)</f>
        <v>5.3999999999999999E-2</v>
      </c>
      <c r="E1390" s="5">
        <f t="shared" ca="1" si="317"/>
        <v>2.0871999999999999E-4</v>
      </c>
      <c r="F1390" s="20">
        <f t="shared" si="314"/>
        <v>1.3</v>
      </c>
      <c r="G1390" s="6">
        <f t="shared" ca="1" si="318"/>
        <v>1.000271336</v>
      </c>
      <c r="H1390" s="5">
        <f ca="1">TRUNC(PRODUCT(G$10:G1389),15)</f>
        <v>1.5255658771479801</v>
      </c>
      <c r="I1390" s="5">
        <f t="shared" ca="1" si="319"/>
        <v>1.5224483467018901</v>
      </c>
      <c r="J1390" s="5">
        <f t="shared" ca="1" si="320"/>
        <v>1.00204771</v>
      </c>
      <c r="K1390" s="165">
        <f t="shared" ca="1" si="328"/>
        <v>9470.4433987700013</v>
      </c>
      <c r="L1390" s="21">
        <f>IF(VLOOKUP(A1390,$U$12:$AD$125,8)=VLOOKUP(A1389,$U$12:$AD$125,8),0,VLOOKUP(A1390,U$12:$AD$125,8))</f>
        <v>0</v>
      </c>
      <c r="M1390" s="8">
        <f>IF(L1390&gt;0,VLOOKUP(L1390,T$12:$AC$125,7),0)</f>
        <v>0</v>
      </c>
      <c r="N1390" s="3">
        <f t="shared" si="312"/>
        <v>0</v>
      </c>
      <c r="O1390" s="3">
        <f t="shared" ca="1" si="322"/>
        <v>9470.4433987700013</v>
      </c>
      <c r="P1390" s="22" t="str">
        <f t="shared" si="323"/>
        <v>A+J=</v>
      </c>
      <c r="Q1390" s="2">
        <f t="shared" si="324"/>
        <v>43900</v>
      </c>
      <c r="R1390" s="139" t="s">
        <v>99</v>
      </c>
      <c r="S1390" s="143">
        <f ca="1">C1197-S1387</f>
        <v>110856.17433132</v>
      </c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  <c r="ES1390" s="18"/>
      <c r="ET1390" s="18"/>
      <c r="EU1390" s="18"/>
      <c r="EV1390" s="18"/>
      <c r="EW1390" s="18"/>
      <c r="EX1390" s="18"/>
      <c r="EY1390" s="18"/>
      <c r="EZ1390" s="18"/>
      <c r="FA1390" s="18"/>
      <c r="FB1390" s="18"/>
      <c r="FC1390" s="18"/>
      <c r="FD1390" s="18"/>
      <c r="FE1390" s="18"/>
      <c r="FF1390" s="18"/>
      <c r="FG1390" s="18"/>
      <c r="FH1390" s="18"/>
      <c r="FI1390" s="18"/>
      <c r="FJ1390" s="18"/>
      <c r="FK1390" s="18"/>
      <c r="FL1390" s="18"/>
      <c r="FM1390" s="18"/>
      <c r="FN1390" s="18"/>
      <c r="FO1390" s="18"/>
      <c r="FP1390" s="18"/>
      <c r="FQ1390" s="18"/>
      <c r="FR1390" s="18"/>
      <c r="FS1390" s="18"/>
      <c r="FT1390" s="18"/>
      <c r="FU1390" s="18"/>
      <c r="FV1390" s="18"/>
    </row>
    <row r="1391" spans="1:181" ht="15" x14ac:dyDescent="0.25">
      <c r="A1391" s="90">
        <f t="shared" si="313"/>
        <v>43729</v>
      </c>
      <c r="B1391" s="95">
        <f t="shared" ca="1" si="315"/>
        <v>120359.26647902001</v>
      </c>
      <c r="C1391" s="5">
        <f t="shared" ca="1" si="329"/>
        <v>110856.17433132</v>
      </c>
      <c r="D1391" s="4">
        <f ca="1">IF(A1391&lt;$B$1,VLOOKUP(A1391,[1]DI!$A$4:$B$15000,2),0)</f>
        <v>0</v>
      </c>
      <c r="E1391" s="5">
        <f t="shared" ca="1" si="317"/>
        <v>0</v>
      </c>
      <c r="F1391" s="20">
        <f t="shared" si="314"/>
        <v>1.3</v>
      </c>
      <c r="G1391" s="6">
        <f t="shared" ca="1" si="318"/>
        <v>1</v>
      </c>
      <c r="H1391" s="5">
        <f ca="1">TRUNC(PRODUCT(G$10:G1390),15)</f>
        <v>1.52597981809082</v>
      </c>
      <c r="I1391" s="5">
        <f t="shared" ca="1" si="319"/>
        <v>1.5224483467018901</v>
      </c>
      <c r="J1391" s="5">
        <f t="shared" ca="1" si="320"/>
        <v>1.0023196000000001</v>
      </c>
      <c r="K1391" s="165">
        <f t="shared" ca="1" si="328"/>
        <v>9503.0921477000011</v>
      </c>
      <c r="L1391" s="21">
        <f>IF(VLOOKUP(A1391,$U$12:$AD$125,8)=VLOOKUP(A1390,$U$12:$AD$125,8),0,VLOOKUP(A1391,U$12:$AD$125,8))</f>
        <v>0</v>
      </c>
      <c r="M1391" s="8">
        <f>IF(L1391&gt;0,VLOOKUP(L1391,T$12:$AC$125,7),0)</f>
        <v>0</v>
      </c>
      <c r="N1391" s="3">
        <f t="shared" ref="N1391:N1454" si="330">IF(M1391&gt;0,(C$1197*M1391),0)</f>
        <v>0</v>
      </c>
      <c r="O1391" s="3">
        <f t="shared" ca="1" si="322"/>
        <v>9503.0921477000011</v>
      </c>
      <c r="P1391" s="22" t="str">
        <f t="shared" si="323"/>
        <v>A+J=</v>
      </c>
      <c r="Q1391" s="2">
        <f t="shared" si="324"/>
        <v>43900</v>
      </c>
      <c r="R1391" s="163" t="s">
        <v>100</v>
      </c>
      <c r="S1391" s="164">
        <f ca="1">K1381-S1388</f>
        <v>9224.5528928399999</v>
      </c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  <c r="ES1391" s="18"/>
      <c r="ET1391" s="18"/>
      <c r="EU1391" s="18"/>
      <c r="EV1391" s="18"/>
      <c r="EW1391" s="18"/>
      <c r="EX1391" s="18"/>
      <c r="EY1391" s="18"/>
      <c r="EZ1391" s="18"/>
      <c r="FA1391" s="18"/>
      <c r="FB1391" s="18"/>
      <c r="FC1391" s="18"/>
      <c r="FD1391" s="18"/>
      <c r="FE1391" s="18"/>
      <c r="FF1391" s="18"/>
      <c r="FG1391" s="18"/>
      <c r="FH1391" s="18"/>
      <c r="FI1391" s="18"/>
      <c r="FJ1391" s="18"/>
      <c r="FK1391" s="18"/>
      <c r="FL1391" s="18"/>
      <c r="FM1391" s="18"/>
      <c r="FN1391" s="18"/>
      <c r="FO1391" s="18"/>
      <c r="FP1391" s="18"/>
      <c r="FQ1391" s="18"/>
      <c r="FR1391" s="18"/>
      <c r="FS1391" s="18"/>
      <c r="FT1391" s="18"/>
      <c r="FU1391" s="18"/>
      <c r="FV1391" s="18"/>
    </row>
    <row r="1392" spans="1:181" ht="15" x14ac:dyDescent="0.15">
      <c r="A1392" s="90">
        <f t="shared" si="313"/>
        <v>43730</v>
      </c>
      <c r="B1392" s="95">
        <f t="shared" ca="1" si="315"/>
        <v>120359.26647902001</v>
      </c>
      <c r="C1392" s="5">
        <f t="shared" ca="1" si="329"/>
        <v>110856.17433132</v>
      </c>
      <c r="D1392" s="4">
        <f ca="1">IF(A1392&lt;$B$1,VLOOKUP(A1392,[1]DI!$A$4:$B$15000,2),0)</f>
        <v>0</v>
      </c>
      <c r="E1392" s="5">
        <f t="shared" ca="1" si="317"/>
        <v>0</v>
      </c>
      <c r="F1392" s="20">
        <f t="shared" si="314"/>
        <v>1.3</v>
      </c>
      <c r="G1392" s="6">
        <f t="shared" ca="1" si="318"/>
        <v>1</v>
      </c>
      <c r="H1392" s="5">
        <f ca="1">TRUNC(PRODUCT(G$10:G1391),15)</f>
        <v>1.52597981809082</v>
      </c>
      <c r="I1392" s="5">
        <f t="shared" ca="1" si="319"/>
        <v>1.5224483467018901</v>
      </c>
      <c r="J1392" s="5">
        <f t="shared" ca="1" si="320"/>
        <v>1.0023196000000001</v>
      </c>
      <c r="K1392" s="165">
        <f t="shared" ca="1" si="328"/>
        <v>9503.0921477000011</v>
      </c>
      <c r="L1392" s="21">
        <f>IF(VLOOKUP(A1392,$U$12:$AD$125,8)=VLOOKUP(A1391,$U$12:$AD$125,8),0,VLOOKUP(A1392,U$12:$AD$125,8))</f>
        <v>0</v>
      </c>
      <c r="M1392" s="8">
        <f>IF(L1392&gt;0,VLOOKUP(L1392,T$12:$AC$125,7),0)</f>
        <v>0</v>
      </c>
      <c r="N1392" s="3">
        <f t="shared" si="330"/>
        <v>0</v>
      </c>
      <c r="O1392" s="3">
        <f t="shared" ca="1" si="322"/>
        <v>9503.0921477000011</v>
      </c>
      <c r="P1392" s="22" t="str">
        <f t="shared" si="323"/>
        <v>A+J=</v>
      </c>
      <c r="Q1392" s="2">
        <f t="shared" si="324"/>
        <v>43900</v>
      </c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  <c r="ES1392" s="18"/>
      <c r="ET1392" s="18"/>
      <c r="EU1392" s="18"/>
      <c r="EV1392" s="18"/>
      <c r="EW1392" s="18"/>
      <c r="EX1392" s="18"/>
      <c r="EY1392" s="18"/>
      <c r="EZ1392" s="18"/>
      <c r="FA1392" s="18"/>
      <c r="FB1392" s="18"/>
      <c r="FC1392" s="18"/>
      <c r="FD1392" s="18"/>
      <c r="FE1392" s="18"/>
      <c r="FF1392" s="18"/>
      <c r="FG1392" s="18"/>
      <c r="FH1392" s="18"/>
      <c r="FI1392" s="18"/>
      <c r="FJ1392" s="18"/>
      <c r="FK1392" s="18"/>
      <c r="FL1392" s="18"/>
      <c r="FM1392" s="18"/>
      <c r="FN1392" s="18"/>
      <c r="FO1392" s="18"/>
      <c r="FP1392" s="18"/>
      <c r="FQ1392" s="18"/>
      <c r="FR1392" s="18"/>
      <c r="FS1392" s="18"/>
      <c r="FT1392" s="18"/>
      <c r="FU1392" s="18"/>
      <c r="FV1392" s="18"/>
    </row>
    <row r="1393" spans="1:178" ht="15" x14ac:dyDescent="0.15">
      <c r="A1393" s="90">
        <f t="shared" si="313"/>
        <v>43731</v>
      </c>
      <c r="B1393" s="95">
        <f t="shared" ca="1" si="315"/>
        <v>120359.26647902001</v>
      </c>
      <c r="C1393" s="5">
        <f t="shared" ca="1" si="329"/>
        <v>110856.17433132</v>
      </c>
      <c r="D1393" s="4">
        <f ca="1">IF(A1393&lt;$B$1,VLOOKUP(A1393,[1]DI!$A$4:$B$15000,2),0)</f>
        <v>5.3999999999999999E-2</v>
      </c>
      <c r="E1393" s="5">
        <f t="shared" ca="1" si="317"/>
        <v>2.0871999999999999E-4</v>
      </c>
      <c r="F1393" s="20">
        <f t="shared" si="314"/>
        <v>1.3</v>
      </c>
      <c r="G1393" s="6">
        <f t="shared" ca="1" si="318"/>
        <v>1.000271336</v>
      </c>
      <c r="H1393" s="5">
        <f ca="1">TRUNC(PRODUCT(G$10:G1392),15)</f>
        <v>1.52597981809082</v>
      </c>
      <c r="I1393" s="5">
        <f t="shared" ca="1" si="319"/>
        <v>1.5224483467018901</v>
      </c>
      <c r="J1393" s="5">
        <f t="shared" ca="1" si="320"/>
        <v>1.0023196000000001</v>
      </c>
      <c r="K1393" s="165">
        <f t="shared" ca="1" si="328"/>
        <v>9503.0921477000011</v>
      </c>
      <c r="L1393" s="21">
        <f>IF(VLOOKUP(A1393,$U$12:$AD$125,8)=VLOOKUP(A1392,$U$12:$AD$125,8),0,VLOOKUP(A1393,U$12:$AD$125,8))</f>
        <v>0</v>
      </c>
      <c r="M1393" s="8">
        <f>IF(L1393&gt;0,VLOOKUP(L1393,T$12:$AC$125,7),0)</f>
        <v>0</v>
      </c>
      <c r="N1393" s="3">
        <f t="shared" si="330"/>
        <v>0</v>
      </c>
      <c r="O1393" s="3">
        <f t="shared" ca="1" si="322"/>
        <v>9503.0921477000011</v>
      </c>
      <c r="P1393" s="22" t="str">
        <f t="shared" si="323"/>
        <v>A+J=</v>
      </c>
      <c r="Q1393" s="2">
        <f t="shared" si="324"/>
        <v>43900</v>
      </c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  <c r="ES1393" s="18"/>
      <c r="ET1393" s="18"/>
      <c r="EU1393" s="18"/>
      <c r="EV1393" s="18"/>
      <c r="EW1393" s="18"/>
      <c r="EX1393" s="18"/>
      <c r="EY1393" s="18"/>
      <c r="EZ1393" s="18"/>
      <c r="FA1393" s="18"/>
      <c r="FB1393" s="18"/>
      <c r="FC1393" s="18"/>
      <c r="FD1393" s="18"/>
      <c r="FE1393" s="18"/>
      <c r="FF1393" s="18"/>
      <c r="FG1393" s="18"/>
      <c r="FH1393" s="18"/>
      <c r="FI1393" s="18"/>
      <c r="FJ1393" s="18"/>
      <c r="FK1393" s="18"/>
      <c r="FL1393" s="18"/>
      <c r="FM1393" s="18"/>
      <c r="FN1393" s="18"/>
      <c r="FO1393" s="18"/>
      <c r="FP1393" s="18"/>
      <c r="FQ1393" s="18"/>
      <c r="FR1393" s="18"/>
      <c r="FS1393" s="18"/>
      <c r="FT1393" s="18"/>
      <c r="FU1393" s="18"/>
      <c r="FV1393" s="18"/>
    </row>
    <row r="1394" spans="1:178" ht="15" x14ac:dyDescent="0.15">
      <c r="A1394" s="90">
        <f t="shared" si="313"/>
        <v>43732</v>
      </c>
      <c r="B1394" s="95">
        <f t="shared" ca="1" si="315"/>
        <v>120391.92483440999</v>
      </c>
      <c r="C1394" s="5">
        <f t="shared" ca="1" si="329"/>
        <v>110856.17433132</v>
      </c>
      <c r="D1394" s="4">
        <f ca="1">IF(A1394&lt;$B$1,VLOOKUP(A1394,[1]DI!$A$4:$B$15000,2),0)</f>
        <v>5.3999999999999999E-2</v>
      </c>
      <c r="E1394" s="5">
        <f t="shared" ca="1" si="317"/>
        <v>2.0871999999999999E-4</v>
      </c>
      <c r="F1394" s="20">
        <f t="shared" si="314"/>
        <v>1.3</v>
      </c>
      <c r="G1394" s="6">
        <f t="shared" ca="1" si="318"/>
        <v>1.000271336</v>
      </c>
      <c r="H1394" s="5">
        <f ca="1">TRUNC(PRODUCT(G$10:G1393),15)</f>
        <v>1.5263938713507501</v>
      </c>
      <c r="I1394" s="5">
        <f t="shared" ca="1" si="319"/>
        <v>1.5224483467018901</v>
      </c>
      <c r="J1394" s="5">
        <f t="shared" ca="1" si="320"/>
        <v>1.0025915700000001</v>
      </c>
      <c r="K1394" s="165">
        <f t="shared" ca="1" si="328"/>
        <v>9535.7505030899993</v>
      </c>
      <c r="L1394" s="21">
        <f>IF(VLOOKUP(A1394,$U$12:$AD$125,8)=VLOOKUP(A1393,$U$12:$AD$125,8),0,VLOOKUP(A1394,U$12:$AD$125,8))</f>
        <v>0</v>
      </c>
      <c r="M1394" s="8">
        <f>IF(L1394&gt;0,VLOOKUP(L1394,T$12:$AC$125,7),0)</f>
        <v>0</v>
      </c>
      <c r="N1394" s="3">
        <f t="shared" si="330"/>
        <v>0</v>
      </c>
      <c r="O1394" s="3">
        <f t="shared" ca="1" si="322"/>
        <v>9535.7505030899993</v>
      </c>
      <c r="P1394" s="22" t="str">
        <f t="shared" si="323"/>
        <v>A+J=</v>
      </c>
      <c r="Q1394" s="2">
        <f t="shared" si="324"/>
        <v>43900</v>
      </c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  <c r="ES1394" s="18"/>
      <c r="ET1394" s="18"/>
      <c r="EU1394" s="18"/>
      <c r="EV1394" s="18"/>
      <c r="EW1394" s="18"/>
      <c r="EX1394" s="18"/>
      <c r="EY1394" s="18"/>
      <c r="EZ1394" s="18"/>
      <c r="FA1394" s="18"/>
      <c r="FB1394" s="18"/>
      <c r="FC1394" s="18"/>
      <c r="FD1394" s="18"/>
      <c r="FE1394" s="18"/>
      <c r="FF1394" s="18"/>
      <c r="FG1394" s="18"/>
      <c r="FH1394" s="18"/>
      <c r="FI1394" s="18"/>
      <c r="FJ1394" s="18"/>
      <c r="FK1394" s="18"/>
      <c r="FL1394" s="18"/>
      <c r="FM1394" s="18"/>
      <c r="FN1394" s="18"/>
      <c r="FO1394" s="18"/>
      <c r="FP1394" s="18"/>
      <c r="FQ1394" s="18"/>
      <c r="FR1394" s="18"/>
      <c r="FS1394" s="18"/>
      <c r="FT1394" s="18"/>
      <c r="FU1394" s="18"/>
      <c r="FV1394" s="18"/>
    </row>
    <row r="1395" spans="1:178" ht="15" x14ac:dyDescent="0.15">
      <c r="A1395" s="90">
        <f t="shared" si="313"/>
        <v>43733</v>
      </c>
      <c r="B1395" s="95">
        <f t="shared" ca="1" si="315"/>
        <v>120424.59039462999</v>
      </c>
      <c r="C1395" s="5">
        <f t="shared" ca="1" si="329"/>
        <v>110856.17433132</v>
      </c>
      <c r="D1395" s="4">
        <f ca="1">IF(A1395&lt;$B$1,VLOOKUP(A1395,[1]DI!$A$4:$B$15000,2),0)</f>
        <v>5.3999999999999999E-2</v>
      </c>
      <c r="E1395" s="5">
        <f t="shared" ca="1" si="317"/>
        <v>2.0871999999999999E-4</v>
      </c>
      <c r="F1395" s="20">
        <f t="shared" si="314"/>
        <v>1.3</v>
      </c>
      <c r="G1395" s="6">
        <f t="shared" ca="1" si="318"/>
        <v>1.000271336</v>
      </c>
      <c r="H1395" s="5">
        <f ca="1">TRUNC(PRODUCT(G$10:G1394),15)</f>
        <v>1.52680803695822</v>
      </c>
      <c r="I1395" s="5">
        <f t="shared" ca="1" si="319"/>
        <v>1.5224483467018901</v>
      </c>
      <c r="J1395" s="5">
        <f t="shared" ca="1" si="320"/>
        <v>1.0028636</v>
      </c>
      <c r="K1395" s="165">
        <f t="shared" ca="1" si="328"/>
        <v>9568.41606331</v>
      </c>
      <c r="L1395" s="21">
        <f>IF(VLOOKUP(A1395,$U$12:$AD$125,8)=VLOOKUP(A1394,$U$12:$AD$125,8),0,VLOOKUP(A1395,U$12:$AD$125,8))</f>
        <v>0</v>
      </c>
      <c r="M1395" s="8">
        <f>IF(L1395&gt;0,VLOOKUP(L1395,T$12:$AC$125,7),0)</f>
        <v>0</v>
      </c>
      <c r="N1395" s="3">
        <f t="shared" si="330"/>
        <v>0</v>
      </c>
      <c r="O1395" s="3">
        <f t="shared" ca="1" si="322"/>
        <v>9568.41606331</v>
      </c>
      <c r="P1395" s="22" t="str">
        <f t="shared" si="323"/>
        <v>A+J=</v>
      </c>
      <c r="Q1395" s="2">
        <f t="shared" si="324"/>
        <v>43900</v>
      </c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  <c r="ES1395" s="18"/>
      <c r="ET1395" s="18"/>
      <c r="EU1395" s="18"/>
      <c r="EV1395" s="18"/>
      <c r="EW1395" s="18"/>
      <c r="EX1395" s="18"/>
      <c r="EY1395" s="18"/>
      <c r="EZ1395" s="18"/>
      <c r="FA1395" s="18"/>
      <c r="FB1395" s="18"/>
      <c r="FC1395" s="18"/>
      <c r="FD1395" s="18"/>
      <c r="FE1395" s="18"/>
      <c r="FF1395" s="18"/>
      <c r="FG1395" s="18"/>
      <c r="FH1395" s="18"/>
      <c r="FI1395" s="18"/>
      <c r="FJ1395" s="18"/>
      <c r="FK1395" s="18"/>
      <c r="FL1395" s="18"/>
      <c r="FM1395" s="18"/>
      <c r="FN1395" s="18"/>
      <c r="FO1395" s="18"/>
      <c r="FP1395" s="18"/>
      <c r="FQ1395" s="18"/>
      <c r="FR1395" s="18"/>
      <c r="FS1395" s="18"/>
      <c r="FT1395" s="18"/>
      <c r="FU1395" s="18"/>
      <c r="FV1395" s="18"/>
    </row>
    <row r="1396" spans="1:178" ht="15" x14ac:dyDescent="0.15">
      <c r="A1396" s="90">
        <f t="shared" si="313"/>
        <v>43734</v>
      </c>
      <c r="B1396" s="95">
        <f t="shared" ca="1" si="315"/>
        <v>120457.26676211999</v>
      </c>
      <c r="C1396" s="5">
        <f t="shared" ca="1" si="329"/>
        <v>110856.17433132</v>
      </c>
      <c r="D1396" s="4">
        <f ca="1">IF(A1396&lt;$B$1,VLOOKUP(A1396,[1]DI!$A$4:$B$15000,2),0)</f>
        <v>5.3999999999999999E-2</v>
      </c>
      <c r="E1396" s="5">
        <f t="shared" ca="1" si="317"/>
        <v>2.0871999999999999E-4</v>
      </c>
      <c r="F1396" s="20">
        <f t="shared" si="314"/>
        <v>1.3</v>
      </c>
      <c r="G1396" s="6">
        <f t="shared" ca="1" si="318"/>
        <v>1.000271336</v>
      </c>
      <c r="H1396" s="5">
        <f ca="1">TRUNC(PRODUCT(G$10:G1395),15)</f>
        <v>1.5272223149437401</v>
      </c>
      <c r="I1396" s="5">
        <f t="shared" ca="1" si="319"/>
        <v>1.5224483467018901</v>
      </c>
      <c r="J1396" s="5">
        <f t="shared" ca="1" si="320"/>
        <v>1.00313572</v>
      </c>
      <c r="K1396" s="165">
        <f t="shared" ca="1" si="328"/>
        <v>9601.0924307999994</v>
      </c>
      <c r="L1396" s="21">
        <f>IF(VLOOKUP(A1396,$U$12:$AD$125,8)=VLOOKUP(A1395,$U$12:$AD$125,8),0,VLOOKUP(A1396,U$12:$AD$125,8))</f>
        <v>0</v>
      </c>
      <c r="M1396" s="8">
        <f>IF(L1396&gt;0,VLOOKUP(L1396,T$12:$AC$125,7),0)</f>
        <v>0</v>
      </c>
      <c r="N1396" s="3">
        <f t="shared" si="330"/>
        <v>0</v>
      </c>
      <c r="O1396" s="3">
        <f t="shared" ca="1" si="322"/>
        <v>9601.0924307999994</v>
      </c>
      <c r="P1396" s="22" t="str">
        <f t="shared" si="323"/>
        <v>A+J=</v>
      </c>
      <c r="Q1396" s="2">
        <f t="shared" si="324"/>
        <v>43900</v>
      </c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  <c r="ES1396" s="18"/>
      <c r="ET1396" s="18"/>
      <c r="EU1396" s="18"/>
      <c r="EV1396" s="18"/>
      <c r="EW1396" s="18"/>
      <c r="EX1396" s="18"/>
      <c r="EY1396" s="18"/>
      <c r="EZ1396" s="18"/>
      <c r="FA1396" s="18"/>
      <c r="FB1396" s="18"/>
      <c r="FC1396" s="18"/>
      <c r="FD1396" s="18"/>
      <c r="FE1396" s="18"/>
      <c r="FF1396" s="18"/>
      <c r="FG1396" s="18"/>
      <c r="FH1396" s="18"/>
      <c r="FI1396" s="18"/>
      <c r="FJ1396" s="18"/>
      <c r="FK1396" s="18"/>
      <c r="FL1396" s="18"/>
      <c r="FM1396" s="18"/>
      <c r="FN1396" s="18"/>
      <c r="FO1396" s="18"/>
      <c r="FP1396" s="18"/>
      <c r="FQ1396" s="18"/>
      <c r="FR1396" s="18"/>
      <c r="FS1396" s="18"/>
      <c r="FT1396" s="18"/>
      <c r="FU1396" s="18"/>
      <c r="FV1396" s="18"/>
    </row>
    <row r="1397" spans="1:178" ht="15" x14ac:dyDescent="0.15">
      <c r="A1397" s="90">
        <f t="shared" si="313"/>
        <v>43735</v>
      </c>
      <c r="B1397" s="95">
        <f t="shared" ca="1" si="315"/>
        <v>120489.95033445999</v>
      </c>
      <c r="C1397" s="5">
        <f t="shared" ca="1" si="329"/>
        <v>110856.17433132</v>
      </c>
      <c r="D1397" s="4">
        <f ca="1">IF(A1397&lt;$B$1,VLOOKUP(A1397,[1]DI!$A$4:$B$15000,2),0)</f>
        <v>5.3999999999999999E-2</v>
      </c>
      <c r="E1397" s="5">
        <f t="shared" ca="1" si="317"/>
        <v>2.0871999999999999E-4</v>
      </c>
      <c r="F1397" s="20">
        <f t="shared" si="314"/>
        <v>1.3</v>
      </c>
      <c r="G1397" s="6">
        <f t="shared" ca="1" si="318"/>
        <v>1.000271336</v>
      </c>
      <c r="H1397" s="5">
        <f ca="1">TRUNC(PRODUCT(G$10:G1396),15)</f>
        <v>1.5276367053377899</v>
      </c>
      <c r="I1397" s="5">
        <f t="shared" ca="1" si="319"/>
        <v>1.5224483467018901</v>
      </c>
      <c r="J1397" s="5">
        <f t="shared" ca="1" si="320"/>
        <v>1.0034079</v>
      </c>
      <c r="K1397" s="165">
        <f t="shared" ca="1" si="328"/>
        <v>9633.7760031399994</v>
      </c>
      <c r="L1397" s="21">
        <f>IF(VLOOKUP(A1397,$U$12:$AD$125,8)=VLOOKUP(A1396,$U$12:$AD$125,8),0,VLOOKUP(A1397,U$12:$AD$125,8))</f>
        <v>0</v>
      </c>
      <c r="M1397" s="8">
        <f>IF(L1397&gt;0,VLOOKUP(L1397,T$12:$AC$125,7),0)</f>
        <v>0</v>
      </c>
      <c r="N1397" s="3">
        <f t="shared" si="330"/>
        <v>0</v>
      </c>
      <c r="O1397" s="3">
        <f t="shared" ca="1" si="322"/>
        <v>9633.7760031399994</v>
      </c>
      <c r="P1397" s="22" t="str">
        <f t="shared" si="323"/>
        <v>A+J=</v>
      </c>
      <c r="Q1397" s="2">
        <f t="shared" si="324"/>
        <v>43900</v>
      </c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  <c r="ES1397" s="18"/>
      <c r="ET1397" s="18"/>
      <c r="EU1397" s="18"/>
      <c r="EV1397" s="18"/>
      <c r="EW1397" s="18"/>
      <c r="EX1397" s="18"/>
      <c r="EY1397" s="18"/>
      <c r="EZ1397" s="18"/>
      <c r="FA1397" s="18"/>
      <c r="FB1397" s="18"/>
      <c r="FC1397" s="18"/>
      <c r="FD1397" s="18"/>
      <c r="FE1397" s="18"/>
      <c r="FF1397" s="18"/>
      <c r="FG1397" s="18"/>
      <c r="FH1397" s="18"/>
      <c r="FI1397" s="18"/>
      <c r="FJ1397" s="18"/>
      <c r="FK1397" s="18"/>
      <c r="FL1397" s="18"/>
      <c r="FM1397" s="18"/>
      <c r="FN1397" s="18"/>
      <c r="FO1397" s="18"/>
      <c r="FP1397" s="18"/>
      <c r="FQ1397" s="18"/>
      <c r="FR1397" s="18"/>
      <c r="FS1397" s="18"/>
      <c r="FT1397" s="18"/>
      <c r="FU1397" s="18"/>
      <c r="FV1397" s="18"/>
    </row>
    <row r="1398" spans="1:178" ht="15" x14ac:dyDescent="0.15">
      <c r="A1398" s="90">
        <f t="shared" si="313"/>
        <v>43736</v>
      </c>
      <c r="B1398" s="95">
        <f t="shared" ca="1" si="315"/>
        <v>120522.64471404999</v>
      </c>
      <c r="C1398" s="5">
        <f t="shared" ca="1" si="329"/>
        <v>110856.17433132</v>
      </c>
      <c r="D1398" s="4">
        <f ca="1">IF(A1398&lt;$B$1,VLOOKUP(A1398,[1]DI!$A$4:$B$15000,2),0)</f>
        <v>0</v>
      </c>
      <c r="E1398" s="5">
        <f t="shared" ca="1" si="317"/>
        <v>0</v>
      </c>
      <c r="F1398" s="20">
        <f t="shared" si="314"/>
        <v>1.3</v>
      </c>
      <c r="G1398" s="6">
        <f t="shared" ca="1" si="318"/>
        <v>1</v>
      </c>
      <c r="H1398" s="5">
        <f ca="1">TRUNC(PRODUCT(G$10:G1397),15)</f>
        <v>1.5280512081708699</v>
      </c>
      <c r="I1398" s="5">
        <f t="shared" ca="1" si="319"/>
        <v>1.5224483467018901</v>
      </c>
      <c r="J1398" s="5">
        <f t="shared" ca="1" si="320"/>
        <v>1.00368017</v>
      </c>
      <c r="K1398" s="165">
        <f t="shared" ca="1" si="328"/>
        <v>9666.47038273</v>
      </c>
      <c r="L1398" s="21">
        <f>IF(VLOOKUP(A1398,$U$12:$AD$125,8)=VLOOKUP(A1397,$U$12:$AD$125,8),0,VLOOKUP(A1398,U$12:$AD$125,8))</f>
        <v>0</v>
      </c>
      <c r="M1398" s="8">
        <f>IF(L1398&gt;0,VLOOKUP(L1398,T$12:$AC$125,7),0)</f>
        <v>0</v>
      </c>
      <c r="N1398" s="3">
        <f t="shared" si="330"/>
        <v>0</v>
      </c>
      <c r="O1398" s="3">
        <f t="shared" ca="1" si="322"/>
        <v>9666.47038273</v>
      </c>
      <c r="P1398" s="22" t="str">
        <f t="shared" si="323"/>
        <v>A+J=</v>
      </c>
      <c r="Q1398" s="2">
        <f t="shared" si="324"/>
        <v>43900</v>
      </c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  <c r="ES1398" s="18"/>
      <c r="ET1398" s="18"/>
      <c r="EU1398" s="18"/>
      <c r="EV1398" s="18"/>
      <c r="EW1398" s="18"/>
      <c r="EX1398" s="18"/>
      <c r="EY1398" s="18"/>
      <c r="EZ1398" s="18"/>
      <c r="FA1398" s="18"/>
      <c r="FB1398" s="18"/>
      <c r="FC1398" s="18"/>
      <c r="FD1398" s="18"/>
      <c r="FE1398" s="18"/>
      <c r="FF1398" s="18"/>
      <c r="FG1398" s="18"/>
      <c r="FH1398" s="18"/>
      <c r="FI1398" s="18"/>
      <c r="FJ1398" s="18"/>
      <c r="FK1398" s="18"/>
      <c r="FL1398" s="18"/>
      <c r="FM1398" s="18"/>
      <c r="FN1398" s="18"/>
      <c r="FO1398" s="18"/>
      <c r="FP1398" s="18"/>
      <c r="FQ1398" s="18"/>
      <c r="FR1398" s="18"/>
      <c r="FS1398" s="18"/>
      <c r="FT1398" s="18"/>
      <c r="FU1398" s="18"/>
      <c r="FV1398" s="18"/>
    </row>
    <row r="1399" spans="1:178" ht="15" x14ac:dyDescent="0.15">
      <c r="A1399" s="90">
        <f t="shared" si="313"/>
        <v>43737</v>
      </c>
      <c r="B1399" s="95">
        <f t="shared" ca="1" si="315"/>
        <v>120522.64471404999</v>
      </c>
      <c r="C1399" s="5">
        <f t="shared" ca="1" si="329"/>
        <v>110856.17433132</v>
      </c>
      <c r="D1399" s="4">
        <f ca="1">IF(A1399&lt;$B$1,VLOOKUP(A1399,[1]DI!$A$4:$B$15000,2),0)</f>
        <v>0</v>
      </c>
      <c r="E1399" s="5">
        <f t="shared" ca="1" si="317"/>
        <v>0</v>
      </c>
      <c r="F1399" s="20">
        <f t="shared" si="314"/>
        <v>1.3</v>
      </c>
      <c r="G1399" s="6">
        <f t="shared" ca="1" si="318"/>
        <v>1</v>
      </c>
      <c r="H1399" s="5">
        <f ca="1">TRUNC(PRODUCT(G$10:G1398),15)</f>
        <v>1.5280512081708699</v>
      </c>
      <c r="I1399" s="5">
        <f t="shared" ca="1" si="319"/>
        <v>1.5224483467018901</v>
      </c>
      <c r="J1399" s="5">
        <f t="shared" ca="1" si="320"/>
        <v>1.00368017</v>
      </c>
      <c r="K1399" s="165">
        <f t="shared" ca="1" si="328"/>
        <v>9666.47038273</v>
      </c>
      <c r="L1399" s="21">
        <f>IF(VLOOKUP(A1399,$U$12:$AD$125,8)=VLOOKUP(A1398,$U$12:$AD$125,8),0,VLOOKUP(A1399,U$12:$AD$125,8))</f>
        <v>0</v>
      </c>
      <c r="M1399" s="8">
        <f>IF(L1399&gt;0,VLOOKUP(L1399,T$12:$AC$125,7),0)</f>
        <v>0</v>
      </c>
      <c r="N1399" s="3">
        <f t="shared" si="330"/>
        <v>0</v>
      </c>
      <c r="O1399" s="3">
        <f t="shared" ca="1" si="322"/>
        <v>9666.47038273</v>
      </c>
      <c r="P1399" s="22" t="str">
        <f t="shared" si="323"/>
        <v>A+J=</v>
      </c>
      <c r="Q1399" s="2">
        <f t="shared" si="324"/>
        <v>43900</v>
      </c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  <c r="ES1399" s="18"/>
      <c r="ET1399" s="18"/>
      <c r="EU1399" s="18"/>
      <c r="EV1399" s="18"/>
      <c r="EW1399" s="18"/>
      <c r="EX1399" s="18"/>
      <c r="EY1399" s="18"/>
      <c r="EZ1399" s="18"/>
      <c r="FA1399" s="18"/>
      <c r="FB1399" s="18"/>
      <c r="FC1399" s="18"/>
      <c r="FD1399" s="18"/>
      <c r="FE1399" s="18"/>
      <c r="FF1399" s="18"/>
      <c r="FG1399" s="18"/>
      <c r="FH1399" s="18"/>
      <c r="FI1399" s="18"/>
      <c r="FJ1399" s="18"/>
      <c r="FK1399" s="18"/>
      <c r="FL1399" s="18"/>
      <c r="FM1399" s="18"/>
      <c r="FN1399" s="18"/>
      <c r="FO1399" s="18"/>
      <c r="FP1399" s="18"/>
      <c r="FQ1399" s="18"/>
      <c r="FR1399" s="18"/>
      <c r="FS1399" s="18"/>
      <c r="FT1399" s="18"/>
      <c r="FU1399" s="18"/>
      <c r="FV1399" s="18"/>
    </row>
    <row r="1400" spans="1:178" ht="15" x14ac:dyDescent="0.15">
      <c r="A1400" s="90">
        <f t="shared" si="313"/>
        <v>43738</v>
      </c>
      <c r="B1400" s="95">
        <f t="shared" ca="1" si="315"/>
        <v>120522.64471404999</v>
      </c>
      <c r="C1400" s="5">
        <f t="shared" ca="1" si="329"/>
        <v>110856.17433132</v>
      </c>
      <c r="D1400" s="4">
        <f ca="1">IF(A1400&lt;$B$1,VLOOKUP(A1400,[1]DI!$A$4:$B$15000,2),0)</f>
        <v>5.3999999999999999E-2</v>
      </c>
      <c r="E1400" s="5">
        <f t="shared" ca="1" si="317"/>
        <v>2.0871999999999999E-4</v>
      </c>
      <c r="F1400" s="20">
        <f t="shared" si="314"/>
        <v>1.3</v>
      </c>
      <c r="G1400" s="6">
        <f t="shared" ca="1" si="318"/>
        <v>1.000271336</v>
      </c>
      <c r="H1400" s="5">
        <f ca="1">TRUNC(PRODUCT(G$10:G1399),15)</f>
        <v>1.5280512081708699</v>
      </c>
      <c r="I1400" s="5">
        <f t="shared" ca="1" si="319"/>
        <v>1.5224483467018901</v>
      </c>
      <c r="J1400" s="5">
        <f t="shared" ca="1" si="320"/>
        <v>1.00368017</v>
      </c>
      <c r="K1400" s="165">
        <f t="shared" ca="1" si="328"/>
        <v>9666.47038273</v>
      </c>
      <c r="L1400" s="21">
        <f>IF(VLOOKUP(A1400,$U$12:$AD$125,8)=VLOOKUP(A1399,$U$12:$AD$125,8),0,VLOOKUP(A1400,U$12:$AD$125,8))</f>
        <v>0</v>
      </c>
      <c r="M1400" s="8">
        <f>IF(L1400&gt;0,VLOOKUP(L1400,T$12:$AC$125,7),0)</f>
        <v>0</v>
      </c>
      <c r="N1400" s="3">
        <f t="shared" si="330"/>
        <v>0</v>
      </c>
      <c r="O1400" s="3">
        <f t="shared" ca="1" si="322"/>
        <v>9666.47038273</v>
      </c>
      <c r="P1400" s="22" t="str">
        <f t="shared" si="323"/>
        <v>A+J=</v>
      </c>
      <c r="Q1400" s="2">
        <f t="shared" si="324"/>
        <v>43900</v>
      </c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  <c r="ES1400" s="18"/>
      <c r="ET1400" s="18"/>
      <c r="EU1400" s="18"/>
      <c r="EV1400" s="18"/>
      <c r="EW1400" s="18"/>
      <c r="EX1400" s="18"/>
      <c r="EY1400" s="18"/>
      <c r="EZ1400" s="18"/>
      <c r="FA1400" s="18"/>
      <c r="FB1400" s="18"/>
      <c r="FC1400" s="18"/>
      <c r="FD1400" s="18"/>
      <c r="FE1400" s="18"/>
      <c r="FF1400" s="18"/>
      <c r="FG1400" s="18"/>
      <c r="FH1400" s="18"/>
      <c r="FI1400" s="18"/>
      <c r="FJ1400" s="18"/>
      <c r="FK1400" s="18"/>
      <c r="FL1400" s="18"/>
      <c r="FM1400" s="18"/>
      <c r="FN1400" s="18"/>
      <c r="FO1400" s="18"/>
      <c r="FP1400" s="18"/>
      <c r="FQ1400" s="18"/>
      <c r="FR1400" s="18"/>
      <c r="FS1400" s="18"/>
      <c r="FT1400" s="18"/>
      <c r="FU1400" s="18"/>
      <c r="FV1400" s="18"/>
    </row>
    <row r="1401" spans="1:178" ht="15" x14ac:dyDescent="0.15">
      <c r="A1401" s="90">
        <f t="shared" si="313"/>
        <v>43739</v>
      </c>
      <c r="B1401" s="95">
        <f t="shared" ca="1" si="315"/>
        <v>120555.34629849999</v>
      </c>
      <c r="C1401" s="5">
        <f t="shared" ca="1" si="329"/>
        <v>110856.17433132</v>
      </c>
      <c r="D1401" s="4">
        <f ca="1">IF(A1401&lt;$B$1,VLOOKUP(A1401,[1]DI!$A$4:$B$15000,2),0)</f>
        <v>5.3999999999999999E-2</v>
      </c>
      <c r="E1401" s="5">
        <f t="shared" ca="1" si="317"/>
        <v>2.0871999999999999E-4</v>
      </c>
      <c r="F1401" s="20">
        <f t="shared" si="314"/>
        <v>1.3</v>
      </c>
      <c r="G1401" s="6">
        <f t="shared" ca="1" si="318"/>
        <v>1.000271336</v>
      </c>
      <c r="H1401" s="5">
        <f ca="1">TRUNC(PRODUCT(G$10:G1400),15)</f>
        <v>1.52846582347349</v>
      </c>
      <c r="I1401" s="5">
        <f t="shared" ca="1" si="319"/>
        <v>1.5224483467018901</v>
      </c>
      <c r="J1401" s="5">
        <f t="shared" ca="1" si="320"/>
        <v>1.0039525</v>
      </c>
      <c r="K1401" s="165">
        <f t="shared" ca="1" si="328"/>
        <v>9699.1719671800001</v>
      </c>
      <c r="L1401" s="21">
        <f>IF(VLOOKUP(A1401,$U$12:$AD$125,8)=VLOOKUP(A1400,$U$12:$AD$125,8),0,VLOOKUP(A1401,U$12:$AD$125,8))</f>
        <v>0</v>
      </c>
      <c r="M1401" s="8">
        <f>IF(L1401&gt;0,VLOOKUP(L1401,T$12:$AC$125,7),0)</f>
        <v>0</v>
      </c>
      <c r="N1401" s="3">
        <f t="shared" si="330"/>
        <v>0</v>
      </c>
      <c r="O1401" s="3">
        <f t="shared" ca="1" si="322"/>
        <v>9699.1719671800001</v>
      </c>
      <c r="P1401" s="22" t="str">
        <f t="shared" si="323"/>
        <v>A+J=</v>
      </c>
      <c r="Q1401" s="2">
        <f t="shared" si="324"/>
        <v>43900</v>
      </c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  <c r="ES1401" s="18"/>
      <c r="ET1401" s="18"/>
      <c r="EU1401" s="18"/>
      <c r="EV1401" s="18"/>
      <c r="EW1401" s="18"/>
      <c r="EX1401" s="18"/>
      <c r="EY1401" s="18"/>
      <c r="EZ1401" s="18"/>
      <c r="FA1401" s="18"/>
      <c r="FB1401" s="18"/>
      <c r="FC1401" s="18"/>
      <c r="FD1401" s="18"/>
      <c r="FE1401" s="18"/>
      <c r="FF1401" s="18"/>
      <c r="FG1401" s="18"/>
      <c r="FH1401" s="18"/>
      <c r="FI1401" s="18"/>
      <c r="FJ1401" s="18"/>
      <c r="FK1401" s="18"/>
      <c r="FL1401" s="18"/>
      <c r="FM1401" s="18"/>
      <c r="FN1401" s="18"/>
      <c r="FO1401" s="18"/>
      <c r="FP1401" s="18"/>
      <c r="FQ1401" s="18"/>
      <c r="FR1401" s="18"/>
      <c r="FS1401" s="18"/>
      <c r="FT1401" s="18"/>
      <c r="FU1401" s="18"/>
      <c r="FV1401" s="18"/>
    </row>
    <row r="1402" spans="1:178" ht="15" x14ac:dyDescent="0.15">
      <c r="A1402" s="90">
        <f t="shared" si="313"/>
        <v>43740</v>
      </c>
      <c r="B1402" s="95">
        <f t="shared" ca="1" si="315"/>
        <v>120588.05748941</v>
      </c>
      <c r="C1402" s="5">
        <f t="shared" ca="1" si="329"/>
        <v>110856.17433132</v>
      </c>
      <c r="D1402" s="4">
        <f ca="1">IF(A1402&lt;$B$1,VLOOKUP(A1402,[1]DI!$A$4:$B$15000,2),0)</f>
        <v>5.3999999999999999E-2</v>
      </c>
      <c r="E1402" s="5">
        <f t="shared" ca="1" si="317"/>
        <v>2.0871999999999999E-4</v>
      </c>
      <c r="F1402" s="20">
        <f t="shared" si="314"/>
        <v>1.3</v>
      </c>
      <c r="G1402" s="6">
        <f t="shared" ca="1" si="318"/>
        <v>1.000271336</v>
      </c>
      <c r="H1402" s="5">
        <f ca="1">TRUNC(PRODUCT(G$10:G1401),15)</f>
        <v>1.5288805512761601</v>
      </c>
      <c r="I1402" s="5">
        <f t="shared" ca="1" si="319"/>
        <v>1.5224483467018901</v>
      </c>
      <c r="J1402" s="5">
        <f t="shared" ca="1" si="320"/>
        <v>1.00422491</v>
      </c>
      <c r="K1402" s="165">
        <f t="shared" ca="1" si="328"/>
        <v>9731.8831580900005</v>
      </c>
      <c r="L1402" s="21">
        <f>IF(VLOOKUP(A1402,$U$12:$AD$125,8)=VLOOKUP(A1401,$U$12:$AD$125,8),0,VLOOKUP(A1402,U$12:$AD$125,8))</f>
        <v>0</v>
      </c>
      <c r="M1402" s="8">
        <f>IF(L1402&gt;0,VLOOKUP(L1402,T$12:$AC$125,7),0)</f>
        <v>0</v>
      </c>
      <c r="N1402" s="3">
        <f t="shared" si="330"/>
        <v>0</v>
      </c>
      <c r="O1402" s="3">
        <f t="shared" ca="1" si="322"/>
        <v>9731.8831580900005</v>
      </c>
      <c r="P1402" s="22" t="str">
        <f t="shared" si="323"/>
        <v>A+J=</v>
      </c>
      <c r="Q1402" s="2">
        <f t="shared" si="324"/>
        <v>43900</v>
      </c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  <c r="ES1402" s="18"/>
      <c r="ET1402" s="18"/>
      <c r="EU1402" s="18"/>
      <c r="EV1402" s="18"/>
      <c r="EW1402" s="18"/>
      <c r="EX1402" s="18"/>
      <c r="EY1402" s="18"/>
      <c r="EZ1402" s="18"/>
      <c r="FA1402" s="18"/>
      <c r="FB1402" s="18"/>
      <c r="FC1402" s="18"/>
      <c r="FD1402" s="18"/>
      <c r="FE1402" s="18"/>
      <c r="FF1402" s="18"/>
      <c r="FG1402" s="18"/>
      <c r="FH1402" s="18"/>
      <c r="FI1402" s="18"/>
      <c r="FJ1402" s="18"/>
      <c r="FK1402" s="18"/>
      <c r="FL1402" s="18"/>
      <c r="FM1402" s="18"/>
      <c r="FN1402" s="18"/>
      <c r="FO1402" s="18"/>
      <c r="FP1402" s="18"/>
      <c r="FQ1402" s="18"/>
      <c r="FR1402" s="18"/>
      <c r="FS1402" s="18"/>
      <c r="FT1402" s="18"/>
      <c r="FU1402" s="18"/>
      <c r="FV1402" s="18"/>
    </row>
    <row r="1403" spans="1:178" ht="15" x14ac:dyDescent="0.15">
      <c r="A1403" s="90">
        <f t="shared" si="313"/>
        <v>43741</v>
      </c>
      <c r="B1403" s="95">
        <f t="shared" ca="1" si="315"/>
        <v>120620.77708596</v>
      </c>
      <c r="C1403" s="5">
        <f t="shared" ca="1" si="329"/>
        <v>110856.17433132</v>
      </c>
      <c r="D1403" s="4">
        <f ca="1">IF(A1403&lt;$B$1,VLOOKUP(A1403,[1]DI!$A$4:$B$15000,2),0)</f>
        <v>5.3999999999999999E-2</v>
      </c>
      <c r="E1403" s="5">
        <f t="shared" ca="1" si="317"/>
        <v>2.0871999999999999E-4</v>
      </c>
      <c r="F1403" s="20">
        <f t="shared" si="314"/>
        <v>1.3</v>
      </c>
      <c r="G1403" s="6">
        <f t="shared" ca="1" si="318"/>
        <v>1.000271336</v>
      </c>
      <c r="H1403" s="5">
        <f ca="1">TRUNC(PRODUCT(G$10:G1402),15)</f>
        <v>1.5292953916094301</v>
      </c>
      <c r="I1403" s="5">
        <f t="shared" ca="1" si="319"/>
        <v>1.5224483467018901</v>
      </c>
      <c r="J1403" s="5">
        <f t="shared" ca="1" si="320"/>
        <v>1.00449739</v>
      </c>
      <c r="K1403" s="165">
        <f t="shared" ca="1" si="328"/>
        <v>9764.6027546400001</v>
      </c>
      <c r="L1403" s="21">
        <f>IF(VLOOKUP(A1403,$U$12:$AD$125,8)=VLOOKUP(A1402,$U$12:$AD$125,8),0,VLOOKUP(A1403,U$12:$AD$125,8))</f>
        <v>0</v>
      </c>
      <c r="M1403" s="8">
        <f>IF(L1403&gt;0,VLOOKUP(L1403,T$12:$AC$125,7),0)</f>
        <v>0</v>
      </c>
      <c r="N1403" s="3">
        <f t="shared" si="330"/>
        <v>0</v>
      </c>
      <c r="O1403" s="3">
        <f t="shared" ca="1" si="322"/>
        <v>9764.6027546400001</v>
      </c>
      <c r="P1403" s="22" t="str">
        <f t="shared" si="323"/>
        <v>A+J=</v>
      </c>
      <c r="Q1403" s="2">
        <f t="shared" si="324"/>
        <v>43900</v>
      </c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  <c r="ES1403" s="18"/>
      <c r="ET1403" s="18"/>
      <c r="EU1403" s="18"/>
      <c r="EV1403" s="18"/>
      <c r="EW1403" s="18"/>
      <c r="EX1403" s="18"/>
      <c r="EY1403" s="18"/>
      <c r="EZ1403" s="18"/>
      <c r="FA1403" s="18"/>
      <c r="FB1403" s="18"/>
      <c r="FC1403" s="18"/>
      <c r="FD1403" s="18"/>
      <c r="FE1403" s="18"/>
      <c r="FF1403" s="18"/>
      <c r="FG1403" s="18"/>
      <c r="FH1403" s="18"/>
      <c r="FI1403" s="18"/>
      <c r="FJ1403" s="18"/>
      <c r="FK1403" s="18"/>
      <c r="FL1403" s="18"/>
      <c r="FM1403" s="18"/>
      <c r="FN1403" s="18"/>
      <c r="FO1403" s="18"/>
      <c r="FP1403" s="18"/>
      <c r="FQ1403" s="18"/>
      <c r="FR1403" s="18"/>
      <c r="FS1403" s="18"/>
      <c r="FT1403" s="18"/>
      <c r="FU1403" s="18"/>
      <c r="FV1403" s="18"/>
    </row>
    <row r="1404" spans="1:178" ht="15" x14ac:dyDescent="0.15">
      <c r="A1404" s="90">
        <f t="shared" si="313"/>
        <v>43742</v>
      </c>
      <c r="B1404" s="95">
        <f t="shared" ca="1" si="315"/>
        <v>120653.50628898</v>
      </c>
      <c r="C1404" s="5">
        <f t="shared" ca="1" si="329"/>
        <v>110856.17433132</v>
      </c>
      <c r="D1404" s="4">
        <f ca="1">IF(A1404&lt;$B$1,VLOOKUP(A1404,[1]DI!$A$4:$B$15000,2),0)</f>
        <v>5.3999999999999999E-2</v>
      </c>
      <c r="E1404" s="5">
        <f t="shared" ca="1" si="317"/>
        <v>2.0871999999999999E-4</v>
      </c>
      <c r="F1404" s="20">
        <f t="shared" si="314"/>
        <v>1.3</v>
      </c>
      <c r="G1404" s="6">
        <f t="shared" ca="1" si="318"/>
        <v>1.000271336</v>
      </c>
      <c r="H1404" s="5">
        <f ca="1">TRUNC(PRODUCT(G$10:G1403),15)</f>
        <v>1.5297103445038001</v>
      </c>
      <c r="I1404" s="5">
        <f t="shared" ca="1" si="319"/>
        <v>1.5224483467018901</v>
      </c>
      <c r="J1404" s="5">
        <f t="shared" ca="1" si="320"/>
        <v>1.00476995</v>
      </c>
      <c r="K1404" s="165">
        <f t="shared" ca="1" si="328"/>
        <v>9797.3319576600006</v>
      </c>
      <c r="L1404" s="21">
        <f>IF(VLOOKUP(A1404,$U$12:$AD$125,8)=VLOOKUP(A1403,$U$12:$AD$125,8),0,VLOOKUP(A1404,U$12:$AD$125,8))</f>
        <v>0</v>
      </c>
      <c r="M1404" s="8">
        <f>IF(L1404&gt;0,VLOOKUP(L1404,T$12:$AC$125,7),0)</f>
        <v>0</v>
      </c>
      <c r="N1404" s="3">
        <f t="shared" si="330"/>
        <v>0</v>
      </c>
      <c r="O1404" s="3">
        <f t="shared" ca="1" si="322"/>
        <v>9797.3319576600006</v>
      </c>
      <c r="P1404" s="22" t="str">
        <f t="shared" si="323"/>
        <v>A+J=</v>
      </c>
      <c r="Q1404" s="2">
        <f t="shared" si="324"/>
        <v>43900</v>
      </c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  <c r="ES1404" s="18"/>
      <c r="ET1404" s="18"/>
      <c r="EU1404" s="18"/>
      <c r="EV1404" s="18"/>
      <c r="EW1404" s="18"/>
      <c r="EX1404" s="18"/>
      <c r="EY1404" s="18"/>
      <c r="EZ1404" s="18"/>
      <c r="FA1404" s="18"/>
      <c r="FB1404" s="18"/>
      <c r="FC1404" s="18"/>
      <c r="FD1404" s="18"/>
      <c r="FE1404" s="18"/>
      <c r="FF1404" s="18"/>
      <c r="FG1404" s="18"/>
      <c r="FH1404" s="18"/>
      <c r="FI1404" s="18"/>
      <c r="FJ1404" s="18"/>
      <c r="FK1404" s="18"/>
      <c r="FL1404" s="18"/>
      <c r="FM1404" s="18"/>
      <c r="FN1404" s="18"/>
      <c r="FO1404" s="18"/>
      <c r="FP1404" s="18"/>
      <c r="FQ1404" s="18"/>
      <c r="FR1404" s="18"/>
      <c r="FS1404" s="18"/>
      <c r="FT1404" s="18"/>
      <c r="FU1404" s="18"/>
      <c r="FV1404" s="18"/>
    </row>
    <row r="1405" spans="1:178" ht="15" x14ac:dyDescent="0.15">
      <c r="A1405" s="90">
        <f t="shared" si="313"/>
        <v>43743</v>
      </c>
      <c r="B1405" s="95">
        <f t="shared" ca="1" si="315"/>
        <v>120686.24389763</v>
      </c>
      <c r="C1405" s="5">
        <f t="shared" ca="1" si="329"/>
        <v>110856.17433132</v>
      </c>
      <c r="D1405" s="4">
        <f ca="1">IF(A1405&lt;$B$1,VLOOKUP(A1405,[1]DI!$A$4:$B$15000,2),0)</f>
        <v>0</v>
      </c>
      <c r="E1405" s="5">
        <f t="shared" ca="1" si="317"/>
        <v>0</v>
      </c>
      <c r="F1405" s="20">
        <f t="shared" si="314"/>
        <v>1.3</v>
      </c>
      <c r="G1405" s="6">
        <f t="shared" ca="1" si="318"/>
        <v>1</v>
      </c>
      <c r="H1405" s="5">
        <f ca="1">TRUNC(PRODUCT(G$10:G1404),15)</f>
        <v>1.53012540998984</v>
      </c>
      <c r="I1405" s="5">
        <f t="shared" ca="1" si="319"/>
        <v>1.5224483467018901</v>
      </c>
      <c r="J1405" s="5">
        <f t="shared" ca="1" si="320"/>
        <v>1.00504258</v>
      </c>
      <c r="K1405" s="165">
        <f t="shared" ca="1" si="328"/>
        <v>9830.0695663099996</v>
      </c>
      <c r="L1405" s="21">
        <f>IF(VLOOKUP(A1405,$U$12:$AD$125,8)=VLOOKUP(A1404,$U$12:$AD$125,8),0,VLOOKUP(A1405,U$12:$AD$125,8))</f>
        <v>0</v>
      </c>
      <c r="M1405" s="8">
        <f>IF(L1405&gt;0,VLOOKUP(L1405,T$12:$AC$125,7),0)</f>
        <v>0</v>
      </c>
      <c r="N1405" s="3">
        <f t="shared" si="330"/>
        <v>0</v>
      </c>
      <c r="O1405" s="3">
        <f t="shared" ca="1" si="322"/>
        <v>9830.0695663099996</v>
      </c>
      <c r="P1405" s="22" t="str">
        <f t="shared" si="323"/>
        <v>A+J=</v>
      </c>
      <c r="Q1405" s="2">
        <f t="shared" si="324"/>
        <v>43900</v>
      </c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  <c r="ES1405" s="18"/>
      <c r="ET1405" s="18"/>
      <c r="EU1405" s="18"/>
      <c r="EV1405" s="18"/>
      <c r="EW1405" s="18"/>
      <c r="EX1405" s="18"/>
      <c r="EY1405" s="18"/>
      <c r="EZ1405" s="18"/>
      <c r="FA1405" s="18"/>
      <c r="FB1405" s="18"/>
      <c r="FC1405" s="18"/>
      <c r="FD1405" s="18"/>
      <c r="FE1405" s="18"/>
      <c r="FF1405" s="18"/>
      <c r="FG1405" s="18"/>
      <c r="FH1405" s="18"/>
      <c r="FI1405" s="18"/>
      <c r="FJ1405" s="18"/>
      <c r="FK1405" s="18"/>
      <c r="FL1405" s="18"/>
      <c r="FM1405" s="18"/>
      <c r="FN1405" s="18"/>
      <c r="FO1405" s="18"/>
      <c r="FP1405" s="18"/>
      <c r="FQ1405" s="18"/>
      <c r="FR1405" s="18"/>
      <c r="FS1405" s="18"/>
      <c r="FT1405" s="18"/>
      <c r="FU1405" s="18"/>
      <c r="FV1405" s="18"/>
    </row>
    <row r="1406" spans="1:178" ht="15" x14ac:dyDescent="0.15">
      <c r="A1406" s="90">
        <f t="shared" si="313"/>
        <v>43744</v>
      </c>
      <c r="B1406" s="95">
        <f t="shared" ca="1" si="315"/>
        <v>120686.24389763</v>
      </c>
      <c r="C1406" s="5">
        <f t="shared" ca="1" si="329"/>
        <v>110856.17433132</v>
      </c>
      <c r="D1406" s="4">
        <f ca="1">IF(A1406&lt;$B$1,VLOOKUP(A1406,[1]DI!$A$4:$B$15000,2),0)</f>
        <v>0</v>
      </c>
      <c r="E1406" s="5">
        <f t="shared" ca="1" si="317"/>
        <v>0</v>
      </c>
      <c r="F1406" s="20">
        <f t="shared" si="314"/>
        <v>1.3</v>
      </c>
      <c r="G1406" s="6">
        <f t="shared" ca="1" si="318"/>
        <v>1</v>
      </c>
      <c r="H1406" s="5">
        <f ca="1">TRUNC(PRODUCT(G$10:G1405),15)</f>
        <v>1.53012540998984</v>
      </c>
      <c r="I1406" s="5">
        <f t="shared" ca="1" si="319"/>
        <v>1.5224483467018901</v>
      </c>
      <c r="J1406" s="5">
        <f t="shared" ca="1" si="320"/>
        <v>1.00504258</v>
      </c>
      <c r="K1406" s="165">
        <f t="shared" ca="1" si="328"/>
        <v>9830.0695663099996</v>
      </c>
      <c r="L1406" s="21">
        <f>IF(VLOOKUP(A1406,$U$12:$AD$125,8)=VLOOKUP(A1405,$U$12:$AD$125,8),0,VLOOKUP(A1406,U$12:$AD$125,8))</f>
        <v>0</v>
      </c>
      <c r="M1406" s="8">
        <f>IF(L1406&gt;0,VLOOKUP(L1406,T$12:$AC$125,7),0)</f>
        <v>0</v>
      </c>
      <c r="N1406" s="3">
        <f t="shared" si="330"/>
        <v>0</v>
      </c>
      <c r="O1406" s="3">
        <f t="shared" ca="1" si="322"/>
        <v>9830.0695663099996</v>
      </c>
      <c r="P1406" s="22" t="str">
        <f t="shared" si="323"/>
        <v>A+J=</v>
      </c>
      <c r="Q1406" s="2">
        <f t="shared" si="324"/>
        <v>43900</v>
      </c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  <c r="ES1406" s="18"/>
      <c r="ET1406" s="18"/>
      <c r="EU1406" s="18"/>
      <c r="EV1406" s="18"/>
      <c r="EW1406" s="18"/>
      <c r="EX1406" s="18"/>
      <c r="EY1406" s="18"/>
      <c r="EZ1406" s="18"/>
      <c r="FA1406" s="18"/>
      <c r="FB1406" s="18"/>
      <c r="FC1406" s="18"/>
      <c r="FD1406" s="18"/>
      <c r="FE1406" s="18"/>
      <c r="FF1406" s="18"/>
      <c r="FG1406" s="18"/>
      <c r="FH1406" s="18"/>
      <c r="FI1406" s="18"/>
      <c r="FJ1406" s="18"/>
      <c r="FK1406" s="18"/>
      <c r="FL1406" s="18"/>
      <c r="FM1406" s="18"/>
      <c r="FN1406" s="18"/>
      <c r="FO1406" s="18"/>
      <c r="FP1406" s="18"/>
      <c r="FQ1406" s="18"/>
      <c r="FR1406" s="18"/>
      <c r="FS1406" s="18"/>
      <c r="FT1406" s="18"/>
      <c r="FU1406" s="18"/>
      <c r="FV1406" s="18"/>
    </row>
    <row r="1407" spans="1:178" ht="15" x14ac:dyDescent="0.15">
      <c r="A1407" s="90">
        <f t="shared" si="313"/>
        <v>43745</v>
      </c>
      <c r="B1407" s="95">
        <f t="shared" ca="1" si="315"/>
        <v>120686.24389763</v>
      </c>
      <c r="C1407" s="5">
        <f t="shared" ca="1" si="329"/>
        <v>110856.17433132</v>
      </c>
      <c r="D1407" s="4">
        <f ca="1">IF(A1407&lt;$B$1,VLOOKUP(A1407,[1]DI!$A$4:$B$15000,2),0)</f>
        <v>5.3999999999999999E-2</v>
      </c>
      <c r="E1407" s="5">
        <f t="shared" ca="1" si="317"/>
        <v>2.0871999999999999E-4</v>
      </c>
      <c r="F1407" s="20">
        <f t="shared" si="314"/>
        <v>1.3</v>
      </c>
      <c r="G1407" s="6">
        <f t="shared" ca="1" si="318"/>
        <v>1.000271336</v>
      </c>
      <c r="H1407" s="5">
        <f ca="1">TRUNC(PRODUCT(G$10:G1406),15)</f>
        <v>1.53012540998984</v>
      </c>
      <c r="I1407" s="5">
        <f t="shared" ca="1" si="319"/>
        <v>1.5224483467018901</v>
      </c>
      <c r="J1407" s="5">
        <f t="shared" ca="1" si="320"/>
        <v>1.00504258</v>
      </c>
      <c r="K1407" s="165">
        <f t="shared" ca="1" si="328"/>
        <v>9830.0695663099996</v>
      </c>
      <c r="L1407" s="21">
        <f>IF(VLOOKUP(A1407,$U$12:$AD$125,8)=VLOOKUP(A1406,$U$12:$AD$125,8),0,VLOOKUP(A1407,U$12:$AD$125,8))</f>
        <v>0</v>
      </c>
      <c r="M1407" s="8">
        <f>IF(L1407&gt;0,VLOOKUP(L1407,T$12:$AC$125,7),0)</f>
        <v>0</v>
      </c>
      <c r="N1407" s="3">
        <f t="shared" si="330"/>
        <v>0</v>
      </c>
      <c r="O1407" s="3">
        <f t="shared" ca="1" si="322"/>
        <v>9830.0695663099996</v>
      </c>
      <c r="P1407" s="22" t="str">
        <f t="shared" si="323"/>
        <v>A+J=</v>
      </c>
      <c r="Q1407" s="2">
        <f t="shared" si="324"/>
        <v>43900</v>
      </c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  <c r="ES1407" s="18"/>
      <c r="ET1407" s="18"/>
      <c r="EU1407" s="18"/>
      <c r="EV1407" s="18"/>
      <c r="EW1407" s="18"/>
      <c r="EX1407" s="18"/>
      <c r="EY1407" s="18"/>
      <c r="EZ1407" s="18"/>
      <c r="FA1407" s="18"/>
      <c r="FB1407" s="18"/>
      <c r="FC1407" s="18"/>
      <c r="FD1407" s="18"/>
      <c r="FE1407" s="18"/>
      <c r="FF1407" s="18"/>
      <c r="FG1407" s="18"/>
      <c r="FH1407" s="18"/>
      <c r="FI1407" s="18"/>
      <c r="FJ1407" s="18"/>
      <c r="FK1407" s="18"/>
      <c r="FL1407" s="18"/>
      <c r="FM1407" s="18"/>
      <c r="FN1407" s="18"/>
      <c r="FO1407" s="18"/>
      <c r="FP1407" s="18"/>
      <c r="FQ1407" s="18"/>
      <c r="FR1407" s="18"/>
      <c r="FS1407" s="18"/>
      <c r="FT1407" s="18"/>
      <c r="FU1407" s="18"/>
      <c r="FV1407" s="18"/>
    </row>
    <row r="1408" spans="1:178" ht="15" x14ac:dyDescent="0.15">
      <c r="A1408" s="90">
        <f t="shared" si="313"/>
        <v>43746</v>
      </c>
      <c r="B1408" s="95">
        <f t="shared" ca="1" si="315"/>
        <v>120718.98991194999</v>
      </c>
      <c r="C1408" s="5">
        <f t="shared" ca="1" si="329"/>
        <v>110856.17433132</v>
      </c>
      <c r="D1408" s="4">
        <f ca="1">IF(A1408&lt;$B$1,VLOOKUP(A1408,[1]DI!$A$4:$B$15000,2),0)</f>
        <v>5.3999999999999999E-2</v>
      </c>
      <c r="E1408" s="5">
        <f t="shared" ca="1" si="317"/>
        <v>2.0871999999999999E-4</v>
      </c>
      <c r="F1408" s="20">
        <f t="shared" si="314"/>
        <v>1.3</v>
      </c>
      <c r="G1408" s="6">
        <f t="shared" ca="1" si="318"/>
        <v>1.000271336</v>
      </c>
      <c r="H1408" s="5">
        <f ca="1">TRUNC(PRODUCT(G$10:G1407),15)</f>
        <v>1.53054058809808</v>
      </c>
      <c r="I1408" s="5">
        <f t="shared" ca="1" si="319"/>
        <v>1.5224483467018901</v>
      </c>
      <c r="J1408" s="5">
        <f t="shared" ca="1" si="320"/>
        <v>1.00531528</v>
      </c>
      <c r="K1408" s="165">
        <f t="shared" ca="1" si="328"/>
        <v>9862.8155806299983</v>
      </c>
      <c r="L1408" s="21">
        <f>IF(VLOOKUP(A1408,$U$12:$AD$125,8)=VLOOKUP(A1407,$U$12:$AD$125,8),0,VLOOKUP(A1408,U$12:$AD$125,8))</f>
        <v>0</v>
      </c>
      <c r="M1408" s="8">
        <f>IF(L1408&gt;0,VLOOKUP(L1408,T$12:$AC$125,7),0)</f>
        <v>0</v>
      </c>
      <c r="N1408" s="3">
        <f t="shared" si="330"/>
        <v>0</v>
      </c>
      <c r="O1408" s="3">
        <f t="shared" ca="1" si="322"/>
        <v>9862.8155806299983</v>
      </c>
      <c r="P1408" s="22" t="str">
        <f t="shared" si="323"/>
        <v>A+J=</v>
      </c>
      <c r="Q1408" s="2">
        <f t="shared" si="324"/>
        <v>43900</v>
      </c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  <c r="ES1408" s="18"/>
      <c r="ET1408" s="18"/>
      <c r="EU1408" s="18"/>
      <c r="EV1408" s="18"/>
      <c r="EW1408" s="18"/>
      <c r="EX1408" s="18"/>
      <c r="EY1408" s="18"/>
      <c r="EZ1408" s="18"/>
      <c r="FA1408" s="18"/>
      <c r="FB1408" s="18"/>
      <c r="FC1408" s="18"/>
      <c r="FD1408" s="18"/>
      <c r="FE1408" s="18"/>
      <c r="FF1408" s="18"/>
      <c r="FG1408" s="18"/>
      <c r="FH1408" s="18"/>
      <c r="FI1408" s="18"/>
      <c r="FJ1408" s="18"/>
      <c r="FK1408" s="18"/>
      <c r="FL1408" s="18"/>
      <c r="FM1408" s="18"/>
      <c r="FN1408" s="18"/>
      <c r="FO1408" s="18"/>
      <c r="FP1408" s="18"/>
      <c r="FQ1408" s="18"/>
      <c r="FR1408" s="18"/>
      <c r="FS1408" s="18"/>
      <c r="FT1408" s="18"/>
      <c r="FU1408" s="18"/>
      <c r="FV1408" s="18"/>
    </row>
    <row r="1409" spans="1:181" ht="15" x14ac:dyDescent="0.15">
      <c r="A1409" s="90">
        <f t="shared" si="313"/>
        <v>43747</v>
      </c>
      <c r="B1409" s="95">
        <f t="shared" ca="1" si="315"/>
        <v>120751.74553272</v>
      </c>
      <c r="C1409" s="5">
        <f t="shared" ca="1" si="329"/>
        <v>110856.17433132</v>
      </c>
      <c r="D1409" s="4">
        <f ca="1">IF(A1409&lt;$B$1,VLOOKUP(A1409,[1]DI!$A$4:$B$15000,2),0)</f>
        <v>5.3999999999999999E-2</v>
      </c>
      <c r="E1409" s="5">
        <f t="shared" ca="1" si="317"/>
        <v>2.0871999999999999E-4</v>
      </c>
      <c r="F1409" s="20">
        <f t="shared" si="314"/>
        <v>1.3</v>
      </c>
      <c r="G1409" s="6">
        <f t="shared" ca="1" si="318"/>
        <v>1.000271336</v>
      </c>
      <c r="H1409" s="5">
        <f ca="1">TRUNC(PRODUCT(G$10:G1408),15)</f>
        <v>1.5309558788591</v>
      </c>
      <c r="I1409" s="5">
        <f t="shared" ca="1" si="319"/>
        <v>1.5224483467018901</v>
      </c>
      <c r="J1409" s="5">
        <f t="shared" ca="1" si="320"/>
        <v>1.00558806</v>
      </c>
      <c r="K1409" s="165">
        <f t="shared" ca="1" si="328"/>
        <v>9895.5712014000001</v>
      </c>
      <c r="L1409" s="21">
        <f>IF(VLOOKUP(A1409,$U$12:$AD$125,8)=VLOOKUP(A1408,$U$12:$AD$125,8),0,VLOOKUP(A1409,U$12:$AD$125,8))</f>
        <v>0</v>
      </c>
      <c r="M1409" s="8">
        <f>IF(L1409&gt;0,VLOOKUP(L1409,T$12:$AC$125,7),0)</f>
        <v>0</v>
      </c>
      <c r="N1409" s="3">
        <f t="shared" si="330"/>
        <v>0</v>
      </c>
      <c r="O1409" s="3">
        <f t="shared" ca="1" si="322"/>
        <v>9895.5712014000001</v>
      </c>
      <c r="P1409" s="22" t="str">
        <f t="shared" si="323"/>
        <v>A+J=</v>
      </c>
      <c r="Q1409" s="2">
        <f t="shared" si="324"/>
        <v>43900</v>
      </c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  <c r="ES1409" s="18"/>
      <c r="ET1409" s="18"/>
      <c r="EU1409" s="18"/>
      <c r="EV1409" s="18"/>
      <c r="EW1409" s="18"/>
      <c r="EX1409" s="18"/>
      <c r="EY1409" s="18"/>
      <c r="EZ1409" s="18"/>
      <c r="FA1409" s="18"/>
      <c r="FB1409" s="18"/>
      <c r="FC1409" s="18"/>
      <c r="FD1409" s="18"/>
      <c r="FE1409" s="18"/>
      <c r="FF1409" s="18"/>
      <c r="FG1409" s="18"/>
      <c r="FH1409" s="18"/>
      <c r="FI1409" s="18"/>
      <c r="FJ1409" s="18"/>
      <c r="FK1409" s="18"/>
      <c r="FL1409" s="18"/>
      <c r="FM1409" s="18"/>
      <c r="FN1409" s="18"/>
      <c r="FO1409" s="18"/>
      <c r="FP1409" s="18"/>
      <c r="FQ1409" s="18"/>
      <c r="FR1409" s="18"/>
      <c r="FS1409" s="18"/>
      <c r="FT1409" s="18"/>
      <c r="FU1409" s="18"/>
      <c r="FV1409" s="18"/>
    </row>
    <row r="1410" spans="1:181" ht="15" x14ac:dyDescent="0.15">
      <c r="A1410" s="90">
        <f t="shared" si="313"/>
        <v>43748</v>
      </c>
      <c r="B1410" s="95">
        <f t="shared" ca="1" si="315"/>
        <v>120784.50955915</v>
      </c>
      <c r="C1410" s="5">
        <f t="shared" ca="1" si="329"/>
        <v>110856.17433132</v>
      </c>
      <c r="D1410" s="4">
        <f ca="1">IF(A1410&lt;$B$1,VLOOKUP(A1410,[1]DI!$A$4:$B$15000,2),0)</f>
        <v>5.3999999999999999E-2</v>
      </c>
      <c r="E1410" s="5">
        <f t="shared" ca="1" si="317"/>
        <v>2.0871999999999999E-4</v>
      </c>
      <c r="F1410" s="20">
        <f t="shared" si="314"/>
        <v>1.3</v>
      </c>
      <c r="G1410" s="6">
        <f t="shared" ca="1" si="318"/>
        <v>1.000271336</v>
      </c>
      <c r="H1410" s="5">
        <f ca="1">TRUNC(PRODUCT(G$10:G1409),15)</f>
        <v>1.53137128230344</v>
      </c>
      <c r="I1410" s="5">
        <f t="shared" ca="1" si="319"/>
        <v>1.5224483467018901</v>
      </c>
      <c r="J1410" s="5">
        <f t="shared" ca="1" si="320"/>
        <v>1.00586091</v>
      </c>
      <c r="K1410" s="165">
        <f t="shared" ca="1" si="328"/>
        <v>9928.3352278300008</v>
      </c>
      <c r="L1410" s="21">
        <f>IF(VLOOKUP(A1410,$U$12:$AD$125,8)=VLOOKUP(A1409,$U$12:$AD$125,8),0,VLOOKUP(A1410,U$12:$AD$125,8))</f>
        <v>0</v>
      </c>
      <c r="M1410" s="8">
        <f>IF(L1410&gt;0,VLOOKUP(L1410,T$12:$AC$125,7),0)</f>
        <v>0</v>
      </c>
      <c r="N1410" s="3">
        <f t="shared" si="330"/>
        <v>0</v>
      </c>
      <c r="O1410" s="3">
        <f t="shared" ca="1" si="322"/>
        <v>9928.3352278300008</v>
      </c>
      <c r="P1410" s="22" t="str">
        <f t="shared" si="323"/>
        <v>A+J=</v>
      </c>
      <c r="Q1410" s="2">
        <f t="shared" si="324"/>
        <v>43900</v>
      </c>
      <c r="R1410" s="10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32"/>
      <c r="AF1410" s="33"/>
      <c r="AG1410" s="33"/>
      <c r="AH1410" s="33"/>
      <c r="AI1410" s="33"/>
      <c r="AJ1410" s="33"/>
      <c r="AK1410" s="33"/>
      <c r="AL1410" s="33"/>
      <c r="AM1410" s="33"/>
      <c r="AN1410" s="33"/>
      <c r="AO1410" s="33"/>
      <c r="AP1410" s="33"/>
      <c r="AQ1410" s="33"/>
      <c r="AR1410" s="33"/>
      <c r="AS1410" s="33"/>
      <c r="AT1410" s="33"/>
      <c r="AU1410" s="33"/>
      <c r="AV1410" s="33"/>
      <c r="AW1410" s="33"/>
      <c r="AX1410" s="33"/>
      <c r="AY1410" s="33"/>
      <c r="AZ1410" s="33"/>
      <c r="BA1410" s="33"/>
      <c r="BB1410" s="33"/>
      <c r="BC1410" s="33"/>
      <c r="BD1410" s="33"/>
      <c r="BE1410" s="33"/>
      <c r="BF1410" s="33"/>
      <c r="BG1410" s="33"/>
      <c r="BH1410" s="33"/>
      <c r="BI1410" s="33"/>
      <c r="BJ1410" s="33"/>
      <c r="BK1410" s="33"/>
      <c r="BL1410" s="33"/>
      <c r="BM1410" s="33"/>
      <c r="BN1410" s="33"/>
      <c r="BO1410" s="33"/>
      <c r="BP1410" s="33"/>
      <c r="BQ1410" s="33"/>
      <c r="BR1410" s="33"/>
      <c r="BS1410" s="33"/>
      <c r="BT1410" s="33"/>
      <c r="BU1410" s="33"/>
      <c r="BV1410" s="33"/>
      <c r="BW1410" s="33"/>
      <c r="BX1410" s="33"/>
      <c r="BY1410" s="33"/>
      <c r="BZ1410" s="33"/>
      <c r="CA1410" s="33"/>
      <c r="CB1410" s="33"/>
      <c r="CC1410" s="33"/>
      <c r="CD1410" s="33"/>
      <c r="CE1410" s="33"/>
      <c r="CF1410" s="33"/>
      <c r="CG1410" s="33"/>
      <c r="CH1410" s="33"/>
      <c r="CI1410" s="33"/>
      <c r="CJ1410" s="33"/>
      <c r="CK1410" s="33"/>
      <c r="CL1410" s="33"/>
      <c r="CM1410" s="33"/>
      <c r="CN1410" s="33"/>
      <c r="CO1410" s="33"/>
      <c r="CP1410" s="33"/>
      <c r="CQ1410" s="33"/>
      <c r="CR1410" s="33"/>
      <c r="CS1410" s="33"/>
      <c r="CT1410" s="33"/>
      <c r="CU1410" s="33"/>
      <c r="CV1410" s="33"/>
      <c r="CW1410" s="33"/>
      <c r="CX1410" s="33"/>
      <c r="CY1410" s="33"/>
      <c r="CZ1410" s="33"/>
      <c r="DA1410" s="33"/>
      <c r="DB1410" s="33"/>
      <c r="DC1410" s="33"/>
      <c r="DD1410" s="33"/>
      <c r="DE1410" s="33"/>
      <c r="DF1410" s="33"/>
      <c r="DG1410" s="33"/>
      <c r="DH1410" s="33"/>
      <c r="DI1410" s="33"/>
      <c r="DJ1410" s="33"/>
      <c r="DK1410" s="33"/>
      <c r="DL1410" s="33"/>
      <c r="DM1410" s="33"/>
      <c r="DN1410" s="33"/>
      <c r="DO1410" s="33"/>
      <c r="DP1410" s="33"/>
      <c r="DQ1410" s="33"/>
      <c r="DR1410" s="33"/>
      <c r="DS1410" s="33"/>
      <c r="DT1410" s="33"/>
      <c r="DU1410" s="33"/>
      <c r="DV1410" s="33"/>
      <c r="DW1410" s="33"/>
      <c r="DX1410" s="33"/>
      <c r="DY1410" s="33"/>
      <c r="DZ1410" s="33"/>
      <c r="EA1410" s="33"/>
      <c r="EB1410" s="33"/>
      <c r="EC1410" s="33"/>
      <c r="ED1410" s="33"/>
      <c r="EE1410" s="33"/>
      <c r="EF1410" s="33"/>
      <c r="EG1410" s="33"/>
      <c r="EH1410" s="33"/>
      <c r="EI1410" s="33"/>
      <c r="EJ1410" s="33"/>
      <c r="EK1410" s="33"/>
      <c r="EL1410" s="33"/>
      <c r="EM1410" s="33"/>
      <c r="EN1410" s="33"/>
      <c r="EO1410" s="33"/>
      <c r="EP1410" s="33"/>
      <c r="EQ1410" s="33"/>
      <c r="ER1410" s="33"/>
      <c r="ES1410" s="33"/>
      <c r="ET1410" s="33"/>
      <c r="EU1410" s="33"/>
      <c r="EV1410" s="33"/>
      <c r="EW1410" s="33"/>
      <c r="EX1410" s="33"/>
      <c r="EY1410" s="33"/>
      <c r="EZ1410" s="33"/>
      <c r="FA1410" s="33"/>
      <c r="FB1410" s="33"/>
      <c r="FC1410" s="33"/>
      <c r="FD1410" s="33"/>
      <c r="FE1410" s="33"/>
      <c r="FF1410" s="33"/>
      <c r="FG1410" s="33"/>
      <c r="FH1410" s="33"/>
      <c r="FI1410" s="33"/>
      <c r="FJ1410" s="33"/>
      <c r="FK1410" s="33"/>
      <c r="FL1410" s="33"/>
      <c r="FM1410" s="33"/>
      <c r="FN1410" s="33"/>
      <c r="FO1410" s="33"/>
      <c r="FP1410" s="33"/>
      <c r="FQ1410" s="33"/>
      <c r="FR1410" s="33"/>
      <c r="FS1410" s="33"/>
      <c r="FT1410" s="33"/>
      <c r="FU1410" s="33"/>
      <c r="FV1410" s="33"/>
      <c r="FW1410" s="33"/>
      <c r="FX1410" s="33"/>
      <c r="FY1410" s="33"/>
    </row>
    <row r="1411" spans="1:181" ht="15" x14ac:dyDescent="0.15">
      <c r="A1411" s="90">
        <f t="shared" si="313"/>
        <v>43749</v>
      </c>
      <c r="B1411" s="95">
        <f t="shared" ca="1" si="315"/>
        <v>120817.28319202999</v>
      </c>
      <c r="C1411" s="5">
        <f t="shared" ca="1" si="329"/>
        <v>110856.17433132</v>
      </c>
      <c r="D1411" s="4">
        <f ca="1">IF(A1411&lt;$B$1,VLOOKUP(A1411,[1]DI!$A$4:$B$15000,2),0)</f>
        <v>5.3999999999999999E-2</v>
      </c>
      <c r="E1411" s="5">
        <f t="shared" ca="1" si="317"/>
        <v>2.0871999999999999E-4</v>
      </c>
      <c r="F1411" s="20">
        <f t="shared" si="314"/>
        <v>1.3</v>
      </c>
      <c r="G1411" s="6">
        <f t="shared" ca="1" si="318"/>
        <v>1.000271336</v>
      </c>
      <c r="H1411" s="5">
        <f ca="1">TRUNC(PRODUCT(G$10:G1410),15)</f>
        <v>1.5317867984617</v>
      </c>
      <c r="I1411" s="5">
        <f t="shared" ca="1" si="319"/>
        <v>1.5224483467018901</v>
      </c>
      <c r="J1411" s="5">
        <f t="shared" ca="1" si="320"/>
        <v>1.0061338399999999</v>
      </c>
      <c r="K1411" s="165">
        <f t="shared" ca="1" si="328"/>
        <v>9961.1088607099991</v>
      </c>
      <c r="L1411" s="21">
        <f>IF(VLOOKUP(A1411,$U$12:$AD$125,8)=VLOOKUP(A1410,$U$12:$AD$125,8),0,VLOOKUP(A1411,U$12:$AD$125,8))</f>
        <v>0</v>
      </c>
      <c r="M1411" s="8">
        <f>IF(L1411&gt;0,VLOOKUP(L1411,T$12:$AC$125,7),0)</f>
        <v>0</v>
      </c>
      <c r="N1411" s="3">
        <f t="shared" si="330"/>
        <v>0</v>
      </c>
      <c r="O1411" s="3">
        <f t="shared" ca="1" si="322"/>
        <v>9961.1088607099991</v>
      </c>
      <c r="P1411" s="22" t="str">
        <f t="shared" si="323"/>
        <v>A+J=</v>
      </c>
      <c r="Q1411" s="2">
        <f t="shared" si="324"/>
        <v>43900</v>
      </c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  <c r="ES1411" s="18"/>
      <c r="ET1411" s="18"/>
      <c r="EU1411" s="18"/>
      <c r="EV1411" s="18"/>
      <c r="EW1411" s="18"/>
      <c r="EX1411" s="18"/>
      <c r="EY1411" s="18"/>
      <c r="EZ1411" s="18"/>
      <c r="FA1411" s="18"/>
      <c r="FB1411" s="18"/>
      <c r="FC1411" s="18"/>
      <c r="FD1411" s="18"/>
      <c r="FE1411" s="18"/>
      <c r="FF1411" s="18"/>
      <c r="FG1411" s="18"/>
      <c r="FH1411" s="18"/>
      <c r="FI1411" s="18"/>
      <c r="FJ1411" s="18"/>
      <c r="FK1411" s="18"/>
      <c r="FL1411" s="18"/>
      <c r="FM1411" s="18"/>
      <c r="FN1411" s="18"/>
      <c r="FO1411" s="18"/>
      <c r="FP1411" s="18"/>
      <c r="FQ1411" s="18"/>
      <c r="FR1411" s="18"/>
      <c r="FS1411" s="18"/>
      <c r="FT1411" s="18"/>
      <c r="FU1411" s="18"/>
      <c r="FV1411" s="18"/>
    </row>
    <row r="1412" spans="1:181" ht="15" x14ac:dyDescent="0.15">
      <c r="A1412" s="90">
        <f t="shared" si="313"/>
        <v>43750</v>
      </c>
      <c r="B1412" s="95">
        <f t="shared" ca="1" si="315"/>
        <v>120850.06523055999</v>
      </c>
      <c r="C1412" s="5">
        <f t="shared" ca="1" si="329"/>
        <v>110856.17433132</v>
      </c>
      <c r="D1412" s="4">
        <f ca="1">IF(A1412&lt;$B$1,VLOOKUP(A1412,[1]DI!$A$4:$B$15000,2),0)</f>
        <v>0</v>
      </c>
      <c r="E1412" s="5">
        <f t="shared" ca="1" si="317"/>
        <v>0</v>
      </c>
      <c r="F1412" s="20">
        <f t="shared" si="314"/>
        <v>1.3</v>
      </c>
      <c r="G1412" s="6">
        <f t="shared" ca="1" si="318"/>
        <v>1</v>
      </c>
      <c r="H1412" s="5">
        <f ca="1">TRUNC(PRODUCT(G$10:G1411),15)</f>
        <v>1.5322024273644399</v>
      </c>
      <c r="I1412" s="5">
        <f t="shared" ca="1" si="319"/>
        <v>1.5224483467018901</v>
      </c>
      <c r="J1412" s="5">
        <f t="shared" ca="1" si="320"/>
        <v>1.0064068399999999</v>
      </c>
      <c r="K1412" s="165">
        <f t="shared" ca="1" si="328"/>
        <v>9993.8908992399993</v>
      </c>
      <c r="L1412" s="21">
        <f>IF(VLOOKUP(A1412,$U$12:$AD$125,8)=VLOOKUP(A1411,$U$12:$AD$125,8),0,VLOOKUP(A1412,U$12:$AD$125,8))</f>
        <v>0</v>
      </c>
      <c r="M1412" s="8">
        <f>IF(L1412&gt;0,VLOOKUP(L1412,T$12:$AC$125,7),0)</f>
        <v>0</v>
      </c>
      <c r="N1412" s="3">
        <f t="shared" si="330"/>
        <v>0</v>
      </c>
      <c r="O1412" s="3">
        <f t="shared" ca="1" si="322"/>
        <v>9993.8908992399993</v>
      </c>
      <c r="P1412" s="22" t="str">
        <f t="shared" si="323"/>
        <v>A+J=</v>
      </c>
      <c r="Q1412" s="2">
        <f t="shared" si="324"/>
        <v>43900</v>
      </c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  <c r="ES1412" s="18"/>
      <c r="ET1412" s="18"/>
      <c r="EU1412" s="18"/>
      <c r="EV1412" s="18"/>
      <c r="EW1412" s="18"/>
      <c r="EX1412" s="18"/>
      <c r="EY1412" s="18"/>
      <c r="EZ1412" s="18"/>
      <c r="FA1412" s="18"/>
      <c r="FB1412" s="18"/>
      <c r="FC1412" s="18"/>
      <c r="FD1412" s="18"/>
      <c r="FE1412" s="18"/>
      <c r="FF1412" s="18"/>
      <c r="FG1412" s="18"/>
      <c r="FH1412" s="18"/>
      <c r="FI1412" s="18"/>
      <c r="FJ1412" s="18"/>
      <c r="FK1412" s="18"/>
      <c r="FL1412" s="18"/>
      <c r="FM1412" s="18"/>
      <c r="FN1412" s="18"/>
      <c r="FO1412" s="18"/>
      <c r="FP1412" s="18"/>
      <c r="FQ1412" s="18"/>
      <c r="FR1412" s="18"/>
      <c r="FS1412" s="18"/>
      <c r="FT1412" s="18"/>
      <c r="FU1412" s="18"/>
      <c r="FV1412" s="18"/>
    </row>
    <row r="1413" spans="1:181" ht="15" x14ac:dyDescent="0.15">
      <c r="A1413" s="90">
        <f t="shared" si="313"/>
        <v>43751</v>
      </c>
      <c r="B1413" s="95">
        <f t="shared" ca="1" si="315"/>
        <v>120850.06523055999</v>
      </c>
      <c r="C1413" s="5">
        <f t="shared" ca="1" si="329"/>
        <v>110856.17433132</v>
      </c>
      <c r="D1413" s="4">
        <f ca="1">IF(A1413&lt;$B$1,VLOOKUP(A1413,[1]DI!$A$4:$B$15000,2),0)</f>
        <v>0</v>
      </c>
      <c r="E1413" s="5">
        <f t="shared" ca="1" si="317"/>
        <v>0</v>
      </c>
      <c r="F1413" s="20">
        <f t="shared" si="314"/>
        <v>1.3</v>
      </c>
      <c r="G1413" s="6">
        <f t="shared" ca="1" si="318"/>
        <v>1</v>
      </c>
      <c r="H1413" s="5">
        <f ca="1">TRUNC(PRODUCT(G$10:G1412),15)</f>
        <v>1.5322024273644399</v>
      </c>
      <c r="I1413" s="5">
        <f t="shared" ca="1" si="319"/>
        <v>1.5224483467018901</v>
      </c>
      <c r="J1413" s="5">
        <f t="shared" ca="1" si="320"/>
        <v>1.0064068399999999</v>
      </c>
      <c r="K1413" s="165">
        <f t="shared" ca="1" si="328"/>
        <v>9993.8908992399993</v>
      </c>
      <c r="L1413" s="21">
        <f>IF(VLOOKUP(A1413,$U$12:$AD$125,8)=VLOOKUP(A1412,$U$12:$AD$125,8),0,VLOOKUP(A1413,U$12:$AD$125,8))</f>
        <v>0</v>
      </c>
      <c r="M1413" s="8">
        <f>IF(L1413&gt;0,VLOOKUP(L1413,T$12:$AC$125,7),0)</f>
        <v>0</v>
      </c>
      <c r="N1413" s="3">
        <f t="shared" si="330"/>
        <v>0</v>
      </c>
      <c r="O1413" s="3">
        <f t="shared" ca="1" si="322"/>
        <v>9993.8908992399993</v>
      </c>
      <c r="P1413" s="22" t="str">
        <f t="shared" si="323"/>
        <v>A+J=</v>
      </c>
      <c r="Q1413" s="2">
        <f t="shared" si="324"/>
        <v>43900</v>
      </c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  <c r="ES1413" s="18"/>
      <c r="ET1413" s="18"/>
      <c r="EU1413" s="18"/>
      <c r="EV1413" s="18"/>
      <c r="EW1413" s="18"/>
      <c r="EX1413" s="18"/>
      <c r="EY1413" s="18"/>
      <c r="EZ1413" s="18"/>
      <c r="FA1413" s="18"/>
      <c r="FB1413" s="18"/>
      <c r="FC1413" s="18"/>
      <c r="FD1413" s="18"/>
      <c r="FE1413" s="18"/>
      <c r="FF1413" s="18"/>
      <c r="FG1413" s="18"/>
      <c r="FH1413" s="18"/>
      <c r="FI1413" s="18"/>
      <c r="FJ1413" s="18"/>
      <c r="FK1413" s="18"/>
      <c r="FL1413" s="18"/>
      <c r="FM1413" s="18"/>
      <c r="FN1413" s="18"/>
      <c r="FO1413" s="18"/>
      <c r="FP1413" s="18"/>
      <c r="FQ1413" s="18"/>
      <c r="FR1413" s="18"/>
      <c r="FS1413" s="18"/>
      <c r="FT1413" s="18"/>
      <c r="FU1413" s="18"/>
      <c r="FV1413" s="18"/>
    </row>
    <row r="1414" spans="1:181" ht="15" x14ac:dyDescent="0.15">
      <c r="A1414" s="90">
        <f t="shared" si="313"/>
        <v>43752</v>
      </c>
      <c r="B1414" s="95">
        <f t="shared" ca="1" si="315"/>
        <v>120850.06523055999</v>
      </c>
      <c r="C1414" s="5">
        <f t="shared" ca="1" si="329"/>
        <v>110856.17433132</v>
      </c>
      <c r="D1414" s="4">
        <f ca="1">IF(A1414&lt;$B$1,VLOOKUP(A1414,[1]DI!$A$4:$B$15000,2),0)</f>
        <v>5.3999999999999999E-2</v>
      </c>
      <c r="E1414" s="5">
        <f t="shared" ca="1" si="317"/>
        <v>2.0871999999999999E-4</v>
      </c>
      <c r="F1414" s="20">
        <f t="shared" si="314"/>
        <v>1.3</v>
      </c>
      <c r="G1414" s="6">
        <f t="shared" ca="1" si="318"/>
        <v>1.000271336</v>
      </c>
      <c r="H1414" s="5">
        <f ca="1">TRUNC(PRODUCT(G$10:G1413),15)</f>
        <v>1.5322024273644399</v>
      </c>
      <c r="I1414" s="5">
        <f t="shared" ca="1" si="319"/>
        <v>1.5224483467018901</v>
      </c>
      <c r="J1414" s="5">
        <f t="shared" ca="1" si="320"/>
        <v>1.0064068399999999</v>
      </c>
      <c r="K1414" s="165">
        <f t="shared" ca="1" si="328"/>
        <v>9993.8908992399993</v>
      </c>
      <c r="L1414" s="21">
        <f>IF(VLOOKUP(A1414,$U$12:$AD$125,8)=VLOOKUP(A1413,$U$12:$AD$125,8),0,VLOOKUP(A1414,U$12:$AD$125,8))</f>
        <v>0</v>
      </c>
      <c r="M1414" s="8">
        <f>IF(L1414&gt;0,VLOOKUP(L1414,T$12:$AC$125,7),0)</f>
        <v>0</v>
      </c>
      <c r="N1414" s="3">
        <f t="shared" si="330"/>
        <v>0</v>
      </c>
      <c r="O1414" s="3">
        <f t="shared" ca="1" si="322"/>
        <v>9993.8908992399993</v>
      </c>
      <c r="P1414" s="22" t="str">
        <f t="shared" si="323"/>
        <v>A+J=</v>
      </c>
      <c r="Q1414" s="2">
        <f t="shared" si="324"/>
        <v>43900</v>
      </c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  <c r="ES1414" s="18"/>
      <c r="ET1414" s="18"/>
      <c r="EU1414" s="18"/>
      <c r="EV1414" s="18"/>
      <c r="EW1414" s="18"/>
      <c r="EX1414" s="18"/>
      <c r="EY1414" s="18"/>
      <c r="EZ1414" s="18"/>
      <c r="FA1414" s="18"/>
      <c r="FB1414" s="18"/>
      <c r="FC1414" s="18"/>
      <c r="FD1414" s="18"/>
      <c r="FE1414" s="18"/>
      <c r="FF1414" s="18"/>
      <c r="FG1414" s="18"/>
      <c r="FH1414" s="18"/>
      <c r="FI1414" s="18"/>
      <c r="FJ1414" s="18"/>
      <c r="FK1414" s="18"/>
      <c r="FL1414" s="18"/>
      <c r="FM1414" s="18"/>
      <c r="FN1414" s="18"/>
      <c r="FO1414" s="18"/>
      <c r="FP1414" s="18"/>
      <c r="FQ1414" s="18"/>
      <c r="FR1414" s="18"/>
      <c r="FS1414" s="18"/>
      <c r="FT1414" s="18"/>
      <c r="FU1414" s="18"/>
      <c r="FV1414" s="18"/>
    </row>
    <row r="1415" spans="1:181" ht="15" x14ac:dyDescent="0.15">
      <c r="A1415" s="90">
        <f t="shared" si="313"/>
        <v>43753</v>
      </c>
      <c r="B1415" s="95">
        <f t="shared" ca="1" si="315"/>
        <v>120882.85567474</v>
      </c>
      <c r="C1415" s="5">
        <f t="shared" ca="1" si="329"/>
        <v>110856.17433132</v>
      </c>
      <c r="D1415" s="4">
        <f ca="1">IF(A1415&lt;$B$1,VLOOKUP(A1415,[1]DI!$A$4:$B$15000,2),0)</f>
        <v>5.3999999999999999E-2</v>
      </c>
      <c r="E1415" s="5">
        <f t="shared" ca="1" si="317"/>
        <v>2.0871999999999999E-4</v>
      </c>
      <c r="F1415" s="20">
        <f t="shared" si="314"/>
        <v>1.3</v>
      </c>
      <c r="G1415" s="6">
        <f t="shared" ca="1" si="318"/>
        <v>1.000271336</v>
      </c>
      <c r="H1415" s="5">
        <f ca="1">TRUNC(PRODUCT(G$10:G1414),15)</f>
        <v>1.53261816904228</v>
      </c>
      <c r="I1415" s="5">
        <f t="shared" ca="1" si="319"/>
        <v>1.5224483467018901</v>
      </c>
      <c r="J1415" s="5">
        <f t="shared" ca="1" si="320"/>
        <v>1.0066799099999999</v>
      </c>
      <c r="K1415" s="165">
        <f t="shared" ca="1" si="328"/>
        <v>10026.681343420001</v>
      </c>
      <c r="L1415" s="21">
        <f>IF(VLOOKUP(A1415,$U$12:$AD$125,8)=VLOOKUP(A1414,$U$12:$AD$125,8),0,VLOOKUP(A1415,U$12:$AD$125,8))</f>
        <v>0</v>
      </c>
      <c r="M1415" s="8">
        <f>IF(L1415&gt;0,VLOOKUP(L1415,T$12:$AC$125,7),0)</f>
        <v>0</v>
      </c>
      <c r="N1415" s="3">
        <f t="shared" si="330"/>
        <v>0</v>
      </c>
      <c r="O1415" s="3">
        <f t="shared" ca="1" si="322"/>
        <v>10026.681343420001</v>
      </c>
      <c r="P1415" s="22" t="str">
        <f t="shared" si="323"/>
        <v>A+J=</v>
      </c>
      <c r="Q1415" s="2">
        <f t="shared" si="324"/>
        <v>43900</v>
      </c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  <c r="ES1415" s="18"/>
      <c r="ET1415" s="18"/>
      <c r="EU1415" s="18"/>
      <c r="EV1415" s="18"/>
      <c r="EW1415" s="18"/>
      <c r="EX1415" s="18"/>
      <c r="EY1415" s="18"/>
      <c r="EZ1415" s="18"/>
      <c r="FA1415" s="18"/>
      <c r="FB1415" s="18"/>
      <c r="FC1415" s="18"/>
      <c r="FD1415" s="18"/>
      <c r="FE1415" s="18"/>
      <c r="FF1415" s="18"/>
      <c r="FG1415" s="18"/>
      <c r="FH1415" s="18"/>
      <c r="FI1415" s="18"/>
      <c r="FJ1415" s="18"/>
      <c r="FK1415" s="18"/>
      <c r="FL1415" s="18"/>
      <c r="FM1415" s="18"/>
      <c r="FN1415" s="18"/>
      <c r="FO1415" s="18"/>
      <c r="FP1415" s="18"/>
      <c r="FQ1415" s="18"/>
      <c r="FR1415" s="18"/>
      <c r="FS1415" s="18"/>
      <c r="FT1415" s="18"/>
      <c r="FU1415" s="18"/>
      <c r="FV1415" s="18"/>
    </row>
    <row r="1416" spans="1:181" ht="15" x14ac:dyDescent="0.15">
      <c r="A1416" s="90">
        <f t="shared" si="313"/>
        <v>43754</v>
      </c>
      <c r="B1416" s="95">
        <f t="shared" ca="1" si="315"/>
        <v>120915.65572538</v>
      </c>
      <c r="C1416" s="5">
        <f t="shared" ca="1" si="329"/>
        <v>110856.17433132</v>
      </c>
      <c r="D1416" s="4">
        <f ca="1">IF(A1416&lt;$B$1,VLOOKUP(A1416,[1]DI!$A$4:$B$15000,2),0)</f>
        <v>5.3999999999999999E-2</v>
      </c>
      <c r="E1416" s="5">
        <f t="shared" ca="1" si="317"/>
        <v>2.0871999999999999E-4</v>
      </c>
      <c r="F1416" s="20">
        <f t="shared" si="314"/>
        <v>1.3</v>
      </c>
      <c r="G1416" s="6">
        <f t="shared" ca="1" si="318"/>
        <v>1.000271336</v>
      </c>
      <c r="H1416" s="5">
        <f ca="1">TRUNC(PRODUCT(G$10:G1415),15)</f>
        <v>1.53303402352579</v>
      </c>
      <c r="I1416" s="5">
        <f t="shared" ca="1" si="319"/>
        <v>1.5224483467018901</v>
      </c>
      <c r="J1416" s="5">
        <f t="shared" ca="1" si="320"/>
        <v>1.0069530600000001</v>
      </c>
      <c r="K1416" s="165">
        <f t="shared" ca="1" si="328"/>
        <v>10059.481394060002</v>
      </c>
      <c r="L1416" s="21">
        <f>IF(VLOOKUP(A1416,$U$12:$AD$125,8)=VLOOKUP(A1415,$U$12:$AD$125,8),0,VLOOKUP(A1416,U$12:$AD$125,8))</f>
        <v>0</v>
      </c>
      <c r="M1416" s="8">
        <f>IF(L1416&gt;0,VLOOKUP(L1416,T$12:$AC$125,7),0)</f>
        <v>0</v>
      </c>
      <c r="N1416" s="3">
        <f t="shared" si="330"/>
        <v>0</v>
      </c>
      <c r="O1416" s="3">
        <f t="shared" ca="1" si="322"/>
        <v>10059.481394060002</v>
      </c>
      <c r="P1416" s="22" t="str">
        <f t="shared" si="323"/>
        <v>A+J=</v>
      </c>
      <c r="Q1416" s="2">
        <f t="shared" si="324"/>
        <v>43900</v>
      </c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  <c r="ES1416" s="18"/>
      <c r="ET1416" s="18"/>
      <c r="EU1416" s="18"/>
      <c r="EV1416" s="18"/>
      <c r="EW1416" s="18"/>
      <c r="EX1416" s="18"/>
      <c r="EY1416" s="18"/>
      <c r="EZ1416" s="18"/>
      <c r="FA1416" s="18"/>
      <c r="FB1416" s="18"/>
      <c r="FC1416" s="18"/>
      <c r="FD1416" s="18"/>
      <c r="FE1416" s="18"/>
      <c r="FF1416" s="18"/>
      <c r="FG1416" s="18"/>
      <c r="FH1416" s="18"/>
      <c r="FI1416" s="18"/>
      <c r="FJ1416" s="18"/>
      <c r="FK1416" s="18"/>
      <c r="FL1416" s="18"/>
      <c r="FM1416" s="18"/>
      <c r="FN1416" s="18"/>
      <c r="FO1416" s="18"/>
      <c r="FP1416" s="18"/>
      <c r="FQ1416" s="18"/>
      <c r="FR1416" s="18"/>
      <c r="FS1416" s="18"/>
      <c r="FT1416" s="18"/>
      <c r="FU1416" s="18"/>
      <c r="FV1416" s="18"/>
    </row>
    <row r="1417" spans="1:181" ht="15" x14ac:dyDescent="0.15">
      <c r="A1417" s="90">
        <f t="shared" si="313"/>
        <v>43755</v>
      </c>
      <c r="B1417" s="95">
        <f t="shared" ca="1" si="315"/>
        <v>120948.46418167</v>
      </c>
      <c r="C1417" s="5">
        <f t="shared" ca="1" si="329"/>
        <v>110856.17433132</v>
      </c>
      <c r="D1417" s="4">
        <f ca="1">IF(A1417&lt;$B$1,VLOOKUP(A1417,[1]DI!$A$4:$B$15000,2),0)</f>
        <v>5.3999999999999999E-2</v>
      </c>
      <c r="E1417" s="5">
        <f t="shared" ca="1" si="317"/>
        <v>2.0871999999999999E-4</v>
      </c>
      <c r="F1417" s="20">
        <f t="shared" si="314"/>
        <v>1.3</v>
      </c>
      <c r="G1417" s="6">
        <f t="shared" ca="1" si="318"/>
        <v>1.000271336</v>
      </c>
      <c r="H1417" s="5">
        <f ca="1">TRUNC(PRODUCT(G$10:G1416),15)</f>
        <v>1.5334499908456001</v>
      </c>
      <c r="I1417" s="5">
        <f t="shared" ca="1" si="319"/>
        <v>1.5224483467018901</v>
      </c>
      <c r="J1417" s="5">
        <f t="shared" ca="1" si="320"/>
        <v>1.00722628</v>
      </c>
      <c r="K1417" s="165">
        <f t="shared" ca="1" si="328"/>
        <v>10092.28985035</v>
      </c>
      <c r="L1417" s="21">
        <f>IF(VLOOKUP(A1417,$U$12:$AD$125,8)=VLOOKUP(A1416,$U$12:$AD$125,8),0,VLOOKUP(A1417,U$12:$AD$125,8))</f>
        <v>0</v>
      </c>
      <c r="M1417" s="8">
        <f>IF(L1417&gt;0,VLOOKUP(L1417,T$12:$AC$125,7),0)</f>
        <v>0</v>
      </c>
      <c r="N1417" s="3">
        <f t="shared" si="330"/>
        <v>0</v>
      </c>
      <c r="O1417" s="3">
        <f t="shared" ca="1" si="322"/>
        <v>10092.28985035</v>
      </c>
      <c r="P1417" s="22" t="str">
        <f t="shared" si="323"/>
        <v>A+J=</v>
      </c>
      <c r="Q1417" s="2">
        <f t="shared" si="324"/>
        <v>43900</v>
      </c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  <c r="ES1417" s="18"/>
      <c r="ET1417" s="18"/>
      <c r="EU1417" s="18"/>
      <c r="EV1417" s="18"/>
      <c r="EW1417" s="18"/>
      <c r="EX1417" s="18"/>
      <c r="EY1417" s="18"/>
      <c r="EZ1417" s="18"/>
      <c r="FA1417" s="18"/>
      <c r="FB1417" s="18"/>
      <c r="FC1417" s="18"/>
      <c r="FD1417" s="18"/>
      <c r="FE1417" s="18"/>
      <c r="FF1417" s="18"/>
      <c r="FG1417" s="18"/>
      <c r="FH1417" s="18"/>
      <c r="FI1417" s="18"/>
      <c r="FJ1417" s="18"/>
      <c r="FK1417" s="18"/>
      <c r="FL1417" s="18"/>
      <c r="FM1417" s="18"/>
      <c r="FN1417" s="18"/>
      <c r="FO1417" s="18"/>
      <c r="FP1417" s="18"/>
      <c r="FQ1417" s="18"/>
      <c r="FR1417" s="18"/>
      <c r="FS1417" s="18"/>
      <c r="FT1417" s="18"/>
      <c r="FU1417" s="18"/>
      <c r="FV1417" s="18"/>
    </row>
    <row r="1418" spans="1:181" ht="15" x14ac:dyDescent="0.15">
      <c r="A1418" s="90">
        <f t="shared" si="313"/>
        <v>43756</v>
      </c>
      <c r="B1418" s="95">
        <f t="shared" ca="1" si="315"/>
        <v>120981.28224443</v>
      </c>
      <c r="C1418" s="5">
        <f t="shared" ca="1" si="329"/>
        <v>110856.17433132</v>
      </c>
      <c r="D1418" s="4">
        <f ca="1">IF(A1418&lt;$B$1,VLOOKUP(A1418,[1]DI!$A$4:$B$15000,2),0)</f>
        <v>5.3999999999999999E-2</v>
      </c>
      <c r="E1418" s="5">
        <f t="shared" ca="1" si="317"/>
        <v>2.0871999999999999E-4</v>
      </c>
      <c r="F1418" s="20">
        <f t="shared" si="314"/>
        <v>1.3</v>
      </c>
      <c r="G1418" s="6">
        <f t="shared" ca="1" si="318"/>
        <v>1.000271336</v>
      </c>
      <c r="H1418" s="5">
        <f ca="1">TRUNC(PRODUCT(G$10:G1417),15)</f>
        <v>1.53386607103231</v>
      </c>
      <c r="I1418" s="5">
        <f t="shared" ca="1" si="319"/>
        <v>1.5224483467018901</v>
      </c>
      <c r="J1418" s="5">
        <f t="shared" ca="1" si="320"/>
        <v>1.00749958</v>
      </c>
      <c r="K1418" s="165">
        <f t="shared" ca="1" si="328"/>
        <v>10125.10791311</v>
      </c>
      <c r="L1418" s="21">
        <f>IF(VLOOKUP(A1418,$U$12:$AD$125,8)=VLOOKUP(A1417,$U$12:$AD$125,8),0,VLOOKUP(A1418,U$12:$AD$125,8))</f>
        <v>0</v>
      </c>
      <c r="M1418" s="8">
        <f>IF(L1418&gt;0,VLOOKUP(L1418,T$12:$AC$125,7),0)</f>
        <v>0</v>
      </c>
      <c r="N1418" s="3">
        <f t="shared" si="330"/>
        <v>0</v>
      </c>
      <c r="O1418" s="3">
        <f t="shared" ca="1" si="322"/>
        <v>10125.10791311</v>
      </c>
      <c r="P1418" s="22" t="str">
        <f t="shared" si="323"/>
        <v>A+J=</v>
      </c>
      <c r="Q1418" s="2">
        <f t="shared" si="324"/>
        <v>43900</v>
      </c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  <c r="ES1418" s="18"/>
      <c r="ET1418" s="18"/>
      <c r="EU1418" s="18"/>
      <c r="EV1418" s="18"/>
      <c r="EW1418" s="18"/>
      <c r="EX1418" s="18"/>
      <c r="EY1418" s="18"/>
      <c r="EZ1418" s="18"/>
      <c r="FA1418" s="18"/>
      <c r="FB1418" s="18"/>
      <c r="FC1418" s="18"/>
      <c r="FD1418" s="18"/>
      <c r="FE1418" s="18"/>
      <c r="FF1418" s="18"/>
      <c r="FG1418" s="18"/>
      <c r="FH1418" s="18"/>
      <c r="FI1418" s="18"/>
      <c r="FJ1418" s="18"/>
      <c r="FK1418" s="18"/>
      <c r="FL1418" s="18"/>
      <c r="FM1418" s="18"/>
      <c r="FN1418" s="18"/>
      <c r="FO1418" s="18"/>
      <c r="FP1418" s="18"/>
      <c r="FQ1418" s="18"/>
      <c r="FR1418" s="18"/>
      <c r="FS1418" s="18"/>
      <c r="FT1418" s="18"/>
      <c r="FU1418" s="18"/>
      <c r="FV1418" s="18"/>
    </row>
    <row r="1419" spans="1:181" ht="15" x14ac:dyDescent="0.15">
      <c r="A1419" s="90">
        <f t="shared" ref="A1419:A1482" si="331">(A1418+1)</f>
        <v>43757</v>
      </c>
      <c r="B1419" s="95">
        <f t="shared" ca="1" si="315"/>
        <v>121014.10871282</v>
      </c>
      <c r="C1419" s="5">
        <f t="shared" ca="1" si="329"/>
        <v>110856.17433132</v>
      </c>
      <c r="D1419" s="4">
        <f ca="1">IF(A1419&lt;$B$1,VLOOKUP(A1419,[1]DI!$A$4:$B$15000,2),0)</f>
        <v>0</v>
      </c>
      <c r="E1419" s="5">
        <f t="shared" ca="1" si="317"/>
        <v>0</v>
      </c>
      <c r="F1419" s="20">
        <f t="shared" ref="F1419:F1482" si="332">F1418</f>
        <v>1.3</v>
      </c>
      <c r="G1419" s="6">
        <f t="shared" ca="1" si="318"/>
        <v>1</v>
      </c>
      <c r="H1419" s="5">
        <f ca="1">TRUNC(PRODUCT(G$10:G1418),15)</f>
        <v>1.5342822641165601</v>
      </c>
      <c r="I1419" s="5">
        <f t="shared" ca="1" si="319"/>
        <v>1.5224483467018901</v>
      </c>
      <c r="J1419" s="5">
        <f t="shared" ca="1" si="320"/>
        <v>1.0077729499999999</v>
      </c>
      <c r="K1419" s="165">
        <f t="shared" ca="1" si="328"/>
        <v>10157.934381499999</v>
      </c>
      <c r="L1419" s="21">
        <f>IF(VLOOKUP(A1419,$U$12:$AD$125,8)=VLOOKUP(A1418,$U$12:$AD$125,8),0,VLOOKUP(A1419,U$12:$AD$125,8))</f>
        <v>0</v>
      </c>
      <c r="M1419" s="8">
        <f>IF(L1419&gt;0,VLOOKUP(L1419,T$12:$AC$125,7),0)</f>
        <v>0</v>
      </c>
      <c r="N1419" s="3">
        <f t="shared" si="330"/>
        <v>0</v>
      </c>
      <c r="O1419" s="3">
        <f t="shared" ca="1" si="322"/>
        <v>10157.934381499999</v>
      </c>
      <c r="P1419" s="22" t="str">
        <f t="shared" si="323"/>
        <v>A+J=</v>
      </c>
      <c r="Q1419" s="2">
        <f t="shared" si="324"/>
        <v>43900</v>
      </c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  <c r="ES1419" s="18"/>
      <c r="ET1419" s="18"/>
      <c r="EU1419" s="18"/>
      <c r="EV1419" s="18"/>
      <c r="EW1419" s="18"/>
      <c r="EX1419" s="18"/>
      <c r="EY1419" s="18"/>
      <c r="EZ1419" s="18"/>
      <c r="FA1419" s="18"/>
      <c r="FB1419" s="18"/>
      <c r="FC1419" s="18"/>
      <c r="FD1419" s="18"/>
      <c r="FE1419" s="18"/>
      <c r="FF1419" s="18"/>
      <c r="FG1419" s="18"/>
      <c r="FH1419" s="18"/>
      <c r="FI1419" s="18"/>
      <c r="FJ1419" s="18"/>
      <c r="FK1419" s="18"/>
      <c r="FL1419" s="18"/>
      <c r="FM1419" s="18"/>
      <c r="FN1419" s="18"/>
      <c r="FO1419" s="18"/>
      <c r="FP1419" s="18"/>
      <c r="FQ1419" s="18"/>
      <c r="FR1419" s="18"/>
      <c r="FS1419" s="18"/>
      <c r="FT1419" s="18"/>
      <c r="FU1419" s="18"/>
      <c r="FV1419" s="18"/>
    </row>
    <row r="1420" spans="1:181" ht="15" x14ac:dyDescent="0.15">
      <c r="A1420" s="90">
        <f t="shared" si="331"/>
        <v>43758</v>
      </c>
      <c r="B1420" s="95">
        <f t="shared" ca="1" si="315"/>
        <v>121014.10871282</v>
      </c>
      <c r="C1420" s="5">
        <f t="shared" ca="1" si="329"/>
        <v>110856.17433132</v>
      </c>
      <c r="D1420" s="4">
        <f ca="1">IF(A1420&lt;$B$1,VLOOKUP(A1420,[1]DI!$A$4:$B$15000,2),0)</f>
        <v>0</v>
      </c>
      <c r="E1420" s="5">
        <f t="shared" ca="1" si="317"/>
        <v>0</v>
      </c>
      <c r="F1420" s="20">
        <f t="shared" si="332"/>
        <v>1.3</v>
      </c>
      <c r="G1420" s="6">
        <f t="shared" ca="1" si="318"/>
        <v>1</v>
      </c>
      <c r="H1420" s="5">
        <f ca="1">TRUNC(PRODUCT(G$10:G1419),15)</f>
        <v>1.5342822641165601</v>
      </c>
      <c r="I1420" s="5">
        <f t="shared" ca="1" si="319"/>
        <v>1.5224483467018901</v>
      </c>
      <c r="J1420" s="5">
        <f t="shared" ca="1" si="320"/>
        <v>1.0077729499999999</v>
      </c>
      <c r="K1420" s="165">
        <f t="shared" ca="1" si="328"/>
        <v>10157.934381499999</v>
      </c>
      <c r="L1420" s="21">
        <f>IF(VLOOKUP(A1420,$U$12:$AD$125,8)=VLOOKUP(A1419,$U$12:$AD$125,8),0,VLOOKUP(A1420,U$12:$AD$125,8))</f>
        <v>0</v>
      </c>
      <c r="M1420" s="8">
        <f>IF(L1420&gt;0,VLOOKUP(L1420,T$12:$AC$125,7),0)</f>
        <v>0</v>
      </c>
      <c r="N1420" s="3">
        <f t="shared" si="330"/>
        <v>0</v>
      </c>
      <c r="O1420" s="3">
        <f t="shared" ca="1" si="322"/>
        <v>10157.934381499999</v>
      </c>
      <c r="P1420" s="22" t="str">
        <f t="shared" si="323"/>
        <v>A+J=</v>
      </c>
      <c r="Q1420" s="2">
        <f t="shared" si="324"/>
        <v>43900</v>
      </c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  <c r="ES1420" s="18"/>
      <c r="ET1420" s="18"/>
      <c r="EU1420" s="18"/>
      <c r="EV1420" s="18"/>
      <c r="EW1420" s="18"/>
      <c r="EX1420" s="18"/>
      <c r="EY1420" s="18"/>
      <c r="EZ1420" s="18"/>
      <c r="FA1420" s="18"/>
      <c r="FB1420" s="18"/>
      <c r="FC1420" s="18"/>
      <c r="FD1420" s="18"/>
      <c r="FE1420" s="18"/>
      <c r="FF1420" s="18"/>
      <c r="FG1420" s="18"/>
      <c r="FH1420" s="18"/>
      <c r="FI1420" s="18"/>
      <c r="FJ1420" s="18"/>
      <c r="FK1420" s="18"/>
      <c r="FL1420" s="18"/>
      <c r="FM1420" s="18"/>
      <c r="FN1420" s="18"/>
      <c r="FO1420" s="18"/>
      <c r="FP1420" s="18"/>
      <c r="FQ1420" s="18"/>
      <c r="FR1420" s="18"/>
      <c r="FS1420" s="18"/>
      <c r="FT1420" s="18"/>
      <c r="FU1420" s="18"/>
      <c r="FV1420" s="18"/>
    </row>
    <row r="1421" spans="1:181" ht="15" x14ac:dyDescent="0.15">
      <c r="A1421" s="90">
        <f t="shared" si="331"/>
        <v>43759</v>
      </c>
      <c r="B1421" s="95">
        <f t="shared" ca="1" si="315"/>
        <v>121014.10871282</v>
      </c>
      <c r="C1421" s="5">
        <f t="shared" ca="1" si="329"/>
        <v>110856.17433132</v>
      </c>
      <c r="D1421" s="4">
        <f ca="1">IF(A1421&lt;$B$1,VLOOKUP(A1421,[1]DI!$A$4:$B$15000,2),0)</f>
        <v>5.3999999999999999E-2</v>
      </c>
      <c r="E1421" s="5">
        <f t="shared" ca="1" si="317"/>
        <v>2.0871999999999999E-4</v>
      </c>
      <c r="F1421" s="20">
        <f t="shared" si="332"/>
        <v>1.3</v>
      </c>
      <c r="G1421" s="6">
        <f t="shared" ca="1" si="318"/>
        <v>1.000271336</v>
      </c>
      <c r="H1421" s="5">
        <f ca="1">TRUNC(PRODUCT(G$10:G1420),15)</f>
        <v>1.5342822641165601</v>
      </c>
      <c r="I1421" s="5">
        <f t="shared" ca="1" si="319"/>
        <v>1.5224483467018901</v>
      </c>
      <c r="J1421" s="5">
        <f t="shared" ca="1" si="320"/>
        <v>1.0077729499999999</v>
      </c>
      <c r="K1421" s="165">
        <f t="shared" ca="1" si="328"/>
        <v>10157.934381499999</v>
      </c>
      <c r="L1421" s="21">
        <f>IF(VLOOKUP(A1421,$U$12:$AD$125,8)=VLOOKUP(A1420,$U$12:$AD$125,8),0,VLOOKUP(A1421,U$12:$AD$125,8))</f>
        <v>0</v>
      </c>
      <c r="M1421" s="8">
        <f>IF(L1421&gt;0,VLOOKUP(L1421,T$12:$AC$125,7),0)</f>
        <v>0</v>
      </c>
      <c r="N1421" s="3">
        <f t="shared" si="330"/>
        <v>0</v>
      </c>
      <c r="O1421" s="3">
        <f t="shared" ca="1" si="322"/>
        <v>10157.934381499999</v>
      </c>
      <c r="P1421" s="22" t="str">
        <f t="shared" si="323"/>
        <v>A+J=</v>
      </c>
      <c r="Q1421" s="2">
        <f t="shared" si="324"/>
        <v>43900</v>
      </c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  <c r="ES1421" s="18"/>
      <c r="ET1421" s="18"/>
      <c r="EU1421" s="18"/>
      <c r="EV1421" s="18"/>
      <c r="EW1421" s="18"/>
      <c r="EX1421" s="18"/>
      <c r="EY1421" s="18"/>
      <c r="EZ1421" s="18"/>
      <c r="FA1421" s="18"/>
      <c r="FB1421" s="18"/>
      <c r="FC1421" s="18"/>
      <c r="FD1421" s="18"/>
      <c r="FE1421" s="18"/>
      <c r="FF1421" s="18"/>
      <c r="FG1421" s="18"/>
      <c r="FH1421" s="18"/>
      <c r="FI1421" s="18"/>
      <c r="FJ1421" s="18"/>
      <c r="FK1421" s="18"/>
      <c r="FL1421" s="18"/>
      <c r="FM1421" s="18"/>
      <c r="FN1421" s="18"/>
      <c r="FO1421" s="18"/>
      <c r="FP1421" s="18"/>
      <c r="FQ1421" s="18"/>
      <c r="FR1421" s="18"/>
      <c r="FS1421" s="18"/>
      <c r="FT1421" s="18"/>
      <c r="FU1421" s="18"/>
      <c r="FV1421" s="18"/>
    </row>
    <row r="1422" spans="1:181" ht="15" x14ac:dyDescent="0.15">
      <c r="A1422" s="90">
        <f t="shared" si="331"/>
        <v>43760</v>
      </c>
      <c r="B1422" s="95">
        <f t="shared" ca="1" si="315"/>
        <v>121046.94478768</v>
      </c>
      <c r="C1422" s="5">
        <f t="shared" ca="1" si="329"/>
        <v>110856.17433132</v>
      </c>
      <c r="D1422" s="4">
        <f ca="1">IF(A1422&lt;$B$1,VLOOKUP(A1422,[1]DI!$A$4:$B$15000,2),0)</f>
        <v>5.3999999999999999E-2</v>
      </c>
      <c r="E1422" s="5">
        <f t="shared" ca="1" si="317"/>
        <v>2.0871999999999999E-4</v>
      </c>
      <c r="F1422" s="20">
        <f t="shared" si="332"/>
        <v>1.3</v>
      </c>
      <c r="G1422" s="6">
        <f t="shared" ca="1" si="318"/>
        <v>1.000271336</v>
      </c>
      <c r="H1422" s="5">
        <f ca="1">TRUNC(PRODUCT(G$10:G1421),15)</f>
        <v>1.5346985701289799</v>
      </c>
      <c r="I1422" s="5">
        <f t="shared" ca="1" si="319"/>
        <v>1.5224483467018901</v>
      </c>
      <c r="J1422" s="5">
        <f t="shared" ca="1" si="320"/>
        <v>1.0080464</v>
      </c>
      <c r="K1422" s="165">
        <f t="shared" ca="1" si="328"/>
        <v>10190.770456359998</v>
      </c>
      <c r="L1422" s="21">
        <f>IF(VLOOKUP(A1422,$U$12:$AD$125,8)=VLOOKUP(A1421,$U$12:$AD$125,8),0,VLOOKUP(A1422,U$12:$AD$125,8))</f>
        <v>0</v>
      </c>
      <c r="M1422" s="8">
        <f>IF(L1422&gt;0,VLOOKUP(L1422,T$12:$AC$125,7),0)</f>
        <v>0</v>
      </c>
      <c r="N1422" s="3">
        <f t="shared" si="330"/>
        <v>0</v>
      </c>
      <c r="O1422" s="3">
        <f t="shared" ca="1" si="322"/>
        <v>10190.770456359998</v>
      </c>
      <c r="P1422" s="22" t="str">
        <f t="shared" si="323"/>
        <v>A+J=</v>
      </c>
      <c r="Q1422" s="2">
        <f t="shared" si="324"/>
        <v>43900</v>
      </c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  <c r="ES1422" s="18"/>
      <c r="ET1422" s="18"/>
      <c r="EU1422" s="18"/>
      <c r="EV1422" s="18"/>
      <c r="EW1422" s="18"/>
      <c r="EX1422" s="18"/>
      <c r="EY1422" s="18"/>
      <c r="EZ1422" s="18"/>
      <c r="FA1422" s="18"/>
      <c r="FB1422" s="18"/>
      <c r="FC1422" s="18"/>
      <c r="FD1422" s="18"/>
      <c r="FE1422" s="18"/>
      <c r="FF1422" s="18"/>
      <c r="FG1422" s="18"/>
      <c r="FH1422" s="18"/>
      <c r="FI1422" s="18"/>
      <c r="FJ1422" s="18"/>
      <c r="FK1422" s="18"/>
      <c r="FL1422" s="18"/>
      <c r="FM1422" s="18"/>
      <c r="FN1422" s="18"/>
      <c r="FO1422" s="18"/>
      <c r="FP1422" s="18"/>
      <c r="FQ1422" s="18"/>
      <c r="FR1422" s="18"/>
      <c r="FS1422" s="18"/>
      <c r="FT1422" s="18"/>
      <c r="FU1422" s="18"/>
      <c r="FV1422" s="18"/>
    </row>
    <row r="1423" spans="1:181" ht="15" x14ac:dyDescent="0.15">
      <c r="A1423" s="90">
        <f t="shared" si="331"/>
        <v>43761</v>
      </c>
      <c r="B1423" s="95">
        <f t="shared" ca="1" si="315"/>
        <v>121079.78926819999</v>
      </c>
      <c r="C1423" s="5">
        <f t="shared" ca="1" si="329"/>
        <v>110856.17433132</v>
      </c>
      <c r="D1423" s="4">
        <f ca="1">IF(A1423&lt;$B$1,VLOOKUP(A1423,[1]DI!$A$4:$B$15000,2),0)</f>
        <v>5.3999999999999999E-2</v>
      </c>
      <c r="E1423" s="5">
        <f t="shared" ca="1" si="317"/>
        <v>2.0871999999999999E-4</v>
      </c>
      <c r="F1423" s="20">
        <f t="shared" si="332"/>
        <v>1.3</v>
      </c>
      <c r="G1423" s="6">
        <f t="shared" ca="1" si="318"/>
        <v>1.000271336</v>
      </c>
      <c r="H1423" s="5">
        <f ca="1">TRUNC(PRODUCT(G$10:G1422),15)</f>
        <v>1.5351149891002001</v>
      </c>
      <c r="I1423" s="5">
        <f t="shared" ca="1" si="319"/>
        <v>1.5224483467018901</v>
      </c>
      <c r="J1423" s="5">
        <f t="shared" ca="1" si="320"/>
        <v>1.0083199199999999</v>
      </c>
      <c r="K1423" s="165">
        <f t="shared" ca="1" si="328"/>
        <v>10223.61493688</v>
      </c>
      <c r="L1423" s="21">
        <f>IF(VLOOKUP(A1423,$U$12:$AD$125,8)=VLOOKUP(A1422,$U$12:$AD$125,8),0,VLOOKUP(A1423,U$12:$AD$125,8))</f>
        <v>0</v>
      </c>
      <c r="M1423" s="8">
        <f>IF(L1423&gt;0,VLOOKUP(L1423,T$12:$AC$125,7),0)</f>
        <v>0</v>
      </c>
      <c r="N1423" s="3">
        <f t="shared" si="330"/>
        <v>0</v>
      </c>
      <c r="O1423" s="3">
        <f t="shared" ca="1" si="322"/>
        <v>10223.61493688</v>
      </c>
      <c r="P1423" s="22" t="str">
        <f t="shared" si="323"/>
        <v>A+J=</v>
      </c>
      <c r="Q1423" s="2">
        <f t="shared" si="324"/>
        <v>43900</v>
      </c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  <c r="ES1423" s="18"/>
      <c r="ET1423" s="18"/>
      <c r="EU1423" s="18"/>
      <c r="EV1423" s="18"/>
      <c r="EW1423" s="18"/>
      <c r="EX1423" s="18"/>
      <c r="EY1423" s="18"/>
      <c r="EZ1423" s="18"/>
      <c r="FA1423" s="18"/>
      <c r="FB1423" s="18"/>
      <c r="FC1423" s="18"/>
      <c r="FD1423" s="18"/>
      <c r="FE1423" s="18"/>
      <c r="FF1423" s="18"/>
      <c r="FG1423" s="18"/>
      <c r="FH1423" s="18"/>
      <c r="FI1423" s="18"/>
      <c r="FJ1423" s="18"/>
      <c r="FK1423" s="18"/>
      <c r="FL1423" s="18"/>
      <c r="FM1423" s="18"/>
      <c r="FN1423" s="18"/>
      <c r="FO1423" s="18"/>
      <c r="FP1423" s="18"/>
      <c r="FQ1423" s="18"/>
      <c r="FR1423" s="18"/>
      <c r="FS1423" s="18"/>
      <c r="FT1423" s="18"/>
      <c r="FU1423" s="18"/>
      <c r="FV1423" s="18"/>
    </row>
    <row r="1424" spans="1:181" ht="15" x14ac:dyDescent="0.15">
      <c r="A1424" s="90">
        <f t="shared" si="331"/>
        <v>43762</v>
      </c>
      <c r="B1424" s="95">
        <f t="shared" ca="1" si="315"/>
        <v>121112.64215436</v>
      </c>
      <c r="C1424" s="5">
        <f t="shared" ca="1" si="329"/>
        <v>110856.17433132</v>
      </c>
      <c r="D1424" s="4">
        <f ca="1">IF(A1424&lt;$B$1,VLOOKUP(A1424,[1]DI!$A$4:$B$15000,2),0)</f>
        <v>5.3999999999999999E-2</v>
      </c>
      <c r="E1424" s="5">
        <f t="shared" ca="1" si="317"/>
        <v>2.0871999999999999E-4</v>
      </c>
      <c r="F1424" s="20">
        <f t="shared" si="332"/>
        <v>1.3</v>
      </c>
      <c r="G1424" s="6">
        <f t="shared" ca="1" si="318"/>
        <v>1.000271336</v>
      </c>
      <c r="H1424" s="5">
        <f ca="1">TRUNC(PRODUCT(G$10:G1423),15)</f>
        <v>1.53553152106089</v>
      </c>
      <c r="I1424" s="5">
        <f t="shared" ca="1" si="319"/>
        <v>1.5224483467018901</v>
      </c>
      <c r="J1424" s="5">
        <f t="shared" ca="1" si="320"/>
        <v>1.0085935100000001</v>
      </c>
      <c r="K1424" s="165">
        <f t="shared" ca="1" si="328"/>
        <v>10256.46782304</v>
      </c>
      <c r="L1424" s="21">
        <f>IF(VLOOKUP(A1424,$U$12:$AD$125,8)=VLOOKUP(A1423,$U$12:$AD$125,8),0,VLOOKUP(A1424,U$12:$AD$125,8))</f>
        <v>0</v>
      </c>
      <c r="M1424" s="8">
        <f>IF(L1424&gt;0,VLOOKUP(L1424,T$12:$AC$125,7),0)</f>
        <v>0</v>
      </c>
      <c r="N1424" s="3">
        <f t="shared" si="330"/>
        <v>0</v>
      </c>
      <c r="O1424" s="3">
        <f t="shared" ca="1" si="322"/>
        <v>10256.46782304</v>
      </c>
      <c r="P1424" s="22" t="str">
        <f t="shared" si="323"/>
        <v>A+J=</v>
      </c>
      <c r="Q1424" s="2">
        <f t="shared" si="324"/>
        <v>43900</v>
      </c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  <c r="ES1424" s="18"/>
      <c r="ET1424" s="18"/>
      <c r="EU1424" s="18"/>
      <c r="EV1424" s="18"/>
      <c r="EW1424" s="18"/>
      <c r="EX1424" s="18"/>
      <c r="EY1424" s="18"/>
      <c r="EZ1424" s="18"/>
      <c r="FA1424" s="18"/>
      <c r="FB1424" s="18"/>
      <c r="FC1424" s="18"/>
      <c r="FD1424" s="18"/>
      <c r="FE1424" s="18"/>
      <c r="FF1424" s="18"/>
      <c r="FG1424" s="18"/>
      <c r="FH1424" s="18"/>
      <c r="FI1424" s="18"/>
      <c r="FJ1424" s="18"/>
      <c r="FK1424" s="18"/>
      <c r="FL1424" s="18"/>
      <c r="FM1424" s="18"/>
      <c r="FN1424" s="18"/>
      <c r="FO1424" s="18"/>
      <c r="FP1424" s="18"/>
      <c r="FQ1424" s="18"/>
      <c r="FR1424" s="18"/>
      <c r="FS1424" s="18"/>
      <c r="FT1424" s="18"/>
      <c r="FU1424" s="18"/>
      <c r="FV1424" s="18"/>
    </row>
    <row r="1425" spans="1:181" ht="15" x14ac:dyDescent="0.15">
      <c r="A1425" s="90">
        <f t="shared" si="331"/>
        <v>43763</v>
      </c>
      <c r="B1425" s="95">
        <f t="shared" ca="1" si="315"/>
        <v>121145.50464698</v>
      </c>
      <c r="C1425" s="5">
        <f t="shared" ca="1" si="329"/>
        <v>110856.17433132</v>
      </c>
      <c r="D1425" s="4">
        <f ca="1">IF(A1425&lt;$B$1,VLOOKUP(A1425,[1]DI!$A$4:$B$15000,2),0)</f>
        <v>5.3999999999999999E-2</v>
      </c>
      <c r="E1425" s="5">
        <f t="shared" ca="1" si="317"/>
        <v>2.0871999999999999E-4</v>
      </c>
      <c r="F1425" s="20">
        <f t="shared" si="332"/>
        <v>1.3</v>
      </c>
      <c r="G1425" s="6">
        <f t="shared" ca="1" si="318"/>
        <v>1.000271336</v>
      </c>
      <c r="H1425" s="5">
        <f ca="1">TRUNC(PRODUCT(G$10:G1424),15)</f>
        <v>1.53594816604169</v>
      </c>
      <c r="I1425" s="5">
        <f t="shared" ca="1" si="319"/>
        <v>1.5224483467018901</v>
      </c>
      <c r="J1425" s="5">
        <f t="shared" ca="1" si="320"/>
        <v>1.00886718</v>
      </c>
      <c r="K1425" s="165">
        <f t="shared" ca="1" si="328"/>
        <v>10289.33031566</v>
      </c>
      <c r="L1425" s="21">
        <f>IF(VLOOKUP(A1425,$U$12:$AD$125,8)=VLOOKUP(A1424,$U$12:$AD$125,8),0,VLOOKUP(A1425,U$12:$AD$125,8))</f>
        <v>0</v>
      </c>
      <c r="M1425" s="8">
        <f>IF(L1425&gt;0,VLOOKUP(L1425,T$12:$AC$125,7),0)</f>
        <v>0</v>
      </c>
      <c r="N1425" s="3">
        <f t="shared" si="330"/>
        <v>0</v>
      </c>
      <c r="O1425" s="3">
        <f t="shared" ca="1" si="322"/>
        <v>10289.33031566</v>
      </c>
      <c r="P1425" s="22" t="str">
        <f t="shared" si="323"/>
        <v>A+J=</v>
      </c>
      <c r="Q1425" s="2">
        <f t="shared" si="324"/>
        <v>43900</v>
      </c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  <c r="ES1425" s="18"/>
      <c r="ET1425" s="18"/>
      <c r="EU1425" s="18"/>
      <c r="EV1425" s="18"/>
      <c r="EW1425" s="18"/>
      <c r="EX1425" s="18"/>
      <c r="EY1425" s="18"/>
      <c r="EZ1425" s="18"/>
      <c r="FA1425" s="18"/>
      <c r="FB1425" s="18"/>
      <c r="FC1425" s="18"/>
      <c r="FD1425" s="18"/>
      <c r="FE1425" s="18"/>
      <c r="FF1425" s="18"/>
      <c r="FG1425" s="18"/>
      <c r="FH1425" s="18"/>
      <c r="FI1425" s="18"/>
      <c r="FJ1425" s="18"/>
      <c r="FK1425" s="18"/>
      <c r="FL1425" s="18"/>
      <c r="FM1425" s="18"/>
      <c r="FN1425" s="18"/>
      <c r="FO1425" s="18"/>
      <c r="FP1425" s="18"/>
      <c r="FQ1425" s="18"/>
      <c r="FR1425" s="18"/>
      <c r="FS1425" s="18"/>
      <c r="FT1425" s="18"/>
      <c r="FU1425" s="18"/>
      <c r="FV1425" s="18"/>
    </row>
    <row r="1426" spans="1:181" ht="15" x14ac:dyDescent="0.15">
      <c r="A1426" s="90">
        <f t="shared" si="331"/>
        <v>43764</v>
      </c>
      <c r="B1426" s="95">
        <f t="shared" ca="1" si="315"/>
        <v>121178.37554523999</v>
      </c>
      <c r="C1426" s="5">
        <f t="shared" ca="1" si="329"/>
        <v>110856.17433132</v>
      </c>
      <c r="D1426" s="4">
        <f ca="1">IF(A1426&lt;$B$1,VLOOKUP(A1426,[1]DI!$A$4:$B$15000,2),0)</f>
        <v>0</v>
      </c>
      <c r="E1426" s="5">
        <f t="shared" ca="1" si="317"/>
        <v>0</v>
      </c>
      <c r="F1426" s="20">
        <f t="shared" si="332"/>
        <v>1.3</v>
      </c>
      <c r="G1426" s="6">
        <f t="shared" ca="1" si="318"/>
        <v>1</v>
      </c>
      <c r="H1426" s="5">
        <f ca="1">TRUNC(PRODUCT(G$10:G1425),15)</f>
        <v>1.53636492407327</v>
      </c>
      <c r="I1426" s="5">
        <f t="shared" ca="1" si="319"/>
        <v>1.5224483467018901</v>
      </c>
      <c r="J1426" s="5">
        <f t="shared" ca="1" si="320"/>
        <v>1.0091409200000001</v>
      </c>
      <c r="K1426" s="165">
        <f t="shared" ca="1" si="328"/>
        <v>10322.20121392</v>
      </c>
      <c r="L1426" s="21">
        <f>IF(VLOOKUP(A1426,$U$12:$AD$125,8)=VLOOKUP(A1425,$U$12:$AD$125,8),0,VLOOKUP(A1426,U$12:$AD$125,8))</f>
        <v>0</v>
      </c>
      <c r="M1426" s="8">
        <f>IF(L1426&gt;0,VLOOKUP(L1426,T$12:$AC$125,7),0)</f>
        <v>0</v>
      </c>
      <c r="N1426" s="3">
        <f t="shared" si="330"/>
        <v>0</v>
      </c>
      <c r="O1426" s="3">
        <f t="shared" ca="1" si="322"/>
        <v>10322.20121392</v>
      </c>
      <c r="P1426" s="22" t="str">
        <f t="shared" si="323"/>
        <v>A+J=</v>
      </c>
      <c r="Q1426" s="2">
        <f t="shared" si="324"/>
        <v>43900</v>
      </c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  <c r="ES1426" s="18"/>
      <c r="ET1426" s="18"/>
      <c r="EU1426" s="18"/>
      <c r="EV1426" s="18"/>
      <c r="EW1426" s="18"/>
      <c r="EX1426" s="18"/>
      <c r="EY1426" s="18"/>
      <c r="EZ1426" s="18"/>
      <c r="FA1426" s="18"/>
      <c r="FB1426" s="18"/>
      <c r="FC1426" s="18"/>
      <c r="FD1426" s="18"/>
      <c r="FE1426" s="18"/>
      <c r="FF1426" s="18"/>
      <c r="FG1426" s="18"/>
      <c r="FH1426" s="18"/>
      <c r="FI1426" s="18"/>
      <c r="FJ1426" s="18"/>
      <c r="FK1426" s="18"/>
      <c r="FL1426" s="18"/>
      <c r="FM1426" s="18"/>
      <c r="FN1426" s="18"/>
      <c r="FO1426" s="18"/>
      <c r="FP1426" s="18"/>
      <c r="FQ1426" s="18"/>
      <c r="FR1426" s="18"/>
      <c r="FS1426" s="18"/>
      <c r="FT1426" s="18"/>
      <c r="FU1426" s="18"/>
      <c r="FV1426" s="18"/>
    </row>
    <row r="1427" spans="1:181" ht="15" x14ac:dyDescent="0.15">
      <c r="A1427" s="90">
        <f t="shared" si="331"/>
        <v>43765</v>
      </c>
      <c r="B1427" s="95">
        <f t="shared" ref="B1427:B1490" ca="1" si="333">IF(A1427&lt;=TODAY(),C1427+K1427,IF(AND(A1427&gt;TODAY(),A1427&lt;=$B$1),IF(VLOOKUP(TODAY(),$A$10:$D$10000,4,FALSE)=0,"n.d",C1427+K1427),"n.d"))</f>
        <v>121178.37554523999</v>
      </c>
      <c r="C1427" s="5">
        <f t="shared" ca="1" si="329"/>
        <v>110856.17433132</v>
      </c>
      <c r="D1427" s="4">
        <f ca="1">IF(A1427&lt;$B$1,VLOOKUP(A1427,[1]DI!$A$4:$B$15000,2),0)</f>
        <v>0</v>
      </c>
      <c r="E1427" s="5">
        <f t="shared" ref="E1427:E1490" ca="1" si="334">ROUND((((1+D1427)^(1/252)-1)),8)</f>
        <v>0</v>
      </c>
      <c r="F1427" s="20">
        <f t="shared" si="332"/>
        <v>1.3</v>
      </c>
      <c r="G1427" s="6">
        <f t="shared" ref="G1427:G1490" ca="1" si="335">TRUNC((1+(E1427*F1427)),15)</f>
        <v>1</v>
      </c>
      <c r="H1427" s="5">
        <f ca="1">TRUNC(PRODUCT(G$10:G1426),15)</f>
        <v>1.53636492407327</v>
      </c>
      <c r="I1427" s="5">
        <f t="shared" ref="I1427:I1490" ca="1" si="336">IF(OR(L1426&gt;0,L1426="E"),H1426,I1426)</f>
        <v>1.5224483467018901</v>
      </c>
      <c r="J1427" s="5">
        <f t="shared" ref="J1427:J1490" ca="1" si="337">ROUND(TRUNC(H1427/I1427,15),8)</f>
        <v>1.0091409200000001</v>
      </c>
      <c r="K1427" s="165">
        <f t="shared" ca="1" si="328"/>
        <v>10322.20121392</v>
      </c>
      <c r="L1427" s="21">
        <f>IF(VLOOKUP(A1427,$U$12:$AD$125,8)=VLOOKUP(A1426,$U$12:$AD$125,8),0,VLOOKUP(A1427,U$12:$AD$125,8))</f>
        <v>0</v>
      </c>
      <c r="M1427" s="8">
        <f>IF(L1427&gt;0,VLOOKUP(L1427,T$12:$AC$125,7),0)</f>
        <v>0</v>
      </c>
      <c r="N1427" s="3">
        <f t="shared" si="330"/>
        <v>0</v>
      </c>
      <c r="O1427" s="3">
        <f t="shared" ref="O1427:O1490" ca="1" si="338">(K1427+N1427)</f>
        <v>10322.20121392</v>
      </c>
      <c r="P1427" s="22" t="str">
        <f t="shared" ref="P1427:P1490" si="339">IF(L1426&gt;0,VLOOKUP(A1426,$U$12:$AD$125,9),P1426)</f>
        <v>A+J=</v>
      </c>
      <c r="Q1427" s="2">
        <f t="shared" ref="Q1427:Q1490" si="340">IF(L1426&gt;0,VLOOKUP(A1426,$U$12:$AD$125,10),Q1426)</f>
        <v>43900</v>
      </c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  <c r="ES1427" s="18"/>
      <c r="ET1427" s="18"/>
      <c r="EU1427" s="18"/>
      <c r="EV1427" s="18"/>
      <c r="EW1427" s="18"/>
      <c r="EX1427" s="18"/>
      <c r="EY1427" s="18"/>
      <c r="EZ1427" s="18"/>
      <c r="FA1427" s="18"/>
      <c r="FB1427" s="18"/>
      <c r="FC1427" s="18"/>
      <c r="FD1427" s="18"/>
      <c r="FE1427" s="18"/>
      <c r="FF1427" s="18"/>
      <c r="FG1427" s="18"/>
      <c r="FH1427" s="18"/>
      <c r="FI1427" s="18"/>
      <c r="FJ1427" s="18"/>
      <c r="FK1427" s="18"/>
      <c r="FL1427" s="18"/>
      <c r="FM1427" s="18"/>
      <c r="FN1427" s="18"/>
      <c r="FO1427" s="18"/>
      <c r="FP1427" s="18"/>
      <c r="FQ1427" s="18"/>
      <c r="FR1427" s="18"/>
      <c r="FS1427" s="18"/>
      <c r="FT1427" s="18"/>
      <c r="FU1427" s="18"/>
      <c r="FV1427" s="18"/>
    </row>
    <row r="1428" spans="1:181" ht="15" x14ac:dyDescent="0.15">
      <c r="A1428" s="90">
        <f t="shared" si="331"/>
        <v>43766</v>
      </c>
      <c r="B1428" s="95">
        <f t="shared" ca="1" si="333"/>
        <v>121178.37554523999</v>
      </c>
      <c r="C1428" s="5">
        <f t="shared" ca="1" si="329"/>
        <v>110856.17433132</v>
      </c>
      <c r="D1428" s="4">
        <f ca="1">IF(A1428&lt;$B$1,VLOOKUP(A1428,[1]DI!$A$4:$B$15000,2),0)</f>
        <v>5.3999999999999999E-2</v>
      </c>
      <c r="E1428" s="5">
        <f t="shared" ca="1" si="334"/>
        <v>2.0871999999999999E-4</v>
      </c>
      <c r="F1428" s="20">
        <f t="shared" si="332"/>
        <v>1.3</v>
      </c>
      <c r="G1428" s="6">
        <f t="shared" ca="1" si="335"/>
        <v>1.000271336</v>
      </c>
      <c r="H1428" s="5">
        <f ca="1">TRUNC(PRODUCT(G$10:G1427),15)</f>
        <v>1.53636492407327</v>
      </c>
      <c r="I1428" s="5">
        <f t="shared" ca="1" si="336"/>
        <v>1.5224483467018901</v>
      </c>
      <c r="J1428" s="5">
        <f t="shared" ca="1" si="337"/>
        <v>1.0091409200000001</v>
      </c>
      <c r="K1428" s="165">
        <f t="shared" ca="1" si="328"/>
        <v>10322.20121392</v>
      </c>
      <c r="L1428" s="21">
        <f>IF(VLOOKUP(A1428,$U$12:$AD$125,8)=VLOOKUP(A1427,$U$12:$AD$125,8),0,VLOOKUP(A1428,U$12:$AD$125,8))</f>
        <v>0</v>
      </c>
      <c r="M1428" s="8">
        <f>IF(L1428&gt;0,VLOOKUP(L1428,T$12:$AC$125,7),0)</f>
        <v>0</v>
      </c>
      <c r="N1428" s="3">
        <f t="shared" si="330"/>
        <v>0</v>
      </c>
      <c r="O1428" s="3">
        <f t="shared" ca="1" si="338"/>
        <v>10322.20121392</v>
      </c>
      <c r="P1428" s="22" t="str">
        <f t="shared" si="339"/>
        <v>A+J=</v>
      </c>
      <c r="Q1428" s="2">
        <f t="shared" si="340"/>
        <v>43900</v>
      </c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  <c r="ES1428" s="18"/>
      <c r="ET1428" s="18"/>
      <c r="EU1428" s="18"/>
      <c r="EV1428" s="18"/>
      <c r="EW1428" s="18"/>
      <c r="EX1428" s="18"/>
      <c r="EY1428" s="18"/>
      <c r="EZ1428" s="18"/>
      <c r="FA1428" s="18"/>
      <c r="FB1428" s="18"/>
      <c r="FC1428" s="18"/>
      <c r="FD1428" s="18"/>
      <c r="FE1428" s="18"/>
      <c r="FF1428" s="18"/>
      <c r="FG1428" s="18"/>
      <c r="FH1428" s="18"/>
      <c r="FI1428" s="18"/>
      <c r="FJ1428" s="18"/>
      <c r="FK1428" s="18"/>
      <c r="FL1428" s="18"/>
      <c r="FM1428" s="18"/>
      <c r="FN1428" s="18"/>
      <c r="FO1428" s="18"/>
      <c r="FP1428" s="18"/>
      <c r="FQ1428" s="18"/>
      <c r="FR1428" s="18"/>
      <c r="FS1428" s="18"/>
      <c r="FT1428" s="18"/>
      <c r="FU1428" s="18"/>
      <c r="FV1428" s="18"/>
    </row>
    <row r="1429" spans="1:181" ht="15" x14ac:dyDescent="0.15">
      <c r="A1429" s="90">
        <f t="shared" si="331"/>
        <v>43767</v>
      </c>
      <c r="B1429" s="95">
        <f t="shared" ca="1" si="333"/>
        <v>121211.25604998</v>
      </c>
      <c r="C1429" s="5">
        <f t="shared" ca="1" si="329"/>
        <v>110856.17433132</v>
      </c>
      <c r="D1429" s="4">
        <f ca="1">IF(A1429&lt;$B$1,VLOOKUP(A1429,[1]DI!$A$4:$B$15000,2),0)</f>
        <v>5.3999999999999999E-2</v>
      </c>
      <c r="E1429" s="5">
        <f t="shared" ca="1" si="334"/>
        <v>2.0871999999999999E-4</v>
      </c>
      <c r="F1429" s="20">
        <f t="shared" si="332"/>
        <v>1.3</v>
      </c>
      <c r="G1429" s="6">
        <f t="shared" ca="1" si="335"/>
        <v>1.000271336</v>
      </c>
      <c r="H1429" s="5">
        <f ca="1">TRUNC(PRODUCT(G$10:G1428),15)</f>
        <v>1.5367817951863001</v>
      </c>
      <c r="I1429" s="5">
        <f t="shared" ca="1" si="336"/>
        <v>1.5224483467018901</v>
      </c>
      <c r="J1429" s="5">
        <f t="shared" ca="1" si="337"/>
        <v>1.00941474</v>
      </c>
      <c r="K1429" s="165">
        <f t="shared" ca="1" si="328"/>
        <v>10355.08171866</v>
      </c>
      <c r="L1429" s="21">
        <f>IF(VLOOKUP(A1429,$U$12:$AD$125,8)=VLOOKUP(A1428,$U$12:$AD$125,8),0,VLOOKUP(A1429,U$12:$AD$125,8))</f>
        <v>0</v>
      </c>
      <c r="M1429" s="8">
        <f>IF(L1429&gt;0,VLOOKUP(L1429,T$12:$AC$125,7),0)</f>
        <v>0</v>
      </c>
      <c r="N1429" s="3">
        <f t="shared" si="330"/>
        <v>0</v>
      </c>
      <c r="O1429" s="3">
        <f t="shared" ca="1" si="338"/>
        <v>10355.08171866</v>
      </c>
      <c r="P1429" s="22" t="str">
        <f t="shared" si="339"/>
        <v>A+J=</v>
      </c>
      <c r="Q1429" s="2">
        <f t="shared" si="340"/>
        <v>43900</v>
      </c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  <c r="ES1429" s="18"/>
      <c r="ET1429" s="18"/>
      <c r="EU1429" s="18"/>
      <c r="EV1429" s="18"/>
      <c r="EW1429" s="18"/>
      <c r="EX1429" s="18"/>
      <c r="EY1429" s="18"/>
      <c r="EZ1429" s="18"/>
      <c r="FA1429" s="18"/>
      <c r="FB1429" s="18"/>
      <c r="FC1429" s="18"/>
      <c r="FD1429" s="18"/>
      <c r="FE1429" s="18"/>
      <c r="FF1429" s="18"/>
      <c r="FG1429" s="18"/>
      <c r="FH1429" s="18"/>
      <c r="FI1429" s="18"/>
      <c r="FJ1429" s="18"/>
      <c r="FK1429" s="18"/>
      <c r="FL1429" s="18"/>
      <c r="FM1429" s="18"/>
      <c r="FN1429" s="18"/>
      <c r="FO1429" s="18"/>
      <c r="FP1429" s="18"/>
      <c r="FQ1429" s="18"/>
      <c r="FR1429" s="18"/>
      <c r="FS1429" s="18"/>
      <c r="FT1429" s="18"/>
      <c r="FU1429" s="18"/>
      <c r="FV1429" s="18"/>
    </row>
    <row r="1430" spans="1:181" ht="15" x14ac:dyDescent="0.15">
      <c r="A1430" s="90">
        <f t="shared" si="331"/>
        <v>43768</v>
      </c>
      <c r="B1430" s="95">
        <f t="shared" ca="1" si="333"/>
        <v>121244.14496035999</v>
      </c>
      <c r="C1430" s="5">
        <f t="shared" ca="1" si="329"/>
        <v>110856.17433132</v>
      </c>
      <c r="D1430" s="4">
        <f ca="1">IF(A1430&lt;$B$1,VLOOKUP(A1430,[1]DI!$A$4:$B$15000,2),0)</f>
        <v>5.3999999999999999E-2</v>
      </c>
      <c r="E1430" s="5">
        <f t="shared" ca="1" si="334"/>
        <v>2.0871999999999999E-4</v>
      </c>
      <c r="F1430" s="20">
        <f t="shared" si="332"/>
        <v>1.3</v>
      </c>
      <c r="G1430" s="6">
        <f t="shared" ca="1" si="335"/>
        <v>1.000271336</v>
      </c>
      <c r="H1430" s="5">
        <f ca="1">TRUNC(PRODUCT(G$10:G1429),15)</f>
        <v>1.5371987794114801</v>
      </c>
      <c r="I1430" s="5">
        <f t="shared" ca="1" si="336"/>
        <v>1.5224483467018901</v>
      </c>
      <c r="J1430" s="5">
        <f t="shared" ca="1" si="337"/>
        <v>1.0096886300000001</v>
      </c>
      <c r="K1430" s="165">
        <f t="shared" ca="1" si="328"/>
        <v>10387.970629039999</v>
      </c>
      <c r="L1430" s="21">
        <f>IF(VLOOKUP(A1430,$U$12:$AD$125,8)=VLOOKUP(A1429,$U$12:$AD$125,8),0,VLOOKUP(A1430,U$12:$AD$125,8))</f>
        <v>0</v>
      </c>
      <c r="M1430" s="8">
        <f>IF(L1430&gt;0,VLOOKUP(L1430,T$12:$AC$125,7),0)</f>
        <v>0</v>
      </c>
      <c r="N1430" s="3">
        <f t="shared" si="330"/>
        <v>0</v>
      </c>
      <c r="O1430" s="3">
        <f t="shared" ca="1" si="338"/>
        <v>10387.970629039999</v>
      </c>
      <c r="P1430" s="22" t="str">
        <f t="shared" si="339"/>
        <v>A+J=</v>
      </c>
      <c r="Q1430" s="2">
        <f t="shared" si="340"/>
        <v>43900</v>
      </c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  <c r="ES1430" s="18"/>
      <c r="ET1430" s="18"/>
      <c r="EU1430" s="18"/>
      <c r="EV1430" s="18"/>
      <c r="EW1430" s="18"/>
      <c r="EX1430" s="18"/>
      <c r="EY1430" s="18"/>
      <c r="EZ1430" s="18"/>
      <c r="FA1430" s="18"/>
      <c r="FB1430" s="18"/>
      <c r="FC1430" s="18"/>
      <c r="FD1430" s="18"/>
      <c r="FE1430" s="18"/>
      <c r="FF1430" s="18"/>
      <c r="FG1430" s="18"/>
      <c r="FH1430" s="18"/>
      <c r="FI1430" s="18"/>
      <c r="FJ1430" s="18"/>
      <c r="FK1430" s="18"/>
      <c r="FL1430" s="18"/>
      <c r="FM1430" s="18"/>
      <c r="FN1430" s="18"/>
      <c r="FO1430" s="18"/>
      <c r="FP1430" s="18"/>
      <c r="FQ1430" s="18"/>
      <c r="FR1430" s="18"/>
      <c r="FS1430" s="18"/>
      <c r="FT1430" s="18"/>
      <c r="FU1430" s="18"/>
      <c r="FV1430" s="18"/>
    </row>
    <row r="1431" spans="1:181" ht="15" x14ac:dyDescent="0.15">
      <c r="A1431" s="90">
        <f t="shared" si="331"/>
        <v>43769</v>
      </c>
      <c r="B1431" s="95">
        <f t="shared" ca="1" si="333"/>
        <v>121277.04227639</v>
      </c>
      <c r="C1431" s="5">
        <f t="shared" ca="1" si="329"/>
        <v>110856.17433132</v>
      </c>
      <c r="D1431" s="4">
        <f ca="1">IF(A1431&lt;$B$1,VLOOKUP(A1431,[1]DI!$A$4:$B$15000,2),0)</f>
        <v>4.9000000000000002E-2</v>
      </c>
      <c r="E1431" s="5">
        <f t="shared" ca="1" si="334"/>
        <v>1.8985000000000001E-4</v>
      </c>
      <c r="F1431" s="20">
        <f t="shared" si="332"/>
        <v>1.3</v>
      </c>
      <c r="G1431" s="6">
        <f t="shared" ca="1" si="335"/>
        <v>1.000246805</v>
      </c>
      <c r="H1431" s="5">
        <f ca="1">TRUNC(PRODUCT(G$10:G1430),15)</f>
        <v>1.5376158767794901</v>
      </c>
      <c r="I1431" s="5">
        <f t="shared" ca="1" si="336"/>
        <v>1.5224483467018901</v>
      </c>
      <c r="J1431" s="5">
        <f t="shared" ca="1" si="337"/>
        <v>1.00996259</v>
      </c>
      <c r="K1431" s="165">
        <f t="shared" ca="1" si="328"/>
        <v>10420.86794507</v>
      </c>
      <c r="L1431" s="21">
        <f>IF(VLOOKUP(A1431,$U$12:$AD$125,8)=VLOOKUP(A1430,$U$12:$AD$125,8),0,VLOOKUP(A1431,U$12:$AD$125,8))</f>
        <v>0</v>
      </c>
      <c r="M1431" s="8">
        <f>IF(L1431&gt;0,VLOOKUP(L1431,T$12:$AC$125,7),0)</f>
        <v>0</v>
      </c>
      <c r="N1431" s="3">
        <f t="shared" si="330"/>
        <v>0</v>
      </c>
      <c r="O1431" s="3">
        <f t="shared" ca="1" si="338"/>
        <v>10420.86794507</v>
      </c>
      <c r="P1431" s="22" t="str">
        <f t="shared" si="339"/>
        <v>A+J=</v>
      </c>
      <c r="Q1431" s="2">
        <f t="shared" si="340"/>
        <v>43900</v>
      </c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  <c r="ES1431" s="18"/>
      <c r="ET1431" s="18"/>
      <c r="EU1431" s="18"/>
      <c r="EV1431" s="18"/>
      <c r="EW1431" s="18"/>
      <c r="EX1431" s="18"/>
      <c r="EY1431" s="18"/>
      <c r="EZ1431" s="18"/>
      <c r="FA1431" s="18"/>
      <c r="FB1431" s="18"/>
      <c r="FC1431" s="18"/>
      <c r="FD1431" s="18"/>
      <c r="FE1431" s="18"/>
      <c r="FF1431" s="18"/>
      <c r="FG1431" s="18"/>
      <c r="FH1431" s="18"/>
      <c r="FI1431" s="18"/>
      <c r="FJ1431" s="18"/>
      <c r="FK1431" s="18"/>
      <c r="FL1431" s="18"/>
      <c r="FM1431" s="18"/>
      <c r="FN1431" s="18"/>
      <c r="FO1431" s="18"/>
      <c r="FP1431" s="18"/>
      <c r="FQ1431" s="18"/>
      <c r="FR1431" s="18"/>
      <c r="FS1431" s="18"/>
      <c r="FT1431" s="18"/>
      <c r="FU1431" s="18"/>
      <c r="FV1431" s="18"/>
    </row>
    <row r="1432" spans="1:181" ht="15" x14ac:dyDescent="0.15">
      <c r="A1432" s="90">
        <f t="shared" si="331"/>
        <v>43770</v>
      </c>
      <c r="B1432" s="95">
        <f t="shared" ca="1" si="333"/>
        <v>121306.97359845</v>
      </c>
      <c r="C1432" s="5">
        <f t="shared" ca="1" si="329"/>
        <v>110856.17433132</v>
      </c>
      <c r="D1432" s="4">
        <f ca="1">IF(A1432&lt;$B$1,VLOOKUP(A1432,[1]DI!$A$4:$B$15000,2),0)</f>
        <v>4.9000000000000002E-2</v>
      </c>
      <c r="E1432" s="5">
        <f t="shared" ca="1" si="334"/>
        <v>1.8985000000000001E-4</v>
      </c>
      <c r="F1432" s="20">
        <f t="shared" si="332"/>
        <v>1.3</v>
      </c>
      <c r="G1432" s="6">
        <f t="shared" ca="1" si="335"/>
        <v>1.000246805</v>
      </c>
      <c r="H1432" s="5">
        <f ca="1">TRUNC(PRODUCT(G$10:G1431),15)</f>
        <v>1.5379953680659599</v>
      </c>
      <c r="I1432" s="5">
        <f t="shared" ca="1" si="336"/>
        <v>1.5224483467018901</v>
      </c>
      <c r="J1432" s="5">
        <f t="shared" ca="1" si="337"/>
        <v>1.0102118499999999</v>
      </c>
      <c r="K1432" s="165">
        <f t="shared" ca="1" si="328"/>
        <v>10450.79926713</v>
      </c>
      <c r="L1432" s="21">
        <f>IF(VLOOKUP(A1432,$U$12:$AD$125,8)=VLOOKUP(A1431,$U$12:$AD$125,8),0,VLOOKUP(A1432,U$12:$AD$125,8))</f>
        <v>0</v>
      </c>
      <c r="M1432" s="8">
        <f>IF(L1432&gt;0,VLOOKUP(L1432,T$12:$AC$125,7),0)</f>
        <v>0</v>
      </c>
      <c r="N1432" s="3">
        <f t="shared" si="330"/>
        <v>0</v>
      </c>
      <c r="O1432" s="3">
        <f t="shared" ca="1" si="338"/>
        <v>10450.79926713</v>
      </c>
      <c r="P1432" s="22" t="str">
        <f t="shared" si="339"/>
        <v>A+J=</v>
      </c>
      <c r="Q1432" s="2">
        <f t="shared" si="340"/>
        <v>43900</v>
      </c>
      <c r="R1432" s="10"/>
      <c r="S1432" s="32"/>
      <c r="T1432" s="32"/>
      <c r="U1432" s="32"/>
      <c r="V1432" s="32"/>
      <c r="W1432" s="32"/>
      <c r="X1432" s="32"/>
      <c r="Y1432" s="32"/>
      <c r="Z1432" s="32"/>
      <c r="AA1432" s="32"/>
      <c r="AB1432" s="32"/>
      <c r="AC1432" s="32"/>
      <c r="AD1432" s="32"/>
      <c r="AE1432" s="32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  <c r="BC1432" s="33"/>
      <c r="BD1432" s="33"/>
      <c r="BE1432" s="33"/>
      <c r="BF1432" s="33"/>
      <c r="BG1432" s="33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  <c r="BT1432" s="33"/>
      <c r="BU1432" s="33"/>
      <c r="BV1432" s="33"/>
      <c r="BW1432" s="33"/>
      <c r="BX1432" s="33"/>
      <c r="BY1432" s="33"/>
      <c r="BZ1432" s="33"/>
      <c r="CA1432" s="33"/>
      <c r="CB1432" s="33"/>
      <c r="CC1432" s="33"/>
      <c r="CD1432" s="33"/>
      <c r="CE1432" s="33"/>
      <c r="CF1432" s="33"/>
      <c r="CG1432" s="33"/>
      <c r="CH1432" s="33"/>
      <c r="CI1432" s="33"/>
      <c r="CJ1432" s="33"/>
      <c r="CK1432" s="33"/>
      <c r="CL1432" s="33"/>
      <c r="CM1432" s="33"/>
      <c r="CN1432" s="33"/>
      <c r="CO1432" s="33"/>
      <c r="CP1432" s="33"/>
      <c r="CQ1432" s="33"/>
      <c r="CR1432" s="33"/>
      <c r="CS1432" s="33"/>
      <c r="CT1432" s="33"/>
      <c r="CU1432" s="33"/>
      <c r="CV1432" s="33"/>
      <c r="CW1432" s="33"/>
      <c r="CX1432" s="33"/>
      <c r="CY1432" s="33"/>
      <c r="CZ1432" s="33"/>
      <c r="DA1432" s="33"/>
      <c r="DB1432" s="33"/>
      <c r="DC1432" s="33"/>
      <c r="DD1432" s="33"/>
      <c r="DE1432" s="33"/>
      <c r="DF1432" s="33"/>
      <c r="DG1432" s="33"/>
      <c r="DH1432" s="33"/>
      <c r="DI1432" s="33"/>
      <c r="DJ1432" s="33"/>
      <c r="DK1432" s="33"/>
      <c r="DL1432" s="33"/>
      <c r="DM1432" s="33"/>
      <c r="DN1432" s="33"/>
      <c r="DO1432" s="33"/>
      <c r="DP1432" s="33"/>
      <c r="DQ1432" s="33"/>
      <c r="DR1432" s="33"/>
      <c r="DS1432" s="33"/>
      <c r="DT1432" s="33"/>
      <c r="DU1432" s="33"/>
      <c r="DV1432" s="33"/>
      <c r="DW1432" s="33"/>
      <c r="DX1432" s="33"/>
      <c r="DY1432" s="33"/>
      <c r="DZ1432" s="33"/>
      <c r="EA1432" s="33"/>
      <c r="EB1432" s="33"/>
      <c r="EC1432" s="33"/>
      <c r="ED1432" s="33"/>
      <c r="EE1432" s="33"/>
      <c r="EF1432" s="33"/>
      <c r="EG1432" s="33"/>
      <c r="EH1432" s="33"/>
      <c r="EI1432" s="33"/>
      <c r="EJ1432" s="33"/>
      <c r="EK1432" s="33"/>
      <c r="EL1432" s="33"/>
      <c r="EM1432" s="33"/>
      <c r="EN1432" s="33"/>
      <c r="EO1432" s="33"/>
      <c r="EP1432" s="33"/>
      <c r="EQ1432" s="33"/>
      <c r="ER1432" s="33"/>
      <c r="ES1432" s="33"/>
      <c r="ET1432" s="33"/>
      <c r="EU1432" s="33"/>
      <c r="EV1432" s="33"/>
      <c r="EW1432" s="33"/>
      <c r="EX1432" s="33"/>
      <c r="EY1432" s="33"/>
      <c r="EZ1432" s="33"/>
      <c r="FA1432" s="33"/>
      <c r="FB1432" s="33"/>
      <c r="FC1432" s="33"/>
      <c r="FD1432" s="33"/>
      <c r="FE1432" s="33"/>
      <c r="FF1432" s="33"/>
      <c r="FG1432" s="33"/>
      <c r="FH1432" s="33"/>
      <c r="FI1432" s="33"/>
      <c r="FJ1432" s="33"/>
      <c r="FK1432" s="33"/>
      <c r="FL1432" s="33"/>
      <c r="FM1432" s="33"/>
      <c r="FN1432" s="33"/>
      <c r="FO1432" s="33"/>
      <c r="FP1432" s="33"/>
      <c r="FQ1432" s="33"/>
      <c r="FR1432" s="33"/>
      <c r="FS1432" s="33"/>
      <c r="FT1432" s="33"/>
      <c r="FU1432" s="33"/>
      <c r="FV1432" s="33"/>
      <c r="FW1432" s="33"/>
      <c r="FX1432" s="33"/>
      <c r="FY1432" s="33"/>
    </row>
    <row r="1433" spans="1:181" ht="15" x14ac:dyDescent="0.15">
      <c r="A1433" s="90">
        <f t="shared" si="331"/>
        <v>43771</v>
      </c>
      <c r="B1433" s="95">
        <f t="shared" ca="1" si="333"/>
        <v>121336.91332618</v>
      </c>
      <c r="C1433" s="5">
        <f t="shared" ca="1" si="329"/>
        <v>110856.17433132</v>
      </c>
      <c r="D1433" s="4">
        <f ca="1">IF(A1433&lt;$B$1,VLOOKUP(A1433,[1]DI!$A$4:$B$15000,2),0)</f>
        <v>0</v>
      </c>
      <c r="E1433" s="5">
        <f t="shared" ca="1" si="334"/>
        <v>0</v>
      </c>
      <c r="F1433" s="20">
        <f t="shared" si="332"/>
        <v>1.3</v>
      </c>
      <c r="G1433" s="6">
        <f t="shared" ca="1" si="335"/>
        <v>1</v>
      </c>
      <c r="H1433" s="5">
        <f ca="1">TRUNC(PRODUCT(G$10:G1432),15)</f>
        <v>1.5383749530127799</v>
      </c>
      <c r="I1433" s="5">
        <f t="shared" ca="1" si="336"/>
        <v>1.5224483467018901</v>
      </c>
      <c r="J1433" s="5">
        <f t="shared" ca="1" si="337"/>
        <v>1.0104611800000001</v>
      </c>
      <c r="K1433" s="165">
        <f t="shared" ca="1" si="328"/>
        <v>10480.738994859999</v>
      </c>
      <c r="L1433" s="21">
        <f>IF(VLOOKUP(A1433,$U$12:$AD$125,8)=VLOOKUP(A1432,$U$12:$AD$125,8),0,VLOOKUP(A1433,U$12:$AD$125,8))</f>
        <v>0</v>
      </c>
      <c r="M1433" s="8">
        <f>IF(L1433&gt;0,VLOOKUP(L1433,T$12:$AC$125,7),0)</f>
        <v>0</v>
      </c>
      <c r="N1433" s="3">
        <f t="shared" si="330"/>
        <v>0</v>
      </c>
      <c r="O1433" s="3">
        <f t="shared" ca="1" si="338"/>
        <v>10480.738994859999</v>
      </c>
      <c r="P1433" s="22" t="str">
        <f t="shared" si="339"/>
        <v>A+J=</v>
      </c>
      <c r="Q1433" s="2">
        <f t="shared" si="340"/>
        <v>43900</v>
      </c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  <c r="ES1433" s="18"/>
      <c r="ET1433" s="18"/>
      <c r="EU1433" s="18"/>
      <c r="EV1433" s="18"/>
      <c r="EW1433" s="18"/>
      <c r="EX1433" s="18"/>
      <c r="EY1433" s="18"/>
      <c r="EZ1433" s="18"/>
      <c r="FA1433" s="18"/>
      <c r="FB1433" s="18"/>
      <c r="FC1433" s="18"/>
      <c r="FD1433" s="18"/>
      <c r="FE1433" s="18"/>
      <c r="FF1433" s="18"/>
      <c r="FG1433" s="18"/>
      <c r="FH1433" s="18"/>
      <c r="FI1433" s="18"/>
      <c r="FJ1433" s="18"/>
      <c r="FK1433" s="18"/>
      <c r="FL1433" s="18"/>
      <c r="FM1433" s="18"/>
      <c r="FN1433" s="18"/>
      <c r="FO1433" s="18"/>
      <c r="FP1433" s="18"/>
      <c r="FQ1433" s="18"/>
      <c r="FR1433" s="18"/>
      <c r="FS1433" s="18"/>
      <c r="FT1433" s="18"/>
      <c r="FU1433" s="18"/>
      <c r="FV1433" s="18"/>
    </row>
    <row r="1434" spans="1:181" ht="15" x14ac:dyDescent="0.15">
      <c r="A1434" s="90">
        <f t="shared" si="331"/>
        <v>43772</v>
      </c>
      <c r="B1434" s="95">
        <f t="shared" ca="1" si="333"/>
        <v>121336.91332618</v>
      </c>
      <c r="C1434" s="5">
        <f t="shared" ca="1" si="329"/>
        <v>110856.17433132</v>
      </c>
      <c r="D1434" s="4">
        <f ca="1">IF(A1434&lt;$B$1,VLOOKUP(A1434,[1]DI!$A$4:$B$15000,2),0)</f>
        <v>0</v>
      </c>
      <c r="E1434" s="5">
        <f t="shared" ca="1" si="334"/>
        <v>0</v>
      </c>
      <c r="F1434" s="20">
        <f t="shared" si="332"/>
        <v>1.3</v>
      </c>
      <c r="G1434" s="6">
        <f t="shared" ca="1" si="335"/>
        <v>1</v>
      </c>
      <c r="H1434" s="5">
        <f ca="1">TRUNC(PRODUCT(G$10:G1433),15)</f>
        <v>1.5383749530127799</v>
      </c>
      <c r="I1434" s="5">
        <f t="shared" ca="1" si="336"/>
        <v>1.5224483467018901</v>
      </c>
      <c r="J1434" s="5">
        <f t="shared" ca="1" si="337"/>
        <v>1.0104611800000001</v>
      </c>
      <c r="K1434" s="165">
        <f t="shared" ca="1" si="328"/>
        <v>10480.738994859999</v>
      </c>
      <c r="L1434" s="21">
        <f>IF(VLOOKUP(A1434,$U$12:$AD$125,8)=VLOOKUP(A1433,$U$12:$AD$125,8),0,VLOOKUP(A1434,U$12:$AD$125,8))</f>
        <v>0</v>
      </c>
      <c r="M1434" s="8">
        <f>IF(L1434&gt;0,VLOOKUP(L1434,T$12:$AC$125,7),0)</f>
        <v>0</v>
      </c>
      <c r="N1434" s="3">
        <f t="shared" si="330"/>
        <v>0</v>
      </c>
      <c r="O1434" s="3">
        <f t="shared" ca="1" si="338"/>
        <v>10480.738994859999</v>
      </c>
      <c r="P1434" s="22" t="str">
        <f t="shared" si="339"/>
        <v>A+J=</v>
      </c>
      <c r="Q1434" s="2">
        <f t="shared" si="340"/>
        <v>43900</v>
      </c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  <c r="ES1434" s="18"/>
      <c r="ET1434" s="18"/>
      <c r="EU1434" s="18"/>
      <c r="EV1434" s="18"/>
      <c r="EW1434" s="18"/>
      <c r="EX1434" s="18"/>
      <c r="EY1434" s="18"/>
      <c r="EZ1434" s="18"/>
      <c r="FA1434" s="18"/>
      <c r="FB1434" s="18"/>
      <c r="FC1434" s="18"/>
      <c r="FD1434" s="18"/>
      <c r="FE1434" s="18"/>
      <c r="FF1434" s="18"/>
      <c r="FG1434" s="18"/>
      <c r="FH1434" s="18"/>
      <c r="FI1434" s="18"/>
      <c r="FJ1434" s="18"/>
      <c r="FK1434" s="18"/>
      <c r="FL1434" s="18"/>
      <c r="FM1434" s="18"/>
      <c r="FN1434" s="18"/>
      <c r="FO1434" s="18"/>
      <c r="FP1434" s="18"/>
      <c r="FQ1434" s="18"/>
      <c r="FR1434" s="18"/>
      <c r="FS1434" s="18"/>
      <c r="FT1434" s="18"/>
      <c r="FU1434" s="18"/>
      <c r="FV1434" s="18"/>
    </row>
    <row r="1435" spans="1:181" ht="15" x14ac:dyDescent="0.15">
      <c r="A1435" s="90">
        <f t="shared" si="331"/>
        <v>43773</v>
      </c>
      <c r="B1435" s="95">
        <f t="shared" ca="1" si="333"/>
        <v>121336.91332618</v>
      </c>
      <c r="C1435" s="5">
        <f t="shared" ca="1" si="329"/>
        <v>110856.17433132</v>
      </c>
      <c r="D1435" s="4">
        <f ca="1">IF(A1435&lt;$B$1,VLOOKUP(A1435,[1]DI!$A$4:$B$15000,2),0)</f>
        <v>4.9000000000000002E-2</v>
      </c>
      <c r="E1435" s="5">
        <f t="shared" ca="1" si="334"/>
        <v>1.8985000000000001E-4</v>
      </c>
      <c r="F1435" s="20">
        <f t="shared" si="332"/>
        <v>1.3</v>
      </c>
      <c r="G1435" s="6">
        <f t="shared" ca="1" si="335"/>
        <v>1.000246805</v>
      </c>
      <c r="H1435" s="5">
        <f ca="1">TRUNC(PRODUCT(G$10:G1434),15)</f>
        <v>1.5383749530127799</v>
      </c>
      <c r="I1435" s="5">
        <f t="shared" ca="1" si="336"/>
        <v>1.5224483467018901</v>
      </c>
      <c r="J1435" s="5">
        <f t="shared" ca="1" si="337"/>
        <v>1.0104611800000001</v>
      </c>
      <c r="K1435" s="165">
        <f t="shared" ca="1" si="328"/>
        <v>10480.738994859999</v>
      </c>
      <c r="L1435" s="21">
        <f>IF(VLOOKUP(A1435,$U$12:$AD$125,8)=VLOOKUP(A1434,$U$12:$AD$125,8),0,VLOOKUP(A1435,U$12:$AD$125,8))</f>
        <v>0</v>
      </c>
      <c r="M1435" s="8">
        <f>IF(L1435&gt;0,VLOOKUP(L1435,T$12:$AC$125,7),0)</f>
        <v>0</v>
      </c>
      <c r="N1435" s="3">
        <f t="shared" si="330"/>
        <v>0</v>
      </c>
      <c r="O1435" s="3">
        <f t="shared" ca="1" si="338"/>
        <v>10480.738994859999</v>
      </c>
      <c r="P1435" s="22" t="str">
        <f t="shared" si="339"/>
        <v>A+J=</v>
      </c>
      <c r="Q1435" s="2">
        <f t="shared" si="340"/>
        <v>43900</v>
      </c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  <c r="ES1435" s="18"/>
      <c r="ET1435" s="18"/>
      <c r="EU1435" s="18"/>
      <c r="EV1435" s="18"/>
      <c r="EW1435" s="18"/>
      <c r="EX1435" s="18"/>
      <c r="EY1435" s="18"/>
      <c r="EZ1435" s="18"/>
      <c r="FA1435" s="18"/>
      <c r="FB1435" s="18"/>
      <c r="FC1435" s="18"/>
      <c r="FD1435" s="18"/>
      <c r="FE1435" s="18"/>
      <c r="FF1435" s="18"/>
      <c r="FG1435" s="18"/>
      <c r="FH1435" s="18"/>
      <c r="FI1435" s="18"/>
      <c r="FJ1435" s="18"/>
      <c r="FK1435" s="18"/>
      <c r="FL1435" s="18"/>
      <c r="FM1435" s="18"/>
      <c r="FN1435" s="18"/>
      <c r="FO1435" s="18"/>
      <c r="FP1435" s="18"/>
      <c r="FQ1435" s="18"/>
      <c r="FR1435" s="18"/>
      <c r="FS1435" s="18"/>
      <c r="FT1435" s="18"/>
      <c r="FU1435" s="18"/>
      <c r="FV1435" s="18"/>
    </row>
    <row r="1436" spans="1:181" ht="15" x14ac:dyDescent="0.2">
      <c r="A1436" s="153">
        <f t="shared" si="331"/>
        <v>43774</v>
      </c>
      <c r="B1436" s="154">
        <f t="shared" ca="1" si="333"/>
        <v>121366.86025873</v>
      </c>
      <c r="C1436" s="155">
        <f t="shared" ca="1" si="329"/>
        <v>110856.17433132</v>
      </c>
      <c r="D1436" s="156">
        <f ca="1">IF(A1436&lt;$B$1,VLOOKUP(A1436,[1]DI!$A$4:$B$15000,2),0)</f>
        <v>4.9000000000000002E-2</v>
      </c>
      <c r="E1436" s="155">
        <f t="shared" ca="1" si="334"/>
        <v>1.8985000000000001E-4</v>
      </c>
      <c r="F1436" s="157">
        <f t="shared" si="332"/>
        <v>1.3</v>
      </c>
      <c r="G1436" s="158">
        <f t="shared" ca="1" si="335"/>
        <v>1.000246805</v>
      </c>
      <c r="H1436" s="155">
        <f ca="1">TRUNC(PRODUCT(G$10:G1435),15)</f>
        <v>1.53875463164306</v>
      </c>
      <c r="I1436" s="155">
        <f t="shared" ca="1" si="336"/>
        <v>1.5224483467018901</v>
      </c>
      <c r="J1436" s="155">
        <f t="shared" ca="1" si="337"/>
        <v>1.0107105700000001</v>
      </c>
      <c r="K1436" s="165">
        <f t="shared" ca="1" si="328"/>
        <v>10510.685927410001</v>
      </c>
      <c r="L1436" s="159">
        <f>IF(VLOOKUP(A1436,$U$12:$AD$125,8)=VLOOKUP(A1435,$U$12:$AD$125,8),0,VLOOKUP(A1436,U$12:$AD$125,8))</f>
        <v>0</v>
      </c>
      <c r="M1436" s="160">
        <f>IF(L1436&gt;0,VLOOKUP(L1436,T$12:$AC$125,7),0)</f>
        <v>0</v>
      </c>
      <c r="N1436" s="154">
        <f t="shared" si="330"/>
        <v>0</v>
      </c>
      <c r="O1436" s="154">
        <f t="shared" ca="1" si="338"/>
        <v>10510.685927410001</v>
      </c>
      <c r="P1436" s="161" t="str">
        <f t="shared" si="339"/>
        <v>A+J=</v>
      </c>
      <c r="Q1436" s="162">
        <f t="shared" si="340"/>
        <v>43900</v>
      </c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  <c r="ES1436" s="18"/>
      <c r="ET1436" s="18"/>
      <c r="EU1436" s="18"/>
      <c r="EV1436" s="18"/>
      <c r="EW1436" s="18"/>
      <c r="EX1436" s="18"/>
      <c r="EY1436" s="18"/>
      <c r="EZ1436" s="18"/>
      <c r="FA1436" s="18"/>
      <c r="FB1436" s="18"/>
      <c r="FC1436" s="18"/>
      <c r="FD1436" s="18"/>
      <c r="FE1436" s="18"/>
      <c r="FF1436" s="18"/>
      <c r="FG1436" s="18"/>
      <c r="FH1436" s="18"/>
      <c r="FI1436" s="18"/>
      <c r="FJ1436" s="18"/>
      <c r="FK1436" s="18"/>
      <c r="FL1436" s="18"/>
      <c r="FM1436" s="18"/>
      <c r="FN1436" s="18"/>
      <c r="FO1436" s="18"/>
      <c r="FP1436" s="18"/>
      <c r="FQ1436" s="18"/>
      <c r="FR1436" s="18"/>
      <c r="FS1436" s="18"/>
      <c r="FT1436" s="18"/>
      <c r="FU1436" s="18"/>
      <c r="FV1436" s="18"/>
    </row>
    <row r="1437" spans="1:181" ht="15" x14ac:dyDescent="0.15">
      <c r="A1437" s="90">
        <f t="shared" si="331"/>
        <v>43775</v>
      </c>
      <c r="B1437" s="95">
        <f t="shared" ca="1" si="333"/>
        <v>121396.81439613999</v>
      </c>
      <c r="C1437" s="5">
        <f t="shared" ca="1" si="329"/>
        <v>110856.17433132</v>
      </c>
      <c r="D1437" s="4">
        <f ca="1">IF(A1437&lt;$B$1,VLOOKUP(A1437,[1]DI!$A$4:$B$15000,2),0)</f>
        <v>4.9000000000000002E-2</v>
      </c>
      <c r="E1437" s="5">
        <f t="shared" ca="1" si="334"/>
        <v>1.8985000000000001E-4</v>
      </c>
      <c r="F1437" s="20">
        <f t="shared" si="332"/>
        <v>1.3</v>
      </c>
      <c r="G1437" s="6">
        <f t="shared" ca="1" si="335"/>
        <v>1.000246805</v>
      </c>
      <c r="H1437" s="5">
        <f ca="1">TRUNC(PRODUCT(G$10:G1436),15)</f>
        <v>1.53913440397992</v>
      </c>
      <c r="I1437" s="5">
        <f t="shared" ca="1" si="336"/>
        <v>1.5224483467018901</v>
      </c>
      <c r="J1437" s="5">
        <f t="shared" ca="1" si="337"/>
        <v>1.01096002</v>
      </c>
      <c r="K1437" s="165">
        <f t="shared" ca="1" si="328"/>
        <v>10540.64006482</v>
      </c>
      <c r="L1437" s="21">
        <f>IF(VLOOKUP(A1437,$U$12:$AD$125,8)=VLOOKUP(A1436,$U$12:$AD$125,8),0,VLOOKUP(A1437,U$12:$AD$125,8))</f>
        <v>0</v>
      </c>
      <c r="M1437" s="8">
        <f>IF(L1437&gt;0,VLOOKUP(L1437,T$12:$AC$125,7),0)</f>
        <v>0</v>
      </c>
      <c r="N1437" s="3">
        <f t="shared" si="330"/>
        <v>0</v>
      </c>
      <c r="O1437" s="3">
        <f t="shared" ca="1" si="338"/>
        <v>10540.64006482</v>
      </c>
      <c r="P1437" s="22" t="str">
        <f t="shared" si="339"/>
        <v>A+J=</v>
      </c>
      <c r="Q1437" s="2">
        <f t="shared" si="340"/>
        <v>43900</v>
      </c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  <c r="ES1437" s="18"/>
      <c r="ET1437" s="18"/>
      <c r="EU1437" s="18"/>
      <c r="EV1437" s="18"/>
      <c r="EW1437" s="18"/>
      <c r="EX1437" s="18"/>
      <c r="EY1437" s="18"/>
      <c r="EZ1437" s="18"/>
      <c r="FA1437" s="18"/>
      <c r="FB1437" s="18"/>
      <c r="FC1437" s="18"/>
      <c r="FD1437" s="18"/>
      <c r="FE1437" s="18"/>
      <c r="FF1437" s="18"/>
      <c r="FG1437" s="18"/>
      <c r="FH1437" s="18"/>
      <c r="FI1437" s="18"/>
      <c r="FJ1437" s="18"/>
      <c r="FK1437" s="18"/>
      <c r="FL1437" s="18"/>
      <c r="FM1437" s="18"/>
      <c r="FN1437" s="18"/>
      <c r="FO1437" s="18"/>
      <c r="FP1437" s="18"/>
      <c r="FQ1437" s="18"/>
      <c r="FR1437" s="18"/>
      <c r="FS1437" s="18"/>
      <c r="FT1437" s="18"/>
      <c r="FU1437" s="18"/>
      <c r="FV1437" s="18"/>
    </row>
    <row r="1438" spans="1:181" ht="15" x14ac:dyDescent="0.15">
      <c r="A1438" s="90">
        <f t="shared" si="331"/>
        <v>43776</v>
      </c>
      <c r="B1438" s="95">
        <f t="shared" ca="1" si="333"/>
        <v>121426.77573839</v>
      </c>
      <c r="C1438" s="5">
        <f t="shared" ca="1" si="329"/>
        <v>110856.17433132</v>
      </c>
      <c r="D1438" s="4">
        <f ca="1">IF(A1438&lt;$B$1,VLOOKUP(A1438,[1]DI!$A$4:$B$15000,2),0)</f>
        <v>4.9000000000000002E-2</v>
      </c>
      <c r="E1438" s="5">
        <f t="shared" ca="1" si="334"/>
        <v>1.8985000000000001E-4</v>
      </c>
      <c r="F1438" s="20">
        <f t="shared" si="332"/>
        <v>1.3</v>
      </c>
      <c r="G1438" s="6">
        <f t="shared" ca="1" si="335"/>
        <v>1.000246805</v>
      </c>
      <c r="H1438" s="5">
        <f ca="1">TRUNC(PRODUCT(G$10:G1437),15)</f>
        <v>1.5395142700464901</v>
      </c>
      <c r="I1438" s="5">
        <f t="shared" ca="1" si="336"/>
        <v>1.5224483467018901</v>
      </c>
      <c r="J1438" s="5">
        <f t="shared" ca="1" si="337"/>
        <v>1.0112095299999999</v>
      </c>
      <c r="K1438" s="165">
        <f t="shared" ca="1" si="328"/>
        <v>10570.60140707</v>
      </c>
      <c r="L1438" s="21">
        <f>IF(VLOOKUP(A1438,$U$12:$AD$125,8)=VLOOKUP(A1437,$U$12:$AD$125,8),0,VLOOKUP(A1438,U$12:$AD$125,8))</f>
        <v>0</v>
      </c>
      <c r="M1438" s="8">
        <f>IF(L1438&gt;0,VLOOKUP(L1438,T$12:$AC$125,7),0)</f>
        <v>0</v>
      </c>
      <c r="N1438" s="3">
        <f t="shared" si="330"/>
        <v>0</v>
      </c>
      <c r="O1438" s="3">
        <f t="shared" ca="1" si="338"/>
        <v>10570.60140707</v>
      </c>
      <c r="P1438" s="22" t="str">
        <f t="shared" si="339"/>
        <v>A+J=</v>
      </c>
      <c r="Q1438" s="2">
        <f t="shared" si="340"/>
        <v>43900</v>
      </c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  <c r="ES1438" s="18"/>
      <c r="ET1438" s="18"/>
      <c r="EU1438" s="18"/>
      <c r="EV1438" s="18"/>
      <c r="EW1438" s="18"/>
      <c r="EX1438" s="18"/>
      <c r="EY1438" s="18"/>
      <c r="EZ1438" s="18"/>
      <c r="FA1438" s="18"/>
      <c r="FB1438" s="18"/>
      <c r="FC1438" s="18"/>
      <c r="FD1438" s="18"/>
      <c r="FE1438" s="18"/>
      <c r="FF1438" s="18"/>
      <c r="FG1438" s="18"/>
      <c r="FH1438" s="18"/>
      <c r="FI1438" s="18"/>
      <c r="FJ1438" s="18"/>
      <c r="FK1438" s="18"/>
      <c r="FL1438" s="18"/>
      <c r="FM1438" s="18"/>
      <c r="FN1438" s="18"/>
      <c r="FO1438" s="18"/>
      <c r="FP1438" s="18"/>
      <c r="FQ1438" s="18"/>
      <c r="FR1438" s="18"/>
      <c r="FS1438" s="18"/>
      <c r="FT1438" s="18"/>
      <c r="FU1438" s="18"/>
      <c r="FV1438" s="18"/>
    </row>
    <row r="1439" spans="1:181" ht="15" x14ac:dyDescent="0.15">
      <c r="A1439" s="90">
        <f t="shared" si="331"/>
        <v>43777</v>
      </c>
      <c r="B1439" s="95">
        <f t="shared" ca="1" si="333"/>
        <v>121456.74428549</v>
      </c>
      <c r="C1439" s="5">
        <f t="shared" ca="1" si="329"/>
        <v>110856.17433132</v>
      </c>
      <c r="D1439" s="4">
        <f ca="1">IF(A1439&lt;$B$1,VLOOKUP(A1439,[1]DI!$A$4:$B$15000,2),0)</f>
        <v>4.9000000000000002E-2</v>
      </c>
      <c r="E1439" s="5">
        <f t="shared" ca="1" si="334"/>
        <v>1.8985000000000001E-4</v>
      </c>
      <c r="F1439" s="20">
        <f t="shared" si="332"/>
        <v>1.3</v>
      </c>
      <c r="G1439" s="6">
        <f t="shared" ca="1" si="335"/>
        <v>1.000246805</v>
      </c>
      <c r="H1439" s="5">
        <f ca="1">TRUNC(PRODUCT(G$10:G1438),15)</f>
        <v>1.53989422986591</v>
      </c>
      <c r="I1439" s="5">
        <f t="shared" ca="1" si="336"/>
        <v>1.5224483467018901</v>
      </c>
      <c r="J1439" s="5">
        <f t="shared" ca="1" si="337"/>
        <v>1.0114590999999999</v>
      </c>
      <c r="K1439" s="165">
        <f t="shared" ca="1" si="328"/>
        <v>10600.56995417</v>
      </c>
      <c r="L1439" s="21">
        <f>IF(VLOOKUP(A1439,$U$12:$AD$125,8)=VLOOKUP(A1438,$U$12:$AD$125,8),0,VLOOKUP(A1439,U$12:$AD$125,8))</f>
        <v>0</v>
      </c>
      <c r="M1439" s="8">
        <f>IF(L1439&gt;0,VLOOKUP(L1439,T$12:$AC$125,7),0)</f>
        <v>0</v>
      </c>
      <c r="N1439" s="3">
        <f t="shared" si="330"/>
        <v>0</v>
      </c>
      <c r="O1439" s="3">
        <f t="shared" ca="1" si="338"/>
        <v>10600.56995417</v>
      </c>
      <c r="P1439" s="22" t="str">
        <f t="shared" si="339"/>
        <v>A+J=</v>
      </c>
      <c r="Q1439" s="2">
        <f t="shared" si="340"/>
        <v>43900</v>
      </c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  <c r="ES1439" s="18"/>
      <c r="ET1439" s="18"/>
      <c r="EU1439" s="18"/>
      <c r="EV1439" s="18"/>
      <c r="EW1439" s="18"/>
      <c r="EX1439" s="18"/>
      <c r="EY1439" s="18"/>
      <c r="EZ1439" s="18"/>
      <c r="FA1439" s="18"/>
      <c r="FB1439" s="18"/>
      <c r="FC1439" s="18"/>
      <c r="FD1439" s="18"/>
      <c r="FE1439" s="18"/>
      <c r="FF1439" s="18"/>
      <c r="FG1439" s="18"/>
      <c r="FH1439" s="18"/>
      <c r="FI1439" s="18"/>
      <c r="FJ1439" s="18"/>
      <c r="FK1439" s="18"/>
      <c r="FL1439" s="18"/>
      <c r="FM1439" s="18"/>
      <c r="FN1439" s="18"/>
      <c r="FO1439" s="18"/>
      <c r="FP1439" s="18"/>
      <c r="FQ1439" s="18"/>
      <c r="FR1439" s="18"/>
      <c r="FS1439" s="18"/>
      <c r="FT1439" s="18"/>
      <c r="FU1439" s="18"/>
      <c r="FV1439" s="18"/>
    </row>
    <row r="1440" spans="1:181" ht="15" x14ac:dyDescent="0.15">
      <c r="A1440" s="90">
        <f t="shared" si="331"/>
        <v>43778</v>
      </c>
      <c r="B1440" s="95">
        <f t="shared" ca="1" si="333"/>
        <v>121486.72003742</v>
      </c>
      <c r="C1440" s="5">
        <f t="shared" ca="1" si="329"/>
        <v>110856.17433132</v>
      </c>
      <c r="D1440" s="4">
        <f ca="1">IF(A1440&lt;$B$1,VLOOKUP(A1440,[1]DI!$A$4:$B$15000,2),0)</f>
        <v>0</v>
      </c>
      <c r="E1440" s="5">
        <f t="shared" ca="1" si="334"/>
        <v>0</v>
      </c>
      <c r="F1440" s="20">
        <f t="shared" si="332"/>
        <v>1.3</v>
      </c>
      <c r="G1440" s="6">
        <f t="shared" ca="1" si="335"/>
        <v>1</v>
      </c>
      <c r="H1440" s="5">
        <f ca="1">TRUNC(PRODUCT(G$10:G1439),15)</f>
        <v>1.5402742834613099</v>
      </c>
      <c r="I1440" s="5">
        <f t="shared" ca="1" si="336"/>
        <v>1.5224483467018901</v>
      </c>
      <c r="J1440" s="5">
        <f t="shared" ca="1" si="337"/>
        <v>1.0117087300000001</v>
      </c>
      <c r="K1440" s="165">
        <f t="shared" ca="1" si="328"/>
        <v>10630.5457061</v>
      </c>
      <c r="L1440" s="21">
        <f>IF(VLOOKUP(A1440,$U$12:$AD$125,8)=VLOOKUP(A1439,$U$12:$AD$125,8),0,VLOOKUP(A1440,U$12:$AD$125,8))</f>
        <v>0</v>
      </c>
      <c r="M1440" s="8">
        <f>IF(L1440&gt;0,VLOOKUP(L1440,T$12:$AC$125,7),0)</f>
        <v>0</v>
      </c>
      <c r="N1440" s="3">
        <f t="shared" si="330"/>
        <v>0</v>
      </c>
      <c r="O1440" s="3">
        <f t="shared" ca="1" si="338"/>
        <v>10630.5457061</v>
      </c>
      <c r="P1440" s="22" t="str">
        <f t="shared" si="339"/>
        <v>A+J=</v>
      </c>
      <c r="Q1440" s="2">
        <f t="shared" si="340"/>
        <v>43900</v>
      </c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  <c r="ES1440" s="18"/>
      <c r="ET1440" s="18"/>
      <c r="EU1440" s="18"/>
      <c r="EV1440" s="18"/>
      <c r="EW1440" s="18"/>
      <c r="EX1440" s="18"/>
      <c r="EY1440" s="18"/>
      <c r="EZ1440" s="18"/>
      <c r="FA1440" s="18"/>
      <c r="FB1440" s="18"/>
      <c r="FC1440" s="18"/>
      <c r="FD1440" s="18"/>
      <c r="FE1440" s="18"/>
      <c r="FF1440" s="18"/>
      <c r="FG1440" s="18"/>
      <c r="FH1440" s="18"/>
      <c r="FI1440" s="18"/>
      <c r="FJ1440" s="18"/>
      <c r="FK1440" s="18"/>
      <c r="FL1440" s="18"/>
      <c r="FM1440" s="18"/>
      <c r="FN1440" s="18"/>
      <c r="FO1440" s="18"/>
      <c r="FP1440" s="18"/>
      <c r="FQ1440" s="18"/>
      <c r="FR1440" s="18"/>
      <c r="FS1440" s="18"/>
      <c r="FT1440" s="18"/>
      <c r="FU1440" s="18"/>
      <c r="FV1440" s="18"/>
    </row>
    <row r="1441" spans="1:178" ht="15" x14ac:dyDescent="0.15">
      <c r="A1441" s="90">
        <f t="shared" si="331"/>
        <v>43779</v>
      </c>
      <c r="B1441" s="95">
        <f t="shared" ca="1" si="333"/>
        <v>121486.72003742</v>
      </c>
      <c r="C1441" s="5">
        <f t="shared" ca="1" si="329"/>
        <v>110856.17433132</v>
      </c>
      <c r="D1441" s="4">
        <f ca="1">IF(A1441&lt;$B$1,VLOOKUP(A1441,[1]DI!$A$4:$B$15000,2),0)</f>
        <v>0</v>
      </c>
      <c r="E1441" s="5">
        <f t="shared" ca="1" si="334"/>
        <v>0</v>
      </c>
      <c r="F1441" s="20">
        <f t="shared" si="332"/>
        <v>1.3</v>
      </c>
      <c r="G1441" s="6">
        <f t="shared" ca="1" si="335"/>
        <v>1</v>
      </c>
      <c r="H1441" s="5">
        <f ca="1">TRUNC(PRODUCT(G$10:G1440),15)</f>
        <v>1.5402742834613099</v>
      </c>
      <c r="I1441" s="5">
        <f t="shared" ca="1" si="336"/>
        <v>1.5224483467018901</v>
      </c>
      <c r="J1441" s="5">
        <f t="shared" ca="1" si="337"/>
        <v>1.0117087300000001</v>
      </c>
      <c r="K1441" s="165">
        <f t="shared" ca="1" si="328"/>
        <v>10630.5457061</v>
      </c>
      <c r="L1441" s="21">
        <f>IF(VLOOKUP(A1441,$U$12:$AD$125,8)=VLOOKUP(A1440,$U$12:$AD$125,8),0,VLOOKUP(A1441,U$12:$AD$125,8))</f>
        <v>0</v>
      </c>
      <c r="M1441" s="8">
        <f>IF(L1441&gt;0,VLOOKUP(L1441,T$12:$AC$125,7),0)</f>
        <v>0</v>
      </c>
      <c r="N1441" s="3">
        <f t="shared" si="330"/>
        <v>0</v>
      </c>
      <c r="O1441" s="3">
        <f t="shared" ca="1" si="338"/>
        <v>10630.5457061</v>
      </c>
      <c r="P1441" s="22" t="str">
        <f t="shared" si="339"/>
        <v>A+J=</v>
      </c>
      <c r="Q1441" s="2">
        <f t="shared" si="340"/>
        <v>43900</v>
      </c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  <c r="ES1441" s="18"/>
      <c r="ET1441" s="18"/>
      <c r="EU1441" s="18"/>
      <c r="EV1441" s="18"/>
      <c r="EW1441" s="18"/>
      <c r="EX1441" s="18"/>
      <c r="EY1441" s="18"/>
      <c r="EZ1441" s="18"/>
      <c r="FA1441" s="18"/>
      <c r="FB1441" s="18"/>
      <c r="FC1441" s="18"/>
      <c r="FD1441" s="18"/>
      <c r="FE1441" s="18"/>
      <c r="FF1441" s="18"/>
      <c r="FG1441" s="18"/>
      <c r="FH1441" s="18"/>
      <c r="FI1441" s="18"/>
      <c r="FJ1441" s="18"/>
      <c r="FK1441" s="18"/>
      <c r="FL1441" s="18"/>
      <c r="FM1441" s="18"/>
      <c r="FN1441" s="18"/>
      <c r="FO1441" s="18"/>
      <c r="FP1441" s="18"/>
      <c r="FQ1441" s="18"/>
      <c r="FR1441" s="18"/>
      <c r="FS1441" s="18"/>
      <c r="FT1441" s="18"/>
      <c r="FU1441" s="18"/>
      <c r="FV1441" s="18"/>
    </row>
    <row r="1442" spans="1:178" ht="15" x14ac:dyDescent="0.15">
      <c r="A1442" s="90">
        <f t="shared" si="331"/>
        <v>43780</v>
      </c>
      <c r="B1442" s="95">
        <f t="shared" ca="1" si="333"/>
        <v>121486.72003742</v>
      </c>
      <c r="C1442" s="5">
        <f t="shared" ca="1" si="329"/>
        <v>110856.17433132</v>
      </c>
      <c r="D1442" s="4">
        <f ca="1">IF(A1442&lt;$B$1,VLOOKUP(A1442,[1]DI!$A$4:$B$15000,2),0)</f>
        <v>4.9000000000000002E-2</v>
      </c>
      <c r="E1442" s="5">
        <f t="shared" ca="1" si="334"/>
        <v>1.8985000000000001E-4</v>
      </c>
      <c r="F1442" s="20">
        <f t="shared" si="332"/>
        <v>1.3</v>
      </c>
      <c r="G1442" s="6">
        <f t="shared" ca="1" si="335"/>
        <v>1.000246805</v>
      </c>
      <c r="H1442" s="5">
        <f ca="1">TRUNC(PRODUCT(G$10:G1441),15)</f>
        <v>1.5402742834613099</v>
      </c>
      <c r="I1442" s="5">
        <f t="shared" ca="1" si="336"/>
        <v>1.5224483467018901</v>
      </c>
      <c r="J1442" s="5">
        <f t="shared" ca="1" si="337"/>
        <v>1.0117087300000001</v>
      </c>
      <c r="K1442" s="165">
        <f t="shared" ca="1" si="328"/>
        <v>10630.5457061</v>
      </c>
      <c r="L1442" s="21">
        <f>IF(VLOOKUP(A1442,$U$12:$AD$125,8)=VLOOKUP(A1441,$U$12:$AD$125,8),0,VLOOKUP(A1442,U$12:$AD$125,8))</f>
        <v>0</v>
      </c>
      <c r="M1442" s="8">
        <f>IF(L1442&gt;0,VLOOKUP(L1442,T$12:$AC$125,7),0)</f>
        <v>0</v>
      </c>
      <c r="N1442" s="3">
        <f t="shared" si="330"/>
        <v>0</v>
      </c>
      <c r="O1442" s="3">
        <f t="shared" ca="1" si="338"/>
        <v>10630.5457061</v>
      </c>
      <c r="P1442" s="22" t="str">
        <f t="shared" si="339"/>
        <v>A+J=</v>
      </c>
      <c r="Q1442" s="2">
        <f t="shared" si="340"/>
        <v>43900</v>
      </c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  <c r="ES1442" s="18"/>
      <c r="ET1442" s="18"/>
      <c r="EU1442" s="18"/>
      <c r="EV1442" s="18"/>
      <c r="EW1442" s="18"/>
      <c r="EX1442" s="18"/>
      <c r="EY1442" s="18"/>
      <c r="EZ1442" s="18"/>
      <c r="FA1442" s="18"/>
      <c r="FB1442" s="18"/>
      <c r="FC1442" s="18"/>
      <c r="FD1442" s="18"/>
      <c r="FE1442" s="18"/>
      <c r="FF1442" s="18"/>
      <c r="FG1442" s="18"/>
      <c r="FH1442" s="18"/>
      <c r="FI1442" s="18"/>
      <c r="FJ1442" s="18"/>
      <c r="FK1442" s="18"/>
      <c r="FL1442" s="18"/>
      <c r="FM1442" s="18"/>
      <c r="FN1442" s="18"/>
      <c r="FO1442" s="18"/>
      <c r="FP1442" s="18"/>
      <c r="FQ1442" s="18"/>
      <c r="FR1442" s="18"/>
      <c r="FS1442" s="18"/>
      <c r="FT1442" s="18"/>
      <c r="FU1442" s="18"/>
      <c r="FV1442" s="18"/>
    </row>
    <row r="1443" spans="1:178" ht="15" x14ac:dyDescent="0.15">
      <c r="A1443" s="90">
        <f t="shared" si="331"/>
        <v>43781</v>
      </c>
      <c r="B1443" s="95">
        <f t="shared" ca="1" si="333"/>
        <v>121516.70299419999</v>
      </c>
      <c r="C1443" s="5">
        <f t="shared" ca="1" si="329"/>
        <v>110856.17433132</v>
      </c>
      <c r="D1443" s="4">
        <f ca="1">IF(A1443&lt;$B$1,VLOOKUP(A1443,[1]DI!$A$4:$B$15000,2),0)</f>
        <v>4.9000000000000002E-2</v>
      </c>
      <c r="E1443" s="5">
        <f t="shared" ca="1" si="334"/>
        <v>1.8985000000000001E-4</v>
      </c>
      <c r="F1443" s="20">
        <f t="shared" si="332"/>
        <v>1.3</v>
      </c>
      <c r="G1443" s="6">
        <f t="shared" ca="1" si="335"/>
        <v>1.000246805</v>
      </c>
      <c r="H1443" s="5">
        <f ca="1">TRUNC(PRODUCT(G$10:G1442),15)</f>
        <v>1.5406544308558401</v>
      </c>
      <c r="I1443" s="5">
        <f t="shared" ca="1" si="336"/>
        <v>1.5224483467018901</v>
      </c>
      <c r="J1443" s="5">
        <f t="shared" ca="1" si="337"/>
        <v>1.01195842</v>
      </c>
      <c r="K1443" s="165">
        <f t="shared" ca="1" si="328"/>
        <v>10660.52866288</v>
      </c>
      <c r="L1443" s="21">
        <f>IF(VLOOKUP(A1443,$U$12:$AD$125,8)=VLOOKUP(A1442,$U$12:$AD$125,8),0,VLOOKUP(A1443,U$12:$AD$125,8))</f>
        <v>0</v>
      </c>
      <c r="M1443" s="8">
        <f>IF(L1443&gt;0,VLOOKUP(L1443,T$12:$AC$125,7),0)</f>
        <v>0</v>
      </c>
      <c r="N1443" s="3">
        <f t="shared" si="330"/>
        <v>0</v>
      </c>
      <c r="O1443" s="3">
        <f t="shared" ca="1" si="338"/>
        <v>10660.52866288</v>
      </c>
      <c r="P1443" s="22" t="str">
        <f t="shared" si="339"/>
        <v>A+J=</v>
      </c>
      <c r="Q1443" s="2">
        <f t="shared" si="340"/>
        <v>43900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  <c r="ES1443" s="18"/>
      <c r="ET1443" s="18"/>
      <c r="EU1443" s="18"/>
      <c r="EV1443" s="18"/>
      <c r="EW1443" s="18"/>
      <c r="EX1443" s="18"/>
      <c r="EY1443" s="18"/>
      <c r="EZ1443" s="18"/>
      <c r="FA1443" s="18"/>
      <c r="FB1443" s="18"/>
      <c r="FC1443" s="18"/>
      <c r="FD1443" s="18"/>
      <c r="FE1443" s="18"/>
      <c r="FF1443" s="18"/>
      <c r="FG1443" s="18"/>
      <c r="FH1443" s="18"/>
      <c r="FI1443" s="18"/>
      <c r="FJ1443" s="18"/>
      <c r="FK1443" s="18"/>
      <c r="FL1443" s="18"/>
      <c r="FM1443" s="18"/>
      <c r="FN1443" s="18"/>
      <c r="FO1443" s="18"/>
      <c r="FP1443" s="18"/>
      <c r="FQ1443" s="18"/>
      <c r="FR1443" s="18"/>
      <c r="FS1443" s="18"/>
      <c r="FT1443" s="18"/>
      <c r="FU1443" s="18"/>
      <c r="FV1443" s="18"/>
    </row>
    <row r="1444" spans="1:178" ht="15" x14ac:dyDescent="0.15">
      <c r="A1444" s="90">
        <f t="shared" si="331"/>
        <v>43782</v>
      </c>
      <c r="B1444" s="95">
        <f t="shared" ca="1" si="333"/>
        <v>121546.69435663</v>
      </c>
      <c r="C1444" s="5">
        <f t="shared" ca="1" si="329"/>
        <v>110856.17433132</v>
      </c>
      <c r="D1444" s="4">
        <f ca="1">IF(A1444&lt;$B$1,VLOOKUP(A1444,[1]DI!$A$4:$B$15000,2),0)</f>
        <v>4.9000000000000002E-2</v>
      </c>
      <c r="E1444" s="5">
        <f t="shared" ca="1" si="334"/>
        <v>1.8985000000000001E-4</v>
      </c>
      <c r="F1444" s="20">
        <f t="shared" si="332"/>
        <v>1.3</v>
      </c>
      <c r="G1444" s="6">
        <f t="shared" ca="1" si="335"/>
        <v>1.000246805</v>
      </c>
      <c r="H1444" s="5">
        <f ca="1">TRUNC(PRODUCT(G$10:G1443),15)</f>
        <v>1.54103467207265</v>
      </c>
      <c r="I1444" s="5">
        <f t="shared" ca="1" si="336"/>
        <v>1.5224483467018901</v>
      </c>
      <c r="J1444" s="5">
        <f t="shared" ca="1" si="337"/>
        <v>1.01220818</v>
      </c>
      <c r="K1444" s="165">
        <f t="shared" ca="1" si="328"/>
        <v>10690.520025309999</v>
      </c>
      <c r="L1444" s="21">
        <f>IF(VLOOKUP(A1444,$U$12:$AD$125,8)=VLOOKUP(A1443,$U$12:$AD$125,8),0,VLOOKUP(A1444,U$12:$AD$125,8))</f>
        <v>0</v>
      </c>
      <c r="M1444" s="8">
        <f>IF(L1444&gt;0,VLOOKUP(L1444,T$12:$AC$125,7),0)</f>
        <v>0</v>
      </c>
      <c r="N1444" s="3">
        <f t="shared" si="330"/>
        <v>0</v>
      </c>
      <c r="O1444" s="3">
        <f t="shared" ca="1" si="338"/>
        <v>10690.520025309999</v>
      </c>
      <c r="P1444" s="22" t="str">
        <f t="shared" si="339"/>
        <v>A+J=</v>
      </c>
      <c r="Q1444" s="2">
        <f t="shared" si="340"/>
        <v>43900</v>
      </c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  <c r="ES1444" s="18"/>
      <c r="ET1444" s="18"/>
      <c r="EU1444" s="18"/>
      <c r="EV1444" s="18"/>
      <c r="EW1444" s="18"/>
      <c r="EX1444" s="18"/>
      <c r="EY1444" s="18"/>
      <c r="EZ1444" s="18"/>
      <c r="FA1444" s="18"/>
      <c r="FB1444" s="18"/>
      <c r="FC1444" s="18"/>
      <c r="FD1444" s="18"/>
      <c r="FE1444" s="18"/>
      <c r="FF1444" s="18"/>
      <c r="FG1444" s="18"/>
      <c r="FH1444" s="18"/>
      <c r="FI1444" s="18"/>
      <c r="FJ1444" s="18"/>
      <c r="FK1444" s="18"/>
      <c r="FL1444" s="18"/>
      <c r="FM1444" s="18"/>
      <c r="FN1444" s="18"/>
      <c r="FO1444" s="18"/>
      <c r="FP1444" s="18"/>
      <c r="FQ1444" s="18"/>
      <c r="FR1444" s="18"/>
      <c r="FS1444" s="18"/>
      <c r="FT1444" s="18"/>
      <c r="FU1444" s="18"/>
      <c r="FV1444" s="18"/>
    </row>
    <row r="1445" spans="1:178" ht="15" x14ac:dyDescent="0.15">
      <c r="A1445" s="90">
        <f t="shared" si="331"/>
        <v>43783</v>
      </c>
      <c r="B1445" s="95">
        <f t="shared" ca="1" si="333"/>
        <v>121576.6929239</v>
      </c>
      <c r="C1445" s="5">
        <f t="shared" ca="1" si="329"/>
        <v>110856.17433132</v>
      </c>
      <c r="D1445" s="4">
        <f ca="1">IF(A1445&lt;$B$1,VLOOKUP(A1445,[1]DI!$A$4:$B$15000,2),0)</f>
        <v>4.9000000000000002E-2</v>
      </c>
      <c r="E1445" s="5">
        <f t="shared" ca="1" si="334"/>
        <v>1.8985000000000001E-4</v>
      </c>
      <c r="F1445" s="20">
        <f t="shared" si="332"/>
        <v>1.3</v>
      </c>
      <c r="G1445" s="6">
        <f t="shared" ca="1" si="335"/>
        <v>1.000246805</v>
      </c>
      <c r="H1445" s="5">
        <f ca="1">TRUNC(PRODUCT(G$10:G1444),15)</f>
        <v>1.54141500713489</v>
      </c>
      <c r="I1445" s="5">
        <f t="shared" ca="1" si="336"/>
        <v>1.5224483467018901</v>
      </c>
      <c r="J1445" s="5">
        <f t="shared" ca="1" si="337"/>
        <v>1.0124580000000001</v>
      </c>
      <c r="K1445" s="165">
        <f t="shared" ca="1" si="328"/>
        <v>10720.51859258</v>
      </c>
      <c r="L1445" s="21">
        <f>IF(VLOOKUP(A1445,$U$12:$AD$125,8)=VLOOKUP(A1444,$U$12:$AD$125,8),0,VLOOKUP(A1445,U$12:$AD$125,8))</f>
        <v>0</v>
      </c>
      <c r="M1445" s="8">
        <f>IF(L1445&gt;0,VLOOKUP(L1445,T$12:$AC$125,7),0)</f>
        <v>0</v>
      </c>
      <c r="N1445" s="3">
        <f t="shared" si="330"/>
        <v>0</v>
      </c>
      <c r="O1445" s="3">
        <f t="shared" ca="1" si="338"/>
        <v>10720.51859258</v>
      </c>
      <c r="P1445" s="22" t="str">
        <f t="shared" si="339"/>
        <v>A+J=</v>
      </c>
      <c r="Q1445" s="2">
        <f t="shared" si="340"/>
        <v>43900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  <c r="ES1445" s="18"/>
      <c r="ET1445" s="18"/>
      <c r="EU1445" s="18"/>
      <c r="EV1445" s="18"/>
      <c r="EW1445" s="18"/>
      <c r="EX1445" s="18"/>
      <c r="EY1445" s="18"/>
      <c r="EZ1445" s="18"/>
      <c r="FA1445" s="18"/>
      <c r="FB1445" s="18"/>
      <c r="FC1445" s="18"/>
      <c r="FD1445" s="18"/>
      <c r="FE1445" s="18"/>
      <c r="FF1445" s="18"/>
      <c r="FG1445" s="18"/>
      <c r="FH1445" s="18"/>
      <c r="FI1445" s="18"/>
      <c r="FJ1445" s="18"/>
      <c r="FK1445" s="18"/>
      <c r="FL1445" s="18"/>
      <c r="FM1445" s="18"/>
      <c r="FN1445" s="18"/>
      <c r="FO1445" s="18"/>
      <c r="FP1445" s="18"/>
      <c r="FQ1445" s="18"/>
      <c r="FR1445" s="18"/>
      <c r="FS1445" s="18"/>
      <c r="FT1445" s="18"/>
      <c r="FU1445" s="18"/>
      <c r="FV1445" s="18"/>
    </row>
    <row r="1446" spans="1:178" ht="15" x14ac:dyDescent="0.15">
      <c r="A1446" s="90">
        <f t="shared" si="331"/>
        <v>43784</v>
      </c>
      <c r="B1446" s="95">
        <f t="shared" ca="1" si="333"/>
        <v>121606.69869603</v>
      </c>
      <c r="C1446" s="5">
        <f t="shared" ca="1" si="329"/>
        <v>110856.17433132</v>
      </c>
      <c r="D1446" s="4">
        <f ca="1">IF(A1446&lt;$B$1,VLOOKUP(A1446,[1]DI!$A$4:$B$15000,2),0)</f>
        <v>0</v>
      </c>
      <c r="E1446" s="5">
        <f t="shared" ca="1" si="334"/>
        <v>0</v>
      </c>
      <c r="F1446" s="20">
        <f t="shared" si="332"/>
        <v>1.3</v>
      </c>
      <c r="G1446" s="6">
        <f t="shared" ca="1" si="335"/>
        <v>1</v>
      </c>
      <c r="H1446" s="5">
        <f ca="1">TRUNC(PRODUCT(G$10:G1445),15)</f>
        <v>1.54179543606573</v>
      </c>
      <c r="I1446" s="5">
        <f t="shared" ca="1" si="336"/>
        <v>1.5224483467018901</v>
      </c>
      <c r="J1446" s="5">
        <f t="shared" ca="1" si="337"/>
        <v>1.01270788</v>
      </c>
      <c r="K1446" s="165">
        <f t="shared" ca="1" si="328"/>
        <v>10750.524364710001</v>
      </c>
      <c r="L1446" s="21">
        <f>IF(VLOOKUP(A1446,$U$12:$AD$125,8)=VLOOKUP(A1445,$U$12:$AD$125,8),0,VLOOKUP(A1446,U$12:$AD$125,8))</f>
        <v>0</v>
      </c>
      <c r="M1446" s="8">
        <f>IF(L1446&gt;0,VLOOKUP(L1446,T$12:$AC$125,7),0)</f>
        <v>0</v>
      </c>
      <c r="N1446" s="3">
        <f t="shared" si="330"/>
        <v>0</v>
      </c>
      <c r="O1446" s="3">
        <f t="shared" ca="1" si="338"/>
        <v>10750.524364710001</v>
      </c>
      <c r="P1446" s="22" t="str">
        <f t="shared" si="339"/>
        <v>A+J=</v>
      </c>
      <c r="Q1446" s="2">
        <f t="shared" si="340"/>
        <v>43900</v>
      </c>
    </row>
    <row r="1447" spans="1:178" ht="15" x14ac:dyDescent="0.15">
      <c r="A1447" s="90">
        <f t="shared" si="331"/>
        <v>43785</v>
      </c>
      <c r="B1447" s="95">
        <f t="shared" ca="1" si="333"/>
        <v>121606.69869603</v>
      </c>
      <c r="C1447" s="5">
        <f t="shared" ca="1" si="329"/>
        <v>110856.17433132</v>
      </c>
      <c r="D1447" s="4">
        <f ca="1">IF(A1447&lt;$B$1,VLOOKUP(A1447,[1]DI!$A$4:$B$15000,2),0)</f>
        <v>0</v>
      </c>
      <c r="E1447" s="5">
        <f t="shared" ca="1" si="334"/>
        <v>0</v>
      </c>
      <c r="F1447" s="20">
        <f t="shared" si="332"/>
        <v>1.3</v>
      </c>
      <c r="G1447" s="6">
        <f t="shared" ca="1" si="335"/>
        <v>1</v>
      </c>
      <c r="H1447" s="5">
        <f ca="1">TRUNC(PRODUCT(G$10:G1446),15)</f>
        <v>1.54179543606573</v>
      </c>
      <c r="I1447" s="5">
        <f t="shared" ca="1" si="336"/>
        <v>1.5224483467018901</v>
      </c>
      <c r="J1447" s="5">
        <f t="shared" ca="1" si="337"/>
        <v>1.01270788</v>
      </c>
      <c r="K1447" s="165">
        <f t="shared" ref="K1447:K1510" ca="1" si="341">TRUNC((C1447*(J1447-1)),8)+TRUNC(S$1391*J1447,8)</f>
        <v>10750.524364710001</v>
      </c>
      <c r="L1447" s="21">
        <f>IF(VLOOKUP(A1447,$U$12:$AD$125,8)=VLOOKUP(A1446,$U$12:$AD$125,8),0,VLOOKUP(A1447,U$12:$AD$125,8))</f>
        <v>0</v>
      </c>
      <c r="M1447" s="8">
        <f>IF(L1447&gt;0,VLOOKUP(L1447,T$12:$AC$125,7),0)</f>
        <v>0</v>
      </c>
      <c r="N1447" s="3">
        <f t="shared" si="330"/>
        <v>0</v>
      </c>
      <c r="O1447" s="3">
        <f t="shared" ca="1" si="338"/>
        <v>10750.524364710001</v>
      </c>
      <c r="P1447" s="22" t="str">
        <f t="shared" si="339"/>
        <v>A+J=</v>
      </c>
      <c r="Q1447" s="2">
        <f t="shared" si="340"/>
        <v>43900</v>
      </c>
    </row>
    <row r="1448" spans="1:178" ht="15" x14ac:dyDescent="0.15">
      <c r="A1448" s="90">
        <f t="shared" si="331"/>
        <v>43786</v>
      </c>
      <c r="B1448" s="95">
        <f t="shared" ca="1" si="333"/>
        <v>121606.69869603</v>
      </c>
      <c r="C1448" s="5">
        <f t="shared" ref="C1448:C1511" ca="1" si="342">TRUNC(C1447-N1447,8)</f>
        <v>110856.17433132</v>
      </c>
      <c r="D1448" s="4">
        <f ca="1">IF(A1448&lt;$B$1,VLOOKUP(A1448,[1]DI!$A$4:$B$15000,2),0)</f>
        <v>0</v>
      </c>
      <c r="E1448" s="5">
        <f t="shared" ca="1" si="334"/>
        <v>0</v>
      </c>
      <c r="F1448" s="20">
        <f t="shared" si="332"/>
        <v>1.3</v>
      </c>
      <c r="G1448" s="6">
        <f t="shared" ca="1" si="335"/>
        <v>1</v>
      </c>
      <c r="H1448" s="5">
        <f ca="1">TRUNC(PRODUCT(G$10:G1447),15)</f>
        <v>1.54179543606573</v>
      </c>
      <c r="I1448" s="5">
        <f t="shared" ca="1" si="336"/>
        <v>1.5224483467018901</v>
      </c>
      <c r="J1448" s="5">
        <f t="shared" ca="1" si="337"/>
        <v>1.01270788</v>
      </c>
      <c r="K1448" s="165">
        <f t="shared" ca="1" si="341"/>
        <v>10750.524364710001</v>
      </c>
      <c r="L1448" s="21">
        <f>IF(VLOOKUP(A1448,$U$12:$AD$125,8)=VLOOKUP(A1447,$U$12:$AD$125,8),0,VLOOKUP(A1448,U$12:$AD$125,8))</f>
        <v>0</v>
      </c>
      <c r="M1448" s="8">
        <f>IF(L1448&gt;0,VLOOKUP(L1448,T$12:$AC$125,7),0)</f>
        <v>0</v>
      </c>
      <c r="N1448" s="3">
        <f t="shared" si="330"/>
        <v>0</v>
      </c>
      <c r="O1448" s="3">
        <f t="shared" ca="1" si="338"/>
        <v>10750.524364710001</v>
      </c>
      <c r="P1448" s="22" t="str">
        <f t="shared" si="339"/>
        <v>A+J=</v>
      </c>
      <c r="Q1448" s="2">
        <f t="shared" si="340"/>
        <v>43900</v>
      </c>
    </row>
    <row r="1449" spans="1:178" ht="15" x14ac:dyDescent="0.15">
      <c r="A1449" s="90">
        <f t="shared" si="331"/>
        <v>43787</v>
      </c>
      <c r="B1449" s="95">
        <f t="shared" ca="1" si="333"/>
        <v>121606.69869603</v>
      </c>
      <c r="C1449" s="5">
        <f t="shared" ca="1" si="342"/>
        <v>110856.17433132</v>
      </c>
      <c r="D1449" s="4">
        <f ca="1">IF(A1449&lt;$B$1,VLOOKUP(A1449,[1]DI!$A$4:$B$15000,2),0)</f>
        <v>4.9000000000000002E-2</v>
      </c>
      <c r="E1449" s="5">
        <f t="shared" ca="1" si="334"/>
        <v>1.8985000000000001E-4</v>
      </c>
      <c r="F1449" s="20">
        <f t="shared" si="332"/>
        <v>1.3</v>
      </c>
      <c r="G1449" s="6">
        <f t="shared" ca="1" si="335"/>
        <v>1.000246805</v>
      </c>
      <c r="H1449" s="5">
        <f ca="1">TRUNC(PRODUCT(G$10:G1448),15)</f>
        <v>1.54179543606573</v>
      </c>
      <c r="I1449" s="5">
        <f t="shared" ca="1" si="336"/>
        <v>1.5224483467018901</v>
      </c>
      <c r="J1449" s="5">
        <f t="shared" ca="1" si="337"/>
        <v>1.01270788</v>
      </c>
      <c r="K1449" s="165">
        <f t="shared" ca="1" si="341"/>
        <v>10750.524364710001</v>
      </c>
      <c r="L1449" s="21">
        <f>IF(VLOOKUP(A1449,$U$12:$AD$125,8)=VLOOKUP(A1448,$U$12:$AD$125,8),0,VLOOKUP(A1449,U$12:$AD$125,8))</f>
        <v>0</v>
      </c>
      <c r="M1449" s="8">
        <f>IF(L1449&gt;0,VLOOKUP(L1449,T$12:$AC$125,7),0)</f>
        <v>0</v>
      </c>
      <c r="N1449" s="3">
        <f t="shared" si="330"/>
        <v>0</v>
      </c>
      <c r="O1449" s="3">
        <f t="shared" ca="1" si="338"/>
        <v>10750.524364710001</v>
      </c>
      <c r="P1449" s="22" t="str">
        <f t="shared" si="339"/>
        <v>A+J=</v>
      </c>
      <c r="Q1449" s="2">
        <f t="shared" si="340"/>
        <v>43900</v>
      </c>
    </row>
    <row r="1450" spans="1:178" ht="15" x14ac:dyDescent="0.15">
      <c r="A1450" s="90">
        <f t="shared" si="331"/>
        <v>43788</v>
      </c>
      <c r="B1450" s="95">
        <f t="shared" ca="1" si="333"/>
        <v>121636.71167299</v>
      </c>
      <c r="C1450" s="5">
        <f t="shared" ca="1" si="342"/>
        <v>110856.17433132</v>
      </c>
      <c r="D1450" s="4">
        <f ca="1">IF(A1450&lt;$B$1,VLOOKUP(A1450,[1]DI!$A$4:$B$15000,2),0)</f>
        <v>4.9000000000000002E-2</v>
      </c>
      <c r="E1450" s="5">
        <f t="shared" ca="1" si="334"/>
        <v>1.8985000000000001E-4</v>
      </c>
      <c r="F1450" s="20">
        <f t="shared" si="332"/>
        <v>1.3</v>
      </c>
      <c r="G1450" s="6">
        <f t="shared" ca="1" si="335"/>
        <v>1.000246805</v>
      </c>
      <c r="H1450" s="5">
        <f ca="1">TRUNC(PRODUCT(G$10:G1449),15)</f>
        <v>1.5421759588883299</v>
      </c>
      <c r="I1450" s="5">
        <f t="shared" ca="1" si="336"/>
        <v>1.5224483467018901</v>
      </c>
      <c r="J1450" s="5">
        <f t="shared" ca="1" si="337"/>
        <v>1.01295782</v>
      </c>
      <c r="K1450" s="165">
        <f t="shared" ca="1" si="341"/>
        <v>10780.53734167</v>
      </c>
      <c r="L1450" s="21">
        <f>IF(VLOOKUP(A1450,$U$12:$AD$125,8)=VLOOKUP(A1449,$U$12:$AD$125,8),0,VLOOKUP(A1450,U$12:$AD$125,8))</f>
        <v>0</v>
      </c>
      <c r="M1450" s="8">
        <f>IF(L1450&gt;0,VLOOKUP(L1450,T$12:$AC$125,7),0)</f>
        <v>0</v>
      </c>
      <c r="N1450" s="3">
        <f t="shared" si="330"/>
        <v>0</v>
      </c>
      <c r="O1450" s="3">
        <f t="shared" ca="1" si="338"/>
        <v>10780.53734167</v>
      </c>
      <c r="P1450" s="22" t="str">
        <f t="shared" si="339"/>
        <v>A+J=</v>
      </c>
      <c r="Q1450" s="2">
        <f t="shared" si="340"/>
        <v>43900</v>
      </c>
    </row>
    <row r="1451" spans="1:178" ht="15" x14ac:dyDescent="0.15">
      <c r="A1451" s="90">
        <f t="shared" si="331"/>
        <v>43789</v>
      </c>
      <c r="B1451" s="95">
        <f t="shared" ca="1" si="333"/>
        <v>121666.73185479001</v>
      </c>
      <c r="C1451" s="5">
        <f t="shared" ca="1" si="342"/>
        <v>110856.17433132</v>
      </c>
      <c r="D1451" s="4">
        <f ca="1">IF(A1451&lt;$B$1,VLOOKUP(A1451,[1]DI!$A$4:$B$15000,2),0)</f>
        <v>4.9000000000000002E-2</v>
      </c>
      <c r="E1451" s="5">
        <f t="shared" ca="1" si="334"/>
        <v>1.8985000000000001E-4</v>
      </c>
      <c r="F1451" s="20">
        <f t="shared" si="332"/>
        <v>1.3</v>
      </c>
      <c r="G1451" s="6">
        <f t="shared" ca="1" si="335"/>
        <v>1.000246805</v>
      </c>
      <c r="H1451" s="5">
        <f ca="1">TRUNC(PRODUCT(G$10:G1450),15)</f>
        <v>1.5425565756258599</v>
      </c>
      <c r="I1451" s="5">
        <f t="shared" ca="1" si="336"/>
        <v>1.5224483467018901</v>
      </c>
      <c r="J1451" s="5">
        <f t="shared" ca="1" si="337"/>
        <v>1.0132078200000001</v>
      </c>
      <c r="K1451" s="165">
        <f t="shared" ca="1" si="341"/>
        <v>10810.557523470001</v>
      </c>
      <c r="L1451" s="21">
        <f>IF(VLOOKUP(A1451,$U$12:$AD$125,8)=VLOOKUP(A1450,$U$12:$AD$125,8),0,VLOOKUP(A1451,U$12:$AD$125,8))</f>
        <v>0</v>
      </c>
      <c r="M1451" s="8">
        <f>IF(L1451&gt;0,VLOOKUP(L1451,T$12:$AC$125,7),0)</f>
        <v>0</v>
      </c>
      <c r="N1451" s="3">
        <f t="shared" si="330"/>
        <v>0</v>
      </c>
      <c r="O1451" s="3">
        <f t="shared" ca="1" si="338"/>
        <v>10810.557523470001</v>
      </c>
      <c r="P1451" s="22" t="str">
        <f t="shared" si="339"/>
        <v>A+J=</v>
      </c>
      <c r="Q1451" s="2">
        <f t="shared" si="340"/>
        <v>43900</v>
      </c>
    </row>
    <row r="1452" spans="1:178" ht="15" x14ac:dyDescent="0.15">
      <c r="A1452" s="90">
        <f t="shared" si="331"/>
        <v>43790</v>
      </c>
      <c r="B1452" s="95">
        <f t="shared" ca="1" si="333"/>
        <v>121696.76044226</v>
      </c>
      <c r="C1452" s="5">
        <f t="shared" ca="1" si="342"/>
        <v>110856.17433132</v>
      </c>
      <c r="D1452" s="4">
        <f ca="1">IF(A1452&lt;$B$1,VLOOKUP(A1452,[1]DI!$A$4:$B$15000,2),0)</f>
        <v>4.9000000000000002E-2</v>
      </c>
      <c r="E1452" s="5">
        <f t="shared" ca="1" si="334"/>
        <v>1.8985000000000001E-4</v>
      </c>
      <c r="F1452" s="20">
        <f t="shared" si="332"/>
        <v>1.3</v>
      </c>
      <c r="G1452" s="6">
        <f t="shared" ca="1" si="335"/>
        <v>1.000246805</v>
      </c>
      <c r="H1452" s="5">
        <f ca="1">TRUNC(PRODUCT(G$10:G1451),15)</f>
        <v>1.5429372863015101</v>
      </c>
      <c r="I1452" s="5">
        <f t="shared" ca="1" si="336"/>
        <v>1.5224483467018901</v>
      </c>
      <c r="J1452" s="5">
        <f t="shared" ca="1" si="337"/>
        <v>1.01345789</v>
      </c>
      <c r="K1452" s="165">
        <f t="shared" ca="1" si="341"/>
        <v>10840.586110939999</v>
      </c>
      <c r="L1452" s="21">
        <f>IF(VLOOKUP(A1452,$U$12:$AD$125,8)=VLOOKUP(A1451,$U$12:$AD$125,8),0,VLOOKUP(A1452,U$12:$AD$125,8))</f>
        <v>0</v>
      </c>
      <c r="M1452" s="8">
        <f>IF(L1452&gt;0,VLOOKUP(L1452,T$12:$AC$125,7),0)</f>
        <v>0</v>
      </c>
      <c r="N1452" s="3">
        <f t="shared" si="330"/>
        <v>0</v>
      </c>
      <c r="O1452" s="3">
        <f t="shared" ca="1" si="338"/>
        <v>10840.586110939999</v>
      </c>
      <c r="P1452" s="22" t="str">
        <f t="shared" si="339"/>
        <v>A+J=</v>
      </c>
      <c r="Q1452" s="2">
        <f t="shared" si="340"/>
        <v>43900</v>
      </c>
    </row>
    <row r="1453" spans="1:178" ht="15" x14ac:dyDescent="0.15">
      <c r="A1453" s="90">
        <f t="shared" si="331"/>
        <v>43791</v>
      </c>
      <c r="B1453" s="95">
        <f t="shared" ca="1" si="333"/>
        <v>121726.79503374999</v>
      </c>
      <c r="C1453" s="5">
        <f t="shared" ca="1" si="342"/>
        <v>110856.17433132</v>
      </c>
      <c r="D1453" s="4">
        <f ca="1">IF(A1453&lt;$B$1,VLOOKUP(A1453,[1]DI!$A$4:$B$15000,2),0)</f>
        <v>4.9000000000000002E-2</v>
      </c>
      <c r="E1453" s="5">
        <f t="shared" ca="1" si="334"/>
        <v>1.8985000000000001E-4</v>
      </c>
      <c r="F1453" s="20">
        <f t="shared" si="332"/>
        <v>1.3</v>
      </c>
      <c r="G1453" s="6">
        <f t="shared" ca="1" si="335"/>
        <v>1.000246805</v>
      </c>
      <c r="H1453" s="5">
        <f ca="1">TRUNC(PRODUCT(G$10:G1452),15)</f>
        <v>1.5433180909384501</v>
      </c>
      <c r="I1453" s="5">
        <f t="shared" ca="1" si="336"/>
        <v>1.5224483467018901</v>
      </c>
      <c r="J1453" s="5">
        <f t="shared" ca="1" si="337"/>
        <v>1.01370801</v>
      </c>
      <c r="K1453" s="165">
        <f t="shared" ca="1" si="341"/>
        <v>10870.620702429998</v>
      </c>
      <c r="L1453" s="21">
        <f>IF(VLOOKUP(A1453,$U$12:$AD$125,8)=VLOOKUP(A1452,$U$12:$AD$125,8),0,VLOOKUP(A1453,U$12:$AD$125,8))</f>
        <v>0</v>
      </c>
      <c r="M1453" s="8">
        <f>IF(L1453&gt;0,VLOOKUP(L1453,T$12:$AC$125,7),0)</f>
        <v>0</v>
      </c>
      <c r="N1453" s="3">
        <f t="shared" si="330"/>
        <v>0</v>
      </c>
      <c r="O1453" s="3">
        <f t="shared" ca="1" si="338"/>
        <v>10870.620702429998</v>
      </c>
      <c r="P1453" s="22" t="str">
        <f t="shared" si="339"/>
        <v>A+J=</v>
      </c>
      <c r="Q1453" s="2">
        <f t="shared" si="340"/>
        <v>43900</v>
      </c>
    </row>
    <row r="1454" spans="1:178" ht="15" x14ac:dyDescent="0.15">
      <c r="A1454" s="90">
        <f t="shared" si="331"/>
        <v>43792</v>
      </c>
      <c r="B1454" s="95">
        <f t="shared" ca="1" si="333"/>
        <v>121756.83803088999</v>
      </c>
      <c r="C1454" s="5">
        <f t="shared" ca="1" si="342"/>
        <v>110856.17433132</v>
      </c>
      <c r="D1454" s="4">
        <f ca="1">IF(A1454&lt;$B$1,VLOOKUP(A1454,[1]DI!$A$4:$B$15000,2),0)</f>
        <v>0</v>
      </c>
      <c r="E1454" s="5">
        <f t="shared" ca="1" si="334"/>
        <v>0</v>
      </c>
      <c r="F1454" s="20">
        <f t="shared" si="332"/>
        <v>1.3</v>
      </c>
      <c r="G1454" s="6">
        <f t="shared" ca="1" si="335"/>
        <v>1</v>
      </c>
      <c r="H1454" s="5">
        <f ca="1">TRUNC(PRODUCT(G$10:G1453),15)</f>
        <v>1.54369898955989</v>
      </c>
      <c r="I1454" s="5">
        <f t="shared" ca="1" si="336"/>
        <v>1.5224483467018901</v>
      </c>
      <c r="J1454" s="5">
        <f t="shared" ca="1" si="337"/>
        <v>1.0139582</v>
      </c>
      <c r="K1454" s="165">
        <f t="shared" ca="1" si="341"/>
        <v>10900.663699570001</v>
      </c>
      <c r="L1454" s="21">
        <f>IF(VLOOKUP(A1454,$U$12:$AD$125,8)=VLOOKUP(A1453,$U$12:$AD$125,8),0,VLOOKUP(A1454,U$12:$AD$125,8))</f>
        <v>0</v>
      </c>
      <c r="M1454" s="8">
        <f>IF(L1454&gt;0,VLOOKUP(L1454,T$12:$AC$125,7),0)</f>
        <v>0</v>
      </c>
      <c r="N1454" s="3">
        <f t="shared" si="330"/>
        <v>0</v>
      </c>
      <c r="O1454" s="3">
        <f t="shared" ca="1" si="338"/>
        <v>10900.663699570001</v>
      </c>
      <c r="P1454" s="22" t="str">
        <f t="shared" si="339"/>
        <v>A+J=</v>
      </c>
      <c r="Q1454" s="2">
        <f t="shared" si="340"/>
        <v>43900</v>
      </c>
    </row>
    <row r="1455" spans="1:178" ht="15" x14ac:dyDescent="0.15">
      <c r="A1455" s="90">
        <f t="shared" si="331"/>
        <v>43793</v>
      </c>
      <c r="B1455" s="95">
        <f t="shared" ca="1" si="333"/>
        <v>121756.83803088999</v>
      </c>
      <c r="C1455" s="5">
        <f t="shared" ca="1" si="342"/>
        <v>110856.17433132</v>
      </c>
      <c r="D1455" s="4">
        <f ca="1">IF(A1455&lt;$B$1,VLOOKUP(A1455,[1]DI!$A$4:$B$15000,2),0)</f>
        <v>0</v>
      </c>
      <c r="E1455" s="5">
        <f t="shared" ca="1" si="334"/>
        <v>0</v>
      </c>
      <c r="F1455" s="20">
        <f t="shared" si="332"/>
        <v>1.3</v>
      </c>
      <c r="G1455" s="6">
        <f t="shared" ca="1" si="335"/>
        <v>1</v>
      </c>
      <c r="H1455" s="5">
        <f ca="1">TRUNC(PRODUCT(G$10:G1454),15)</f>
        <v>1.54369898955989</v>
      </c>
      <c r="I1455" s="5">
        <f t="shared" ca="1" si="336"/>
        <v>1.5224483467018901</v>
      </c>
      <c r="J1455" s="5">
        <f t="shared" ca="1" si="337"/>
        <v>1.0139582</v>
      </c>
      <c r="K1455" s="165">
        <f t="shared" ca="1" si="341"/>
        <v>10900.663699570001</v>
      </c>
      <c r="L1455" s="21">
        <f>IF(VLOOKUP(A1455,$U$12:$AD$125,8)=VLOOKUP(A1454,$U$12:$AD$125,8),0,VLOOKUP(A1455,U$12:$AD$125,8))</f>
        <v>0</v>
      </c>
      <c r="M1455" s="8">
        <f>IF(L1455&gt;0,VLOOKUP(L1455,T$12:$AC$125,7),0)</f>
        <v>0</v>
      </c>
      <c r="N1455" s="3">
        <f t="shared" ref="N1455:N1518" si="343">IF(M1455&gt;0,(C$1197*M1455),0)</f>
        <v>0</v>
      </c>
      <c r="O1455" s="3">
        <f t="shared" ca="1" si="338"/>
        <v>10900.663699570001</v>
      </c>
      <c r="P1455" s="22" t="str">
        <f t="shared" si="339"/>
        <v>A+J=</v>
      </c>
      <c r="Q1455" s="2">
        <f t="shared" si="340"/>
        <v>43900</v>
      </c>
    </row>
    <row r="1456" spans="1:178" ht="15" x14ac:dyDescent="0.15">
      <c r="A1456" s="90">
        <f t="shared" si="331"/>
        <v>43794</v>
      </c>
      <c r="B1456" s="95">
        <f t="shared" ca="1" si="333"/>
        <v>121756.83803088999</v>
      </c>
      <c r="C1456" s="5">
        <f t="shared" ca="1" si="342"/>
        <v>110856.17433132</v>
      </c>
      <c r="D1456" s="4">
        <f ca="1">IF(A1456&lt;$B$1,VLOOKUP(A1456,[1]DI!$A$4:$B$15000,2),0)</f>
        <v>4.9000000000000002E-2</v>
      </c>
      <c r="E1456" s="5">
        <f t="shared" ca="1" si="334"/>
        <v>1.8985000000000001E-4</v>
      </c>
      <c r="F1456" s="20">
        <f t="shared" si="332"/>
        <v>1.3</v>
      </c>
      <c r="G1456" s="6">
        <f t="shared" ca="1" si="335"/>
        <v>1.000246805</v>
      </c>
      <c r="H1456" s="5">
        <f ca="1">TRUNC(PRODUCT(G$10:G1455),15)</f>
        <v>1.54369898955989</v>
      </c>
      <c r="I1456" s="5">
        <f t="shared" ca="1" si="336"/>
        <v>1.5224483467018901</v>
      </c>
      <c r="J1456" s="5">
        <f t="shared" ca="1" si="337"/>
        <v>1.0139582</v>
      </c>
      <c r="K1456" s="165">
        <f t="shared" ca="1" si="341"/>
        <v>10900.663699570001</v>
      </c>
      <c r="L1456" s="21">
        <f>IF(VLOOKUP(A1456,$U$12:$AD$125,8)=VLOOKUP(A1455,$U$12:$AD$125,8),0,VLOOKUP(A1456,U$12:$AD$125,8))</f>
        <v>0</v>
      </c>
      <c r="M1456" s="8">
        <f>IF(L1456&gt;0,VLOOKUP(L1456,T$12:$AC$125,7),0)</f>
        <v>0</v>
      </c>
      <c r="N1456" s="3">
        <f t="shared" si="343"/>
        <v>0</v>
      </c>
      <c r="O1456" s="3">
        <f t="shared" ca="1" si="338"/>
        <v>10900.663699570001</v>
      </c>
      <c r="P1456" s="22" t="str">
        <f t="shared" si="339"/>
        <v>A+J=</v>
      </c>
      <c r="Q1456" s="2">
        <f t="shared" si="340"/>
        <v>43900</v>
      </c>
    </row>
    <row r="1457" spans="1:17" ht="15" x14ac:dyDescent="0.15">
      <c r="A1457" s="90">
        <f t="shared" si="331"/>
        <v>43795</v>
      </c>
      <c r="B1457" s="95">
        <f t="shared" ca="1" si="333"/>
        <v>121786.88823288</v>
      </c>
      <c r="C1457" s="5">
        <f t="shared" ca="1" si="342"/>
        <v>110856.17433132</v>
      </c>
      <c r="D1457" s="4">
        <f ca="1">IF(A1457&lt;$B$1,VLOOKUP(A1457,[1]DI!$A$4:$B$15000,2),0)</f>
        <v>4.9000000000000002E-2</v>
      </c>
      <c r="E1457" s="5">
        <f t="shared" ca="1" si="334"/>
        <v>1.8985000000000001E-4</v>
      </c>
      <c r="F1457" s="20">
        <f t="shared" si="332"/>
        <v>1.3</v>
      </c>
      <c r="G1457" s="6">
        <f t="shared" ca="1" si="335"/>
        <v>1.000246805</v>
      </c>
      <c r="H1457" s="5">
        <f ca="1">TRUNC(PRODUCT(G$10:G1456),15)</f>
        <v>1.5440799821890001</v>
      </c>
      <c r="I1457" s="5">
        <f t="shared" ca="1" si="336"/>
        <v>1.5224483467018901</v>
      </c>
      <c r="J1457" s="5">
        <f t="shared" ca="1" si="337"/>
        <v>1.0142084499999999</v>
      </c>
      <c r="K1457" s="165">
        <f t="shared" ca="1" si="341"/>
        <v>10930.713901560001</v>
      </c>
      <c r="L1457" s="21">
        <f>IF(VLOOKUP(A1457,$U$12:$AD$125,8)=VLOOKUP(A1456,$U$12:$AD$125,8),0,VLOOKUP(A1457,U$12:$AD$125,8))</f>
        <v>0</v>
      </c>
      <c r="M1457" s="8">
        <f>IF(L1457&gt;0,VLOOKUP(L1457,T$12:$AC$125,7),0)</f>
        <v>0</v>
      </c>
      <c r="N1457" s="3">
        <f t="shared" si="343"/>
        <v>0</v>
      </c>
      <c r="O1457" s="3">
        <f t="shared" ca="1" si="338"/>
        <v>10930.713901560001</v>
      </c>
      <c r="P1457" s="22" t="str">
        <f t="shared" si="339"/>
        <v>A+J=</v>
      </c>
      <c r="Q1457" s="2">
        <f t="shared" si="340"/>
        <v>43900</v>
      </c>
    </row>
    <row r="1458" spans="1:17" ht="15" x14ac:dyDescent="0.15">
      <c r="A1458" s="90">
        <f t="shared" si="331"/>
        <v>43796</v>
      </c>
      <c r="B1458" s="95">
        <f t="shared" ca="1" si="333"/>
        <v>121816.94563971</v>
      </c>
      <c r="C1458" s="5">
        <f t="shared" ca="1" si="342"/>
        <v>110856.17433132</v>
      </c>
      <c r="D1458" s="4">
        <f ca="1">IF(A1458&lt;$B$1,VLOOKUP(A1458,[1]DI!$A$4:$B$15000,2),0)</f>
        <v>4.9000000000000002E-2</v>
      </c>
      <c r="E1458" s="5">
        <f t="shared" ca="1" si="334"/>
        <v>1.8985000000000001E-4</v>
      </c>
      <c r="F1458" s="20">
        <f t="shared" si="332"/>
        <v>1.3</v>
      </c>
      <c r="G1458" s="6">
        <f t="shared" ca="1" si="335"/>
        <v>1.000246805</v>
      </c>
      <c r="H1458" s="5">
        <f ca="1">TRUNC(PRODUCT(G$10:G1457),15)</f>
        <v>1.5444610688490099</v>
      </c>
      <c r="I1458" s="5">
        <f t="shared" ca="1" si="336"/>
        <v>1.5224483467018901</v>
      </c>
      <c r="J1458" s="5">
        <f t="shared" ca="1" si="337"/>
        <v>1.0144587599999999</v>
      </c>
      <c r="K1458" s="165">
        <f t="shared" ca="1" si="341"/>
        <v>10960.77130839</v>
      </c>
      <c r="L1458" s="21">
        <f>IF(VLOOKUP(A1458,$U$12:$AD$125,8)=VLOOKUP(A1457,$U$12:$AD$125,8),0,VLOOKUP(A1458,U$12:$AD$125,8))</f>
        <v>0</v>
      </c>
      <c r="M1458" s="8">
        <f>IF(L1458&gt;0,VLOOKUP(L1458,T$12:$AC$125,7),0)</f>
        <v>0</v>
      </c>
      <c r="N1458" s="3">
        <f t="shared" si="343"/>
        <v>0</v>
      </c>
      <c r="O1458" s="3">
        <f t="shared" ca="1" si="338"/>
        <v>10960.77130839</v>
      </c>
      <c r="P1458" s="22" t="str">
        <f t="shared" si="339"/>
        <v>A+J=</v>
      </c>
      <c r="Q1458" s="2">
        <f t="shared" si="340"/>
        <v>43900</v>
      </c>
    </row>
    <row r="1459" spans="1:17" ht="15" x14ac:dyDescent="0.15">
      <c r="A1459" s="90">
        <f t="shared" si="331"/>
        <v>43797</v>
      </c>
      <c r="B1459" s="95">
        <f t="shared" ca="1" si="333"/>
        <v>121847.01145219</v>
      </c>
      <c r="C1459" s="5">
        <f t="shared" ca="1" si="342"/>
        <v>110856.17433132</v>
      </c>
      <c r="D1459" s="4">
        <f ca="1">IF(A1459&lt;$B$1,VLOOKUP(A1459,[1]DI!$A$4:$B$15000,2),0)</f>
        <v>4.9000000000000002E-2</v>
      </c>
      <c r="E1459" s="5">
        <f t="shared" ca="1" si="334"/>
        <v>1.8985000000000001E-4</v>
      </c>
      <c r="F1459" s="20">
        <f t="shared" si="332"/>
        <v>1.3</v>
      </c>
      <c r="G1459" s="6">
        <f t="shared" ca="1" si="335"/>
        <v>1.000246805</v>
      </c>
      <c r="H1459" s="5">
        <f ca="1">TRUNC(PRODUCT(G$10:G1458),15)</f>
        <v>1.5448422495631</v>
      </c>
      <c r="I1459" s="5">
        <f t="shared" ca="1" si="336"/>
        <v>1.5224483467018901</v>
      </c>
      <c r="J1459" s="5">
        <f t="shared" ca="1" si="337"/>
        <v>1.0147091399999999</v>
      </c>
      <c r="K1459" s="165">
        <f t="shared" ca="1" si="341"/>
        <v>10990.837120870001</v>
      </c>
      <c r="L1459" s="21">
        <f>IF(VLOOKUP(A1459,$U$12:$AD$125,8)=VLOOKUP(A1458,$U$12:$AD$125,8),0,VLOOKUP(A1459,U$12:$AD$125,8))</f>
        <v>0</v>
      </c>
      <c r="M1459" s="8">
        <f>IF(L1459&gt;0,VLOOKUP(L1459,T$12:$AC$125,7),0)</f>
        <v>0</v>
      </c>
      <c r="N1459" s="3">
        <f t="shared" si="343"/>
        <v>0</v>
      </c>
      <c r="O1459" s="3">
        <f t="shared" ca="1" si="338"/>
        <v>10990.837120870001</v>
      </c>
      <c r="P1459" s="22" t="str">
        <f t="shared" si="339"/>
        <v>A+J=</v>
      </c>
      <c r="Q1459" s="2">
        <f t="shared" si="340"/>
        <v>43900</v>
      </c>
    </row>
    <row r="1460" spans="1:17" ht="15" x14ac:dyDescent="0.15">
      <c r="A1460" s="90">
        <f t="shared" si="331"/>
        <v>43798</v>
      </c>
      <c r="B1460" s="95">
        <f t="shared" ca="1" si="333"/>
        <v>121877.08326871</v>
      </c>
      <c r="C1460" s="5">
        <f t="shared" ca="1" si="342"/>
        <v>110856.17433132</v>
      </c>
      <c r="D1460" s="4">
        <f ca="1">IF(A1460&lt;$B$1,VLOOKUP(A1460,[1]DI!$A$4:$B$15000,2),0)</f>
        <v>4.9000000000000002E-2</v>
      </c>
      <c r="E1460" s="5">
        <f t="shared" ca="1" si="334"/>
        <v>1.8985000000000001E-4</v>
      </c>
      <c r="F1460" s="20">
        <f t="shared" si="332"/>
        <v>1.3</v>
      </c>
      <c r="G1460" s="6">
        <f t="shared" ca="1" si="335"/>
        <v>1.000246805</v>
      </c>
      <c r="H1460" s="5">
        <f ca="1">TRUNC(PRODUCT(G$10:G1459),15)</f>
        <v>1.54522352435451</v>
      </c>
      <c r="I1460" s="5">
        <f t="shared" ca="1" si="336"/>
        <v>1.5224483467018901</v>
      </c>
      <c r="J1460" s="5">
        <f t="shared" ca="1" si="337"/>
        <v>1.01495957</v>
      </c>
      <c r="K1460" s="165">
        <f t="shared" ca="1" si="341"/>
        <v>11020.908937389999</v>
      </c>
      <c r="L1460" s="21">
        <f>IF(VLOOKUP(A1460,$U$12:$AD$125,8)=VLOOKUP(A1459,$U$12:$AD$125,8),0,VLOOKUP(A1460,U$12:$AD$125,8))</f>
        <v>0</v>
      </c>
      <c r="M1460" s="8">
        <f>IF(L1460&gt;0,VLOOKUP(L1460,T$12:$AC$125,7),0)</f>
        <v>0</v>
      </c>
      <c r="N1460" s="3">
        <f t="shared" si="343"/>
        <v>0</v>
      </c>
      <c r="O1460" s="3">
        <f t="shared" ca="1" si="338"/>
        <v>11020.908937389999</v>
      </c>
      <c r="P1460" s="22" t="str">
        <f t="shared" si="339"/>
        <v>A+J=</v>
      </c>
      <c r="Q1460" s="2">
        <f t="shared" si="340"/>
        <v>43900</v>
      </c>
    </row>
    <row r="1461" spans="1:17" ht="15" x14ac:dyDescent="0.15">
      <c r="A1461" s="90">
        <f t="shared" si="331"/>
        <v>43799</v>
      </c>
      <c r="B1461" s="95">
        <f t="shared" ca="1" si="333"/>
        <v>121907.16349088</v>
      </c>
      <c r="C1461" s="5">
        <f t="shared" ca="1" si="342"/>
        <v>110856.17433132</v>
      </c>
      <c r="D1461" s="4">
        <f ca="1">IF(A1461&lt;$B$1,VLOOKUP(A1461,[1]DI!$A$4:$B$15000,2),0)</f>
        <v>0</v>
      </c>
      <c r="E1461" s="5">
        <f t="shared" ca="1" si="334"/>
        <v>0</v>
      </c>
      <c r="F1461" s="20">
        <f t="shared" si="332"/>
        <v>1.3</v>
      </c>
      <c r="G1461" s="6">
        <f t="shared" ca="1" si="335"/>
        <v>1</v>
      </c>
      <c r="H1461" s="5">
        <f ca="1">TRUNC(PRODUCT(G$10:G1460),15)</f>
        <v>1.5456048932464399</v>
      </c>
      <c r="I1461" s="5">
        <f t="shared" ca="1" si="336"/>
        <v>1.5224483467018901</v>
      </c>
      <c r="J1461" s="5">
        <f t="shared" ca="1" si="337"/>
        <v>1.01521007</v>
      </c>
      <c r="K1461" s="165">
        <f t="shared" ca="1" si="341"/>
        <v>11050.98915956</v>
      </c>
      <c r="L1461" s="21">
        <f>IF(VLOOKUP(A1461,$U$12:$AD$125,8)=VLOOKUP(A1460,$U$12:$AD$125,8),0,VLOOKUP(A1461,U$12:$AD$125,8))</f>
        <v>0</v>
      </c>
      <c r="M1461" s="8">
        <f>IF(L1461&gt;0,VLOOKUP(L1461,T$12:$AC$125,7),0)</f>
        <v>0</v>
      </c>
      <c r="N1461" s="3">
        <f t="shared" si="343"/>
        <v>0</v>
      </c>
      <c r="O1461" s="3">
        <f t="shared" ca="1" si="338"/>
        <v>11050.98915956</v>
      </c>
      <c r="P1461" s="22" t="str">
        <f t="shared" si="339"/>
        <v>A+J=</v>
      </c>
      <c r="Q1461" s="2">
        <f t="shared" si="340"/>
        <v>43900</v>
      </c>
    </row>
    <row r="1462" spans="1:17" ht="15" x14ac:dyDescent="0.15">
      <c r="A1462" s="90">
        <f t="shared" si="331"/>
        <v>43800</v>
      </c>
      <c r="B1462" s="95">
        <f t="shared" ca="1" si="333"/>
        <v>121907.16349088</v>
      </c>
      <c r="C1462" s="5">
        <f t="shared" ca="1" si="342"/>
        <v>110856.17433132</v>
      </c>
      <c r="D1462" s="4">
        <f ca="1">IF(A1462&lt;$B$1,VLOOKUP(A1462,[1]DI!$A$4:$B$15000,2),0)</f>
        <v>0</v>
      </c>
      <c r="E1462" s="5">
        <f t="shared" ca="1" si="334"/>
        <v>0</v>
      </c>
      <c r="F1462" s="20">
        <f t="shared" si="332"/>
        <v>1.3</v>
      </c>
      <c r="G1462" s="6">
        <f t="shared" ca="1" si="335"/>
        <v>1</v>
      </c>
      <c r="H1462" s="5">
        <f ca="1">TRUNC(PRODUCT(G$10:G1461),15)</f>
        <v>1.5456048932464399</v>
      </c>
      <c r="I1462" s="5">
        <f t="shared" ca="1" si="336"/>
        <v>1.5224483467018901</v>
      </c>
      <c r="J1462" s="5">
        <f t="shared" ca="1" si="337"/>
        <v>1.01521007</v>
      </c>
      <c r="K1462" s="165">
        <f t="shared" ca="1" si="341"/>
        <v>11050.98915956</v>
      </c>
      <c r="L1462" s="21">
        <f>IF(VLOOKUP(A1462,$U$12:$AD$125,8)=VLOOKUP(A1461,$U$12:$AD$125,8),0,VLOOKUP(A1462,U$12:$AD$125,8))</f>
        <v>0</v>
      </c>
      <c r="M1462" s="8">
        <f>IF(L1462&gt;0,VLOOKUP(L1462,T$12:$AC$125,7),0)</f>
        <v>0</v>
      </c>
      <c r="N1462" s="3">
        <f t="shared" si="343"/>
        <v>0</v>
      </c>
      <c r="O1462" s="3">
        <f t="shared" ca="1" si="338"/>
        <v>11050.98915956</v>
      </c>
      <c r="P1462" s="22" t="str">
        <f t="shared" si="339"/>
        <v>A+J=</v>
      </c>
      <c r="Q1462" s="2">
        <f t="shared" si="340"/>
        <v>43900</v>
      </c>
    </row>
    <row r="1463" spans="1:17" ht="15" x14ac:dyDescent="0.15">
      <c r="A1463" s="90">
        <f t="shared" si="331"/>
        <v>43801</v>
      </c>
      <c r="B1463" s="95">
        <f t="shared" ca="1" si="333"/>
        <v>121907.16349088</v>
      </c>
      <c r="C1463" s="5">
        <f t="shared" ca="1" si="342"/>
        <v>110856.17433132</v>
      </c>
      <c r="D1463" s="4">
        <f ca="1">IF(A1463&lt;$B$1,VLOOKUP(A1463,[1]DI!$A$4:$B$15000,2),0)</f>
        <v>4.9000000000000002E-2</v>
      </c>
      <c r="E1463" s="5">
        <f t="shared" ca="1" si="334"/>
        <v>1.8985000000000001E-4</v>
      </c>
      <c r="F1463" s="20">
        <f t="shared" si="332"/>
        <v>1.3</v>
      </c>
      <c r="G1463" s="6">
        <f t="shared" ca="1" si="335"/>
        <v>1.000246805</v>
      </c>
      <c r="H1463" s="5">
        <f ca="1">TRUNC(PRODUCT(G$10:G1462),15)</f>
        <v>1.5456048932464399</v>
      </c>
      <c r="I1463" s="5">
        <f t="shared" ca="1" si="336"/>
        <v>1.5224483467018901</v>
      </c>
      <c r="J1463" s="5">
        <f t="shared" ca="1" si="337"/>
        <v>1.01521007</v>
      </c>
      <c r="K1463" s="165">
        <f t="shared" ca="1" si="341"/>
        <v>11050.98915956</v>
      </c>
      <c r="L1463" s="21">
        <f>IF(VLOOKUP(A1463,$U$12:$AD$125,8)=VLOOKUP(A1462,$U$12:$AD$125,8),0,VLOOKUP(A1463,U$12:$AD$125,8))</f>
        <v>0</v>
      </c>
      <c r="M1463" s="8">
        <f>IF(L1463&gt;0,VLOOKUP(L1463,T$12:$AC$125,7),0)</f>
        <v>0</v>
      </c>
      <c r="N1463" s="3">
        <f t="shared" si="343"/>
        <v>0</v>
      </c>
      <c r="O1463" s="3">
        <f t="shared" ca="1" si="338"/>
        <v>11050.98915956</v>
      </c>
      <c r="P1463" s="22" t="str">
        <f t="shared" si="339"/>
        <v>A+J=</v>
      </c>
      <c r="Q1463" s="2">
        <f t="shared" si="340"/>
        <v>43900</v>
      </c>
    </row>
    <row r="1464" spans="1:17" ht="15" x14ac:dyDescent="0.15">
      <c r="A1464" s="90">
        <f t="shared" si="331"/>
        <v>43802</v>
      </c>
      <c r="B1464" s="95">
        <f t="shared" ca="1" si="333"/>
        <v>121937.2509179</v>
      </c>
      <c r="C1464" s="5">
        <f t="shared" ca="1" si="342"/>
        <v>110856.17433132</v>
      </c>
      <c r="D1464" s="4">
        <f ca="1">IF(A1464&lt;$B$1,VLOOKUP(A1464,[1]DI!$A$4:$B$15000,2),0)</f>
        <v>4.9000000000000002E-2</v>
      </c>
      <c r="E1464" s="5">
        <f t="shared" ca="1" si="334"/>
        <v>1.8985000000000001E-4</v>
      </c>
      <c r="F1464" s="20">
        <f t="shared" si="332"/>
        <v>1.3</v>
      </c>
      <c r="G1464" s="6">
        <f t="shared" ca="1" si="335"/>
        <v>1.000246805</v>
      </c>
      <c r="H1464" s="5">
        <f ca="1">TRUNC(PRODUCT(G$10:G1463),15)</f>
        <v>1.5459863562621099</v>
      </c>
      <c r="I1464" s="5">
        <f t="shared" ca="1" si="336"/>
        <v>1.5224483467018901</v>
      </c>
      <c r="J1464" s="5">
        <f t="shared" ca="1" si="337"/>
        <v>1.01546063</v>
      </c>
      <c r="K1464" s="165">
        <f t="shared" ca="1" si="341"/>
        <v>11081.076586579999</v>
      </c>
      <c r="L1464" s="21">
        <f>IF(VLOOKUP(A1464,$U$12:$AD$125,8)=VLOOKUP(A1463,$U$12:$AD$125,8),0,VLOOKUP(A1464,U$12:$AD$125,8))</f>
        <v>0</v>
      </c>
      <c r="M1464" s="8">
        <f>IF(L1464&gt;0,VLOOKUP(L1464,T$12:$AC$125,7),0)</f>
        <v>0</v>
      </c>
      <c r="N1464" s="3">
        <f t="shared" si="343"/>
        <v>0</v>
      </c>
      <c r="O1464" s="3">
        <f t="shared" ca="1" si="338"/>
        <v>11081.076586579999</v>
      </c>
      <c r="P1464" s="22" t="str">
        <f t="shared" si="339"/>
        <v>A+J=</v>
      </c>
      <c r="Q1464" s="2">
        <f t="shared" si="340"/>
        <v>43900</v>
      </c>
    </row>
    <row r="1465" spans="1:17" ht="15" x14ac:dyDescent="0.15">
      <c r="A1465" s="90">
        <f t="shared" si="331"/>
        <v>43803</v>
      </c>
      <c r="B1465" s="95">
        <f t="shared" ca="1" si="333"/>
        <v>121967.34554975</v>
      </c>
      <c r="C1465" s="5">
        <f t="shared" ca="1" si="342"/>
        <v>110856.17433132</v>
      </c>
      <c r="D1465" s="4">
        <f ca="1">IF(A1465&lt;$B$1,VLOOKUP(A1465,[1]DI!$A$4:$B$15000,2),0)</f>
        <v>4.9000000000000002E-2</v>
      </c>
      <c r="E1465" s="5">
        <f t="shared" ca="1" si="334"/>
        <v>1.8985000000000001E-4</v>
      </c>
      <c r="F1465" s="20">
        <f t="shared" si="332"/>
        <v>1.3</v>
      </c>
      <c r="G1465" s="6">
        <f t="shared" ca="1" si="335"/>
        <v>1.000246805</v>
      </c>
      <c r="H1465" s="5">
        <f ca="1">TRUNC(PRODUCT(G$10:G1464),15)</f>
        <v>1.5463679134247701</v>
      </c>
      <c r="I1465" s="5">
        <f t="shared" ca="1" si="336"/>
        <v>1.5224483467018901</v>
      </c>
      <c r="J1465" s="5">
        <f t="shared" ca="1" si="337"/>
        <v>1.0157112500000001</v>
      </c>
      <c r="K1465" s="165">
        <f t="shared" ca="1" si="341"/>
        <v>11111.171218430001</v>
      </c>
      <c r="L1465" s="21">
        <f>IF(VLOOKUP(A1465,$U$12:$AD$125,8)=VLOOKUP(A1464,$U$12:$AD$125,8),0,VLOOKUP(A1465,U$12:$AD$125,8))</f>
        <v>0</v>
      </c>
      <c r="M1465" s="8">
        <f>IF(L1465&gt;0,VLOOKUP(L1465,T$12:$AC$125,7),0)</f>
        <v>0</v>
      </c>
      <c r="N1465" s="3">
        <f t="shared" si="343"/>
        <v>0</v>
      </c>
      <c r="O1465" s="3">
        <f t="shared" ca="1" si="338"/>
        <v>11111.171218430001</v>
      </c>
      <c r="P1465" s="22" t="str">
        <f t="shared" si="339"/>
        <v>A+J=</v>
      </c>
      <c r="Q1465" s="2">
        <f t="shared" si="340"/>
        <v>43900</v>
      </c>
    </row>
    <row r="1466" spans="1:17" ht="15" x14ac:dyDescent="0.15">
      <c r="A1466" s="90">
        <f t="shared" si="331"/>
        <v>43804</v>
      </c>
      <c r="B1466" s="95">
        <f t="shared" ca="1" si="333"/>
        <v>121997.44738645</v>
      </c>
      <c r="C1466" s="5">
        <f t="shared" ca="1" si="342"/>
        <v>110856.17433132</v>
      </c>
      <c r="D1466" s="4">
        <f ca="1">IF(A1466&lt;$B$1,VLOOKUP(A1466,[1]DI!$A$4:$B$15000,2),0)</f>
        <v>4.9000000000000002E-2</v>
      </c>
      <c r="E1466" s="5">
        <f t="shared" ca="1" si="334"/>
        <v>1.8985000000000001E-4</v>
      </c>
      <c r="F1466" s="20">
        <f t="shared" si="332"/>
        <v>1.3</v>
      </c>
      <c r="G1466" s="6">
        <f t="shared" ca="1" si="335"/>
        <v>1.000246805</v>
      </c>
      <c r="H1466" s="5">
        <f ca="1">TRUNC(PRODUCT(G$10:G1465),15)</f>
        <v>1.5467495647576399</v>
      </c>
      <c r="I1466" s="5">
        <f t="shared" ca="1" si="336"/>
        <v>1.5224483467018901</v>
      </c>
      <c r="J1466" s="5">
        <f t="shared" ca="1" si="337"/>
        <v>1.01596193</v>
      </c>
      <c r="K1466" s="165">
        <f t="shared" ca="1" si="341"/>
        <v>11141.273055130001</v>
      </c>
      <c r="L1466" s="21">
        <f>IF(VLOOKUP(A1466,$U$12:$AD$125,8)=VLOOKUP(A1465,$U$12:$AD$125,8),0,VLOOKUP(A1466,U$12:$AD$125,8))</f>
        <v>0</v>
      </c>
      <c r="M1466" s="8">
        <f>IF(L1466&gt;0,VLOOKUP(L1466,T$12:$AC$125,7),0)</f>
        <v>0</v>
      </c>
      <c r="N1466" s="3">
        <f t="shared" si="343"/>
        <v>0</v>
      </c>
      <c r="O1466" s="3">
        <f t="shared" ca="1" si="338"/>
        <v>11141.273055130001</v>
      </c>
      <c r="P1466" s="22" t="str">
        <f t="shared" si="339"/>
        <v>A+J=</v>
      </c>
      <c r="Q1466" s="2">
        <f t="shared" si="340"/>
        <v>43900</v>
      </c>
    </row>
    <row r="1467" spans="1:17" ht="15" x14ac:dyDescent="0.15">
      <c r="A1467" s="90">
        <f t="shared" si="331"/>
        <v>43805</v>
      </c>
      <c r="B1467" s="95">
        <f t="shared" ca="1" si="333"/>
        <v>122027.5576288</v>
      </c>
      <c r="C1467" s="5">
        <f t="shared" ca="1" si="342"/>
        <v>110856.17433132</v>
      </c>
      <c r="D1467" s="4">
        <f ca="1">IF(A1467&lt;$B$1,VLOOKUP(A1467,[1]DI!$A$4:$B$15000,2),0)</f>
        <v>4.9000000000000002E-2</v>
      </c>
      <c r="E1467" s="5">
        <f t="shared" ca="1" si="334"/>
        <v>1.8985000000000001E-4</v>
      </c>
      <c r="F1467" s="20">
        <f t="shared" si="332"/>
        <v>1.3</v>
      </c>
      <c r="G1467" s="6">
        <f t="shared" ca="1" si="335"/>
        <v>1.000246805</v>
      </c>
      <c r="H1467" s="5">
        <f ca="1">TRUNC(PRODUCT(G$10:G1466),15)</f>
        <v>1.5471313102839701</v>
      </c>
      <c r="I1467" s="5">
        <f t="shared" ca="1" si="336"/>
        <v>1.5224483467018901</v>
      </c>
      <c r="J1467" s="5">
        <f t="shared" ca="1" si="337"/>
        <v>1.01621268</v>
      </c>
      <c r="K1467" s="165">
        <f t="shared" ca="1" si="341"/>
        <v>11171.383297480001</v>
      </c>
      <c r="L1467" s="21">
        <f>IF(VLOOKUP(A1467,$U$12:$AD$125,8)=VLOOKUP(A1466,$U$12:$AD$125,8),0,VLOOKUP(A1467,U$12:$AD$125,8))</f>
        <v>0</v>
      </c>
      <c r="M1467" s="8">
        <f>IF(L1467&gt;0,VLOOKUP(L1467,T$12:$AC$125,7),0)</f>
        <v>0</v>
      </c>
      <c r="N1467" s="3">
        <f t="shared" si="343"/>
        <v>0</v>
      </c>
      <c r="O1467" s="3">
        <f t="shared" ca="1" si="338"/>
        <v>11171.383297480001</v>
      </c>
      <c r="P1467" s="22" t="str">
        <f t="shared" si="339"/>
        <v>A+J=</v>
      </c>
      <c r="Q1467" s="2">
        <f t="shared" si="340"/>
        <v>43900</v>
      </c>
    </row>
    <row r="1468" spans="1:17" ht="15" x14ac:dyDescent="0.15">
      <c r="A1468" s="90">
        <f t="shared" si="331"/>
        <v>43806</v>
      </c>
      <c r="B1468" s="95">
        <f t="shared" ca="1" si="333"/>
        <v>122057.67387519999</v>
      </c>
      <c r="C1468" s="5">
        <f t="shared" ca="1" si="342"/>
        <v>110856.17433132</v>
      </c>
      <c r="D1468" s="4">
        <f ca="1">IF(A1468&lt;$B$1,VLOOKUP(A1468,[1]DI!$A$4:$B$15000,2),0)</f>
        <v>0</v>
      </c>
      <c r="E1468" s="5">
        <f t="shared" ca="1" si="334"/>
        <v>0</v>
      </c>
      <c r="F1468" s="20">
        <f t="shared" si="332"/>
        <v>1.3</v>
      </c>
      <c r="G1468" s="6">
        <f t="shared" ca="1" si="335"/>
        <v>1</v>
      </c>
      <c r="H1468" s="5">
        <f ca="1">TRUNC(PRODUCT(G$10:G1467),15)</f>
        <v>1.5475131500270101</v>
      </c>
      <c r="I1468" s="5">
        <f t="shared" ca="1" si="336"/>
        <v>1.5224483467018901</v>
      </c>
      <c r="J1468" s="5">
        <f t="shared" ca="1" si="337"/>
        <v>1.0164634800000001</v>
      </c>
      <c r="K1468" s="165">
        <f t="shared" ca="1" si="341"/>
        <v>11201.49954388</v>
      </c>
      <c r="L1468" s="21">
        <f>IF(VLOOKUP(A1468,$U$12:$AD$125,8)=VLOOKUP(A1467,$U$12:$AD$125,8),0,VLOOKUP(A1468,U$12:$AD$125,8))</f>
        <v>0</v>
      </c>
      <c r="M1468" s="8">
        <f>IF(L1468&gt;0,VLOOKUP(L1468,T$12:$AC$125,7),0)</f>
        <v>0</v>
      </c>
      <c r="N1468" s="3">
        <f t="shared" si="343"/>
        <v>0</v>
      </c>
      <c r="O1468" s="3">
        <f t="shared" ca="1" si="338"/>
        <v>11201.49954388</v>
      </c>
      <c r="P1468" s="22" t="str">
        <f t="shared" si="339"/>
        <v>A+J=</v>
      </c>
      <c r="Q1468" s="2">
        <f t="shared" si="340"/>
        <v>43900</v>
      </c>
    </row>
    <row r="1469" spans="1:17" ht="15" x14ac:dyDescent="0.15">
      <c r="A1469" s="90">
        <f t="shared" si="331"/>
        <v>43807</v>
      </c>
      <c r="B1469" s="95">
        <f t="shared" ca="1" si="333"/>
        <v>122057.67387519999</v>
      </c>
      <c r="C1469" s="5">
        <f t="shared" ca="1" si="342"/>
        <v>110856.17433132</v>
      </c>
      <c r="D1469" s="4">
        <f ca="1">IF(A1469&lt;$B$1,VLOOKUP(A1469,[1]DI!$A$4:$B$15000,2),0)</f>
        <v>0</v>
      </c>
      <c r="E1469" s="5">
        <f t="shared" ca="1" si="334"/>
        <v>0</v>
      </c>
      <c r="F1469" s="20">
        <f t="shared" si="332"/>
        <v>1.3</v>
      </c>
      <c r="G1469" s="6">
        <f t="shared" ca="1" si="335"/>
        <v>1</v>
      </c>
      <c r="H1469" s="5">
        <f ca="1">TRUNC(PRODUCT(G$10:G1468),15)</f>
        <v>1.5475131500270101</v>
      </c>
      <c r="I1469" s="5">
        <f t="shared" ca="1" si="336"/>
        <v>1.5224483467018901</v>
      </c>
      <c r="J1469" s="5">
        <f t="shared" ca="1" si="337"/>
        <v>1.0164634800000001</v>
      </c>
      <c r="K1469" s="165">
        <f t="shared" ca="1" si="341"/>
        <v>11201.49954388</v>
      </c>
      <c r="L1469" s="21">
        <f>IF(VLOOKUP(A1469,$U$12:$AD$125,8)=VLOOKUP(A1468,$U$12:$AD$125,8),0,VLOOKUP(A1469,U$12:$AD$125,8))</f>
        <v>0</v>
      </c>
      <c r="M1469" s="8">
        <f>IF(L1469&gt;0,VLOOKUP(L1469,T$12:$AC$125,7),0)</f>
        <v>0</v>
      </c>
      <c r="N1469" s="3">
        <f t="shared" si="343"/>
        <v>0</v>
      </c>
      <c r="O1469" s="3">
        <f t="shared" ca="1" si="338"/>
        <v>11201.49954388</v>
      </c>
      <c r="P1469" s="22" t="str">
        <f t="shared" si="339"/>
        <v>A+J=</v>
      </c>
      <c r="Q1469" s="2">
        <f t="shared" si="340"/>
        <v>43900</v>
      </c>
    </row>
    <row r="1470" spans="1:17" ht="15" x14ac:dyDescent="0.15">
      <c r="A1470" s="90">
        <f t="shared" si="331"/>
        <v>43808</v>
      </c>
      <c r="B1470" s="95">
        <f t="shared" ca="1" si="333"/>
        <v>122057.67387519999</v>
      </c>
      <c r="C1470" s="5">
        <f t="shared" ca="1" si="342"/>
        <v>110856.17433132</v>
      </c>
      <c r="D1470" s="4">
        <f ca="1">IF(A1470&lt;$B$1,VLOOKUP(A1470,[1]DI!$A$4:$B$15000,2),0)</f>
        <v>4.9000000000000002E-2</v>
      </c>
      <c r="E1470" s="5">
        <f t="shared" ca="1" si="334"/>
        <v>1.8985000000000001E-4</v>
      </c>
      <c r="F1470" s="20">
        <f t="shared" si="332"/>
        <v>1.3</v>
      </c>
      <c r="G1470" s="6">
        <f t="shared" ca="1" si="335"/>
        <v>1.000246805</v>
      </c>
      <c r="H1470" s="5">
        <f ca="1">TRUNC(PRODUCT(G$10:G1469),15)</f>
        <v>1.5475131500270101</v>
      </c>
      <c r="I1470" s="5">
        <f t="shared" ca="1" si="336"/>
        <v>1.5224483467018901</v>
      </c>
      <c r="J1470" s="5">
        <f t="shared" ca="1" si="337"/>
        <v>1.0164634800000001</v>
      </c>
      <c r="K1470" s="165">
        <f t="shared" ca="1" si="341"/>
        <v>11201.49954388</v>
      </c>
      <c r="L1470" s="21">
        <f>IF(VLOOKUP(A1470,$U$12:$AD$125,8)=VLOOKUP(A1469,$U$12:$AD$125,8),0,VLOOKUP(A1470,U$12:$AD$125,8))</f>
        <v>0</v>
      </c>
      <c r="M1470" s="8">
        <f>IF(L1470&gt;0,VLOOKUP(L1470,T$12:$AC$125,7),0)</f>
        <v>0</v>
      </c>
      <c r="N1470" s="3">
        <f t="shared" si="343"/>
        <v>0</v>
      </c>
      <c r="O1470" s="3">
        <f t="shared" ca="1" si="338"/>
        <v>11201.49954388</v>
      </c>
      <c r="P1470" s="22" t="str">
        <f t="shared" si="339"/>
        <v>A+J=</v>
      </c>
      <c r="Q1470" s="2">
        <f t="shared" si="340"/>
        <v>43900</v>
      </c>
    </row>
    <row r="1471" spans="1:17" ht="15" x14ac:dyDescent="0.15">
      <c r="A1471" s="90">
        <f t="shared" si="331"/>
        <v>43809</v>
      </c>
      <c r="B1471" s="95">
        <f t="shared" ca="1" si="333"/>
        <v>122087.79852723</v>
      </c>
      <c r="C1471" s="5">
        <f t="shared" ca="1" si="342"/>
        <v>110856.17433132</v>
      </c>
      <c r="D1471" s="4">
        <f ca="1">IF(A1471&lt;$B$1,VLOOKUP(A1471,[1]DI!$A$4:$B$15000,2),0)</f>
        <v>4.9000000000000002E-2</v>
      </c>
      <c r="E1471" s="5">
        <f t="shared" ca="1" si="334"/>
        <v>1.8985000000000001E-4</v>
      </c>
      <c r="F1471" s="20">
        <f t="shared" si="332"/>
        <v>1.3</v>
      </c>
      <c r="G1471" s="6">
        <f t="shared" ca="1" si="335"/>
        <v>1.000246805</v>
      </c>
      <c r="H1471" s="5">
        <f ca="1">TRUNC(PRODUCT(G$10:G1470),15)</f>
        <v>1.5478950840100001</v>
      </c>
      <c r="I1471" s="5">
        <f t="shared" ca="1" si="336"/>
        <v>1.5224483467018901</v>
      </c>
      <c r="J1471" s="5">
        <f t="shared" ca="1" si="337"/>
        <v>1.01671435</v>
      </c>
      <c r="K1471" s="165">
        <f t="shared" ca="1" si="341"/>
        <v>11231.624195910001</v>
      </c>
      <c r="L1471" s="21">
        <f>IF(VLOOKUP(A1471,$U$12:$AD$125,8)=VLOOKUP(A1470,$U$12:$AD$125,8),0,VLOOKUP(A1471,U$12:$AD$125,8))</f>
        <v>0</v>
      </c>
      <c r="M1471" s="8">
        <f>IF(L1471&gt;0,VLOOKUP(L1471,T$12:$AC$125,7),0)</f>
        <v>0</v>
      </c>
      <c r="N1471" s="3">
        <f t="shared" si="343"/>
        <v>0</v>
      </c>
      <c r="O1471" s="3">
        <f t="shared" ca="1" si="338"/>
        <v>11231.624195910001</v>
      </c>
      <c r="P1471" s="22" t="str">
        <f t="shared" si="339"/>
        <v>A+J=</v>
      </c>
      <c r="Q1471" s="2">
        <f t="shared" si="340"/>
        <v>43900</v>
      </c>
    </row>
    <row r="1472" spans="1:17" ht="15" x14ac:dyDescent="0.15">
      <c r="A1472" s="90">
        <f t="shared" si="331"/>
        <v>43810</v>
      </c>
      <c r="B1472" s="95">
        <f t="shared" ca="1" si="333"/>
        <v>122117.93038411</v>
      </c>
      <c r="C1472" s="5">
        <f t="shared" ca="1" si="342"/>
        <v>110856.17433132</v>
      </c>
      <c r="D1472" s="4">
        <f ca="1">IF(A1472&lt;$B$1,VLOOKUP(A1472,[1]DI!$A$4:$B$15000,2),0)</f>
        <v>4.9000000000000002E-2</v>
      </c>
      <c r="E1472" s="5">
        <f t="shared" ca="1" si="334"/>
        <v>1.8985000000000001E-4</v>
      </c>
      <c r="F1472" s="20">
        <f t="shared" si="332"/>
        <v>1.3</v>
      </c>
      <c r="G1472" s="6">
        <f t="shared" ca="1" si="335"/>
        <v>1.000246805</v>
      </c>
      <c r="H1472" s="5">
        <f ca="1">TRUNC(PRODUCT(G$10:G1471),15)</f>
        <v>1.54827711225621</v>
      </c>
      <c r="I1472" s="5">
        <f t="shared" ca="1" si="336"/>
        <v>1.5224483467018901</v>
      </c>
      <c r="J1472" s="5">
        <f t="shared" ca="1" si="337"/>
        <v>1.01696528</v>
      </c>
      <c r="K1472" s="165">
        <f t="shared" ca="1" si="341"/>
        <v>11261.75605279</v>
      </c>
      <c r="L1472" s="21">
        <f>IF(VLOOKUP(A1472,$U$12:$AD$125,8)=VLOOKUP(A1471,$U$12:$AD$125,8),0,VLOOKUP(A1472,U$12:$AD$125,8))</f>
        <v>0</v>
      </c>
      <c r="M1472" s="8">
        <f>IF(L1472&gt;0,VLOOKUP(L1472,T$12:$AC$125,7),0)</f>
        <v>0</v>
      </c>
      <c r="N1472" s="3">
        <f t="shared" si="343"/>
        <v>0</v>
      </c>
      <c r="O1472" s="3">
        <f t="shared" ca="1" si="338"/>
        <v>11261.75605279</v>
      </c>
      <c r="P1472" s="22" t="str">
        <f t="shared" si="339"/>
        <v>A+J=</v>
      </c>
      <c r="Q1472" s="2">
        <f t="shared" si="340"/>
        <v>43900</v>
      </c>
    </row>
    <row r="1473" spans="1:17" ht="15" x14ac:dyDescent="0.15">
      <c r="A1473" s="90">
        <f t="shared" si="331"/>
        <v>43811</v>
      </c>
      <c r="B1473" s="95">
        <f t="shared" ca="1" si="333"/>
        <v>122148.06944584</v>
      </c>
      <c r="C1473" s="5">
        <f t="shared" ca="1" si="342"/>
        <v>110856.17433132</v>
      </c>
      <c r="D1473" s="4">
        <f ca="1">IF(A1473&lt;$B$1,VLOOKUP(A1473,[1]DI!$A$4:$B$15000,2),0)</f>
        <v>4.4000000000000004E-2</v>
      </c>
      <c r="E1473" s="5">
        <f t="shared" ca="1" si="334"/>
        <v>1.7089000000000001E-4</v>
      </c>
      <c r="F1473" s="20">
        <f t="shared" si="332"/>
        <v>1.3</v>
      </c>
      <c r="G1473" s="6">
        <f t="shared" ca="1" si="335"/>
        <v>1.0002221570000001</v>
      </c>
      <c r="H1473" s="5">
        <f ca="1">TRUNC(PRODUCT(G$10:G1472),15)</f>
        <v>1.5486592347889001</v>
      </c>
      <c r="I1473" s="5">
        <f t="shared" ca="1" si="336"/>
        <v>1.5224483467018901</v>
      </c>
      <c r="J1473" s="5">
        <f t="shared" ca="1" si="337"/>
        <v>1.01721627</v>
      </c>
      <c r="K1473" s="165">
        <f t="shared" ca="1" si="341"/>
        <v>11291.895114520001</v>
      </c>
      <c r="L1473" s="21">
        <f>IF(VLOOKUP(A1473,$U$12:$AD$125,8)=VLOOKUP(A1472,$U$12:$AD$125,8),0,VLOOKUP(A1473,U$12:$AD$125,8))</f>
        <v>0</v>
      </c>
      <c r="M1473" s="8">
        <f>IF(L1473&gt;0,VLOOKUP(L1473,T$12:$AC$125,7),0)</f>
        <v>0</v>
      </c>
      <c r="N1473" s="3">
        <f t="shared" si="343"/>
        <v>0</v>
      </c>
      <c r="O1473" s="3">
        <f t="shared" ca="1" si="338"/>
        <v>11291.895114520001</v>
      </c>
      <c r="P1473" s="22" t="str">
        <f t="shared" si="339"/>
        <v>A+J=</v>
      </c>
      <c r="Q1473" s="2">
        <f t="shared" si="340"/>
        <v>43900</v>
      </c>
    </row>
    <row r="1474" spans="1:17" ht="15" x14ac:dyDescent="0.15">
      <c r="A1474" s="90">
        <f t="shared" si="331"/>
        <v>43812</v>
      </c>
      <c r="B1474" s="95">
        <f t="shared" ca="1" si="333"/>
        <v>122175.20648939</v>
      </c>
      <c r="C1474" s="5">
        <f t="shared" ca="1" si="342"/>
        <v>110856.17433132</v>
      </c>
      <c r="D1474" s="4">
        <f ca="1">IF(A1474&lt;$B$1,VLOOKUP(A1474,[1]DI!$A$4:$B$15000,2),0)</f>
        <v>4.4000000000000004E-2</v>
      </c>
      <c r="E1474" s="5">
        <f t="shared" ca="1" si="334"/>
        <v>1.7089000000000001E-4</v>
      </c>
      <c r="F1474" s="20">
        <f t="shared" si="332"/>
        <v>1.3</v>
      </c>
      <c r="G1474" s="6">
        <f t="shared" ca="1" si="335"/>
        <v>1.0002221570000001</v>
      </c>
      <c r="H1474" s="5">
        <f ca="1">TRUNC(PRODUCT(G$10:G1473),15)</f>
        <v>1.5490032802785201</v>
      </c>
      <c r="I1474" s="5">
        <f t="shared" ca="1" si="336"/>
        <v>1.5224483467018901</v>
      </c>
      <c r="J1474" s="5">
        <f t="shared" ca="1" si="337"/>
        <v>1.0174422599999999</v>
      </c>
      <c r="K1474" s="165">
        <f t="shared" ca="1" si="341"/>
        <v>11319.03215807</v>
      </c>
      <c r="L1474" s="21">
        <f>IF(VLOOKUP(A1474,$U$12:$AD$125,8)=VLOOKUP(A1473,$U$12:$AD$125,8),0,VLOOKUP(A1474,U$12:$AD$125,8))</f>
        <v>0</v>
      </c>
      <c r="M1474" s="8">
        <f>IF(L1474&gt;0,VLOOKUP(L1474,T$12:$AC$125,7),0)</f>
        <v>0</v>
      </c>
      <c r="N1474" s="3">
        <f t="shared" si="343"/>
        <v>0</v>
      </c>
      <c r="O1474" s="3">
        <f t="shared" ca="1" si="338"/>
        <v>11319.03215807</v>
      </c>
      <c r="P1474" s="22" t="str">
        <f t="shared" si="339"/>
        <v>A+J=</v>
      </c>
      <c r="Q1474" s="2">
        <f t="shared" si="340"/>
        <v>43900</v>
      </c>
    </row>
    <row r="1475" spans="1:17" ht="15" x14ac:dyDescent="0.15">
      <c r="A1475" s="90">
        <f t="shared" si="331"/>
        <v>43813</v>
      </c>
      <c r="B1475" s="95">
        <f t="shared" ca="1" si="333"/>
        <v>122202.34833615999</v>
      </c>
      <c r="C1475" s="5">
        <f t="shared" ca="1" si="342"/>
        <v>110856.17433132</v>
      </c>
      <c r="D1475" s="4">
        <f ca="1">IF(A1475&lt;$B$1,VLOOKUP(A1475,[1]DI!$A$4:$B$15000,2),0)</f>
        <v>0</v>
      </c>
      <c r="E1475" s="5">
        <f t="shared" ca="1" si="334"/>
        <v>0</v>
      </c>
      <c r="F1475" s="20">
        <f t="shared" si="332"/>
        <v>1.3</v>
      </c>
      <c r="G1475" s="6">
        <f t="shared" ca="1" si="335"/>
        <v>1</v>
      </c>
      <c r="H1475" s="5">
        <f ca="1">TRUNC(PRODUCT(G$10:G1474),15)</f>
        <v>1.54934740220026</v>
      </c>
      <c r="I1475" s="5">
        <f t="shared" ca="1" si="336"/>
        <v>1.5224483467018901</v>
      </c>
      <c r="J1475" s="5">
        <f t="shared" ca="1" si="337"/>
        <v>1.01766829</v>
      </c>
      <c r="K1475" s="165">
        <f t="shared" ca="1" si="341"/>
        <v>11346.174004839999</v>
      </c>
      <c r="L1475" s="21">
        <f>IF(VLOOKUP(A1475,$U$12:$AD$125,8)=VLOOKUP(A1474,$U$12:$AD$125,8),0,VLOOKUP(A1475,U$12:$AD$125,8))</f>
        <v>0</v>
      </c>
      <c r="M1475" s="8">
        <f>IF(L1475&gt;0,VLOOKUP(L1475,T$12:$AC$125,7),0)</f>
        <v>0</v>
      </c>
      <c r="N1475" s="3">
        <f t="shared" si="343"/>
        <v>0</v>
      </c>
      <c r="O1475" s="3">
        <f t="shared" ca="1" si="338"/>
        <v>11346.174004839999</v>
      </c>
      <c r="P1475" s="22" t="str">
        <f t="shared" si="339"/>
        <v>A+J=</v>
      </c>
      <c r="Q1475" s="2">
        <f t="shared" si="340"/>
        <v>43900</v>
      </c>
    </row>
    <row r="1476" spans="1:17" ht="15" x14ac:dyDescent="0.15">
      <c r="A1476" s="90">
        <f t="shared" si="331"/>
        <v>43814</v>
      </c>
      <c r="B1476" s="95">
        <f t="shared" ca="1" si="333"/>
        <v>122202.34833615999</v>
      </c>
      <c r="C1476" s="5">
        <f t="shared" ca="1" si="342"/>
        <v>110856.17433132</v>
      </c>
      <c r="D1476" s="4">
        <f ca="1">IF(A1476&lt;$B$1,VLOOKUP(A1476,[1]DI!$A$4:$B$15000,2),0)</f>
        <v>0</v>
      </c>
      <c r="E1476" s="5">
        <f t="shared" ca="1" si="334"/>
        <v>0</v>
      </c>
      <c r="F1476" s="20">
        <f t="shared" si="332"/>
        <v>1.3</v>
      </c>
      <c r="G1476" s="6">
        <f t="shared" ca="1" si="335"/>
        <v>1</v>
      </c>
      <c r="H1476" s="5">
        <f ca="1">TRUNC(PRODUCT(G$10:G1475),15)</f>
        <v>1.54934740220026</v>
      </c>
      <c r="I1476" s="5">
        <f t="shared" ca="1" si="336"/>
        <v>1.5224483467018901</v>
      </c>
      <c r="J1476" s="5">
        <f t="shared" ca="1" si="337"/>
        <v>1.01766829</v>
      </c>
      <c r="K1476" s="165">
        <f t="shared" ca="1" si="341"/>
        <v>11346.174004839999</v>
      </c>
      <c r="L1476" s="21">
        <f>IF(VLOOKUP(A1476,$U$12:$AD$125,8)=VLOOKUP(A1475,$U$12:$AD$125,8),0,VLOOKUP(A1476,U$12:$AD$125,8))</f>
        <v>0</v>
      </c>
      <c r="M1476" s="8">
        <f>IF(L1476&gt;0,VLOOKUP(L1476,T$12:$AC$125,7),0)</f>
        <v>0</v>
      </c>
      <c r="N1476" s="3">
        <f t="shared" si="343"/>
        <v>0</v>
      </c>
      <c r="O1476" s="3">
        <f t="shared" ca="1" si="338"/>
        <v>11346.174004839999</v>
      </c>
      <c r="P1476" s="22" t="str">
        <f t="shared" si="339"/>
        <v>A+J=</v>
      </c>
      <c r="Q1476" s="2">
        <f t="shared" si="340"/>
        <v>43900</v>
      </c>
    </row>
    <row r="1477" spans="1:17" ht="15" x14ac:dyDescent="0.15">
      <c r="A1477" s="90">
        <f t="shared" si="331"/>
        <v>43815</v>
      </c>
      <c r="B1477" s="95">
        <f t="shared" ca="1" si="333"/>
        <v>122202.34833615999</v>
      </c>
      <c r="C1477" s="5">
        <f t="shared" ca="1" si="342"/>
        <v>110856.17433132</v>
      </c>
      <c r="D1477" s="4">
        <f ca="1">IF(A1477&lt;$B$1,VLOOKUP(A1477,[1]DI!$A$4:$B$15000,2),0)</f>
        <v>4.4000000000000004E-2</v>
      </c>
      <c r="E1477" s="5">
        <f t="shared" ca="1" si="334"/>
        <v>1.7089000000000001E-4</v>
      </c>
      <c r="F1477" s="20">
        <f t="shared" si="332"/>
        <v>1.3</v>
      </c>
      <c r="G1477" s="6">
        <f t="shared" ca="1" si="335"/>
        <v>1.0002221570000001</v>
      </c>
      <c r="H1477" s="5">
        <f ca="1">TRUNC(PRODUCT(G$10:G1476),15)</f>
        <v>1.54934740220026</v>
      </c>
      <c r="I1477" s="5">
        <f t="shared" ca="1" si="336"/>
        <v>1.5224483467018901</v>
      </c>
      <c r="J1477" s="5">
        <f t="shared" ca="1" si="337"/>
        <v>1.01766829</v>
      </c>
      <c r="K1477" s="165">
        <f t="shared" ca="1" si="341"/>
        <v>11346.174004839999</v>
      </c>
      <c r="L1477" s="21">
        <f>IF(VLOOKUP(A1477,$U$12:$AD$125,8)=VLOOKUP(A1476,$U$12:$AD$125,8),0,VLOOKUP(A1477,U$12:$AD$125,8))</f>
        <v>0</v>
      </c>
      <c r="M1477" s="8">
        <f>IF(L1477&gt;0,VLOOKUP(L1477,T$12:$AC$125,7),0)</f>
        <v>0</v>
      </c>
      <c r="N1477" s="3">
        <f t="shared" si="343"/>
        <v>0</v>
      </c>
      <c r="O1477" s="3">
        <f t="shared" ca="1" si="338"/>
        <v>11346.174004839999</v>
      </c>
      <c r="P1477" s="22" t="str">
        <f t="shared" si="339"/>
        <v>A+J=</v>
      </c>
      <c r="Q1477" s="2">
        <f t="shared" si="340"/>
        <v>43900</v>
      </c>
    </row>
    <row r="1478" spans="1:17" ht="15" x14ac:dyDescent="0.15">
      <c r="A1478" s="90">
        <f t="shared" si="331"/>
        <v>43816</v>
      </c>
      <c r="B1478" s="95">
        <f t="shared" ca="1" si="333"/>
        <v>122229.49618695999</v>
      </c>
      <c r="C1478" s="5">
        <f t="shared" ca="1" si="342"/>
        <v>110856.17433132</v>
      </c>
      <c r="D1478" s="4">
        <f ca="1">IF(A1478&lt;$B$1,VLOOKUP(A1478,[1]DI!$A$4:$B$15000,2),0)</f>
        <v>4.4000000000000004E-2</v>
      </c>
      <c r="E1478" s="5">
        <f t="shared" ca="1" si="334"/>
        <v>1.7089000000000001E-4</v>
      </c>
      <c r="F1478" s="20">
        <f t="shared" si="332"/>
        <v>1.3</v>
      </c>
      <c r="G1478" s="6">
        <f t="shared" ca="1" si="335"/>
        <v>1.0002221570000001</v>
      </c>
      <c r="H1478" s="5">
        <f ca="1">TRUNC(PRODUCT(G$10:G1477),15)</f>
        <v>1.5496916005710899</v>
      </c>
      <c r="I1478" s="5">
        <f t="shared" ca="1" si="336"/>
        <v>1.5224483467018901</v>
      </c>
      <c r="J1478" s="5">
        <f t="shared" ca="1" si="337"/>
        <v>1.01789437</v>
      </c>
      <c r="K1478" s="165">
        <f t="shared" ca="1" si="341"/>
        <v>11373.321855639999</v>
      </c>
      <c r="L1478" s="21">
        <f>IF(VLOOKUP(A1478,$U$12:$AD$125,8)=VLOOKUP(A1477,$U$12:$AD$125,8),0,VLOOKUP(A1478,U$12:$AD$125,8))</f>
        <v>0</v>
      </c>
      <c r="M1478" s="8">
        <f>IF(L1478&gt;0,VLOOKUP(L1478,T$12:$AC$125,7),0)</f>
        <v>0</v>
      </c>
      <c r="N1478" s="3">
        <f t="shared" si="343"/>
        <v>0</v>
      </c>
      <c r="O1478" s="3">
        <f t="shared" ca="1" si="338"/>
        <v>11373.321855639999</v>
      </c>
      <c r="P1478" s="22" t="str">
        <f t="shared" si="339"/>
        <v>A+J=</v>
      </c>
      <c r="Q1478" s="2">
        <f t="shared" si="340"/>
        <v>43900</v>
      </c>
    </row>
    <row r="1479" spans="1:17" ht="15" x14ac:dyDescent="0.15">
      <c r="A1479" s="90">
        <f t="shared" si="331"/>
        <v>43817</v>
      </c>
      <c r="B1479" s="95">
        <f t="shared" ca="1" si="333"/>
        <v>122256.65004182</v>
      </c>
      <c r="C1479" s="5">
        <f t="shared" ca="1" si="342"/>
        <v>110856.17433132</v>
      </c>
      <c r="D1479" s="4">
        <f ca="1">IF(A1479&lt;$B$1,VLOOKUP(A1479,[1]DI!$A$4:$B$15000,2),0)</f>
        <v>4.4000000000000004E-2</v>
      </c>
      <c r="E1479" s="5">
        <f t="shared" ca="1" si="334"/>
        <v>1.7089000000000001E-4</v>
      </c>
      <c r="F1479" s="20">
        <f t="shared" si="332"/>
        <v>1.3</v>
      </c>
      <c r="G1479" s="6">
        <f t="shared" ca="1" si="335"/>
        <v>1.0002221570000001</v>
      </c>
      <c r="H1479" s="5">
        <f ca="1">TRUNC(PRODUCT(G$10:G1478),15)</f>
        <v>1.5500358754079999</v>
      </c>
      <c r="I1479" s="5">
        <f t="shared" ca="1" si="336"/>
        <v>1.5224483467018901</v>
      </c>
      <c r="J1479" s="5">
        <f t="shared" ca="1" si="337"/>
        <v>1.0181205</v>
      </c>
      <c r="K1479" s="165">
        <f t="shared" ca="1" si="341"/>
        <v>11400.475710500001</v>
      </c>
      <c r="L1479" s="21">
        <f>IF(VLOOKUP(A1479,$U$12:$AD$125,8)=VLOOKUP(A1478,$U$12:$AD$125,8),0,VLOOKUP(A1479,U$12:$AD$125,8))</f>
        <v>0</v>
      </c>
      <c r="M1479" s="8">
        <f>IF(L1479&gt;0,VLOOKUP(L1479,T$12:$AC$125,7),0)</f>
        <v>0</v>
      </c>
      <c r="N1479" s="3">
        <f t="shared" si="343"/>
        <v>0</v>
      </c>
      <c r="O1479" s="3">
        <f t="shared" ca="1" si="338"/>
        <v>11400.475710500001</v>
      </c>
      <c r="P1479" s="22" t="str">
        <f t="shared" si="339"/>
        <v>A+J=</v>
      </c>
      <c r="Q1479" s="2">
        <f t="shared" si="340"/>
        <v>43900</v>
      </c>
    </row>
    <row r="1480" spans="1:17" ht="15" x14ac:dyDescent="0.15">
      <c r="A1480" s="90">
        <f t="shared" si="331"/>
        <v>43818</v>
      </c>
      <c r="B1480" s="95">
        <f t="shared" ca="1" si="333"/>
        <v>122283.8099007</v>
      </c>
      <c r="C1480" s="5">
        <f t="shared" ca="1" si="342"/>
        <v>110856.17433132</v>
      </c>
      <c r="D1480" s="4">
        <f ca="1">IF(A1480&lt;$B$1,VLOOKUP(A1480,[1]DI!$A$4:$B$15000,2),0)</f>
        <v>4.4000000000000004E-2</v>
      </c>
      <c r="E1480" s="5">
        <f t="shared" ca="1" si="334"/>
        <v>1.7089000000000001E-4</v>
      </c>
      <c r="F1480" s="20">
        <f t="shared" si="332"/>
        <v>1.3</v>
      </c>
      <c r="G1480" s="6">
        <f t="shared" ca="1" si="335"/>
        <v>1.0002221570000001</v>
      </c>
      <c r="H1480" s="5">
        <f ca="1">TRUNC(PRODUCT(G$10:G1479),15)</f>
        <v>1.55038022672797</v>
      </c>
      <c r="I1480" s="5">
        <f t="shared" ca="1" si="336"/>
        <v>1.5224483467018901</v>
      </c>
      <c r="J1480" s="5">
        <f t="shared" ca="1" si="337"/>
        <v>1.0183466800000001</v>
      </c>
      <c r="K1480" s="165">
        <f t="shared" ca="1" si="341"/>
        <v>11427.63556938</v>
      </c>
      <c r="L1480" s="21">
        <f>IF(VLOOKUP(A1480,$U$12:$AD$125,8)=VLOOKUP(A1479,$U$12:$AD$125,8),0,VLOOKUP(A1480,U$12:$AD$125,8))</f>
        <v>0</v>
      </c>
      <c r="M1480" s="8">
        <f>IF(L1480&gt;0,VLOOKUP(L1480,T$12:$AC$125,7),0)</f>
        <v>0</v>
      </c>
      <c r="N1480" s="3">
        <f t="shared" si="343"/>
        <v>0</v>
      </c>
      <c r="O1480" s="3">
        <f t="shared" ca="1" si="338"/>
        <v>11427.63556938</v>
      </c>
      <c r="P1480" s="22" t="str">
        <f t="shared" si="339"/>
        <v>A+J=</v>
      </c>
      <c r="Q1480" s="2">
        <f t="shared" si="340"/>
        <v>43900</v>
      </c>
    </row>
    <row r="1481" spans="1:17" ht="15" x14ac:dyDescent="0.15">
      <c r="A1481" s="90">
        <f t="shared" si="331"/>
        <v>43819</v>
      </c>
      <c r="B1481" s="95">
        <f t="shared" ca="1" si="333"/>
        <v>122310.97696443</v>
      </c>
      <c r="C1481" s="5">
        <f t="shared" ca="1" si="342"/>
        <v>110856.17433132</v>
      </c>
      <c r="D1481" s="4">
        <f ca="1">IF(A1481&lt;$B$1,VLOOKUP(A1481,[1]DI!$A$4:$B$15000,2),0)</f>
        <v>4.4000000000000004E-2</v>
      </c>
      <c r="E1481" s="5">
        <f t="shared" ca="1" si="334"/>
        <v>1.7089000000000001E-4</v>
      </c>
      <c r="F1481" s="20">
        <f t="shared" si="332"/>
        <v>1.3</v>
      </c>
      <c r="G1481" s="6">
        <f t="shared" ca="1" si="335"/>
        <v>1.0002221570000001</v>
      </c>
      <c r="H1481" s="5">
        <f ca="1">TRUNC(PRODUCT(G$10:G1480),15)</f>
        <v>1.550724654548</v>
      </c>
      <c r="I1481" s="5">
        <f t="shared" ca="1" si="336"/>
        <v>1.5224483467018901</v>
      </c>
      <c r="J1481" s="5">
        <f t="shared" ca="1" si="337"/>
        <v>1.01857292</v>
      </c>
      <c r="K1481" s="165">
        <f t="shared" ca="1" si="341"/>
        <v>11454.802633109999</v>
      </c>
      <c r="L1481" s="21">
        <f>IF(VLOOKUP(A1481,$U$12:$AD$125,8)=VLOOKUP(A1480,$U$12:$AD$125,8),0,VLOOKUP(A1481,U$12:$AD$125,8))</f>
        <v>0</v>
      </c>
      <c r="M1481" s="8">
        <f>IF(L1481&gt;0,VLOOKUP(L1481,T$12:$AC$125,7),0)</f>
        <v>0</v>
      </c>
      <c r="N1481" s="3">
        <f t="shared" si="343"/>
        <v>0</v>
      </c>
      <c r="O1481" s="3">
        <f t="shared" ca="1" si="338"/>
        <v>11454.802633109999</v>
      </c>
      <c r="P1481" s="22" t="str">
        <f t="shared" si="339"/>
        <v>A+J=</v>
      </c>
      <c r="Q1481" s="2">
        <f t="shared" si="340"/>
        <v>43900</v>
      </c>
    </row>
    <row r="1482" spans="1:17" ht="15" x14ac:dyDescent="0.15">
      <c r="A1482" s="90">
        <f t="shared" si="331"/>
        <v>43820</v>
      </c>
      <c r="B1482" s="95">
        <f t="shared" ca="1" si="333"/>
        <v>122338.14883137999</v>
      </c>
      <c r="C1482" s="5">
        <f t="shared" ca="1" si="342"/>
        <v>110856.17433132</v>
      </c>
      <c r="D1482" s="4">
        <f ca="1">IF(A1482&lt;$B$1,VLOOKUP(A1482,[1]DI!$A$4:$B$15000,2),0)</f>
        <v>0</v>
      </c>
      <c r="E1482" s="5">
        <f t="shared" ca="1" si="334"/>
        <v>0</v>
      </c>
      <c r="F1482" s="20">
        <f t="shared" si="332"/>
        <v>1.3</v>
      </c>
      <c r="G1482" s="6">
        <f t="shared" ca="1" si="335"/>
        <v>1</v>
      </c>
      <c r="H1482" s="5">
        <f ca="1">TRUNC(PRODUCT(G$10:G1481),15)</f>
        <v>1.55106915888508</v>
      </c>
      <c r="I1482" s="5">
        <f t="shared" ca="1" si="336"/>
        <v>1.5224483467018901</v>
      </c>
      <c r="J1482" s="5">
        <f t="shared" ca="1" si="337"/>
        <v>1.0187991999999999</v>
      </c>
      <c r="K1482" s="165">
        <f t="shared" ca="1" si="341"/>
        <v>11481.97450006</v>
      </c>
      <c r="L1482" s="21">
        <f>IF(VLOOKUP(A1482,$U$12:$AD$125,8)=VLOOKUP(A1481,$U$12:$AD$125,8),0,VLOOKUP(A1482,U$12:$AD$125,8))</f>
        <v>0</v>
      </c>
      <c r="M1482" s="8">
        <f>IF(L1482&gt;0,VLOOKUP(L1482,T$12:$AC$125,7),0)</f>
        <v>0</v>
      </c>
      <c r="N1482" s="3">
        <f t="shared" si="343"/>
        <v>0</v>
      </c>
      <c r="O1482" s="3">
        <f t="shared" ca="1" si="338"/>
        <v>11481.97450006</v>
      </c>
      <c r="P1482" s="22" t="str">
        <f t="shared" si="339"/>
        <v>A+J=</v>
      </c>
      <c r="Q1482" s="2">
        <f t="shared" si="340"/>
        <v>43900</v>
      </c>
    </row>
    <row r="1483" spans="1:17" ht="15" x14ac:dyDescent="0.15">
      <c r="A1483" s="90">
        <f t="shared" ref="A1483:A1546" si="344">(A1482+1)</f>
        <v>43821</v>
      </c>
      <c r="B1483" s="95">
        <f t="shared" ca="1" si="333"/>
        <v>122338.14883137999</v>
      </c>
      <c r="C1483" s="5">
        <f t="shared" ca="1" si="342"/>
        <v>110856.17433132</v>
      </c>
      <c r="D1483" s="4">
        <f ca="1">IF(A1483&lt;$B$1,VLOOKUP(A1483,[1]DI!$A$4:$B$15000,2),0)</f>
        <v>0</v>
      </c>
      <c r="E1483" s="5">
        <f t="shared" ca="1" si="334"/>
        <v>0</v>
      </c>
      <c r="F1483" s="20">
        <f t="shared" ref="F1483:F1546" si="345">F1482</f>
        <v>1.3</v>
      </c>
      <c r="G1483" s="6">
        <f t="shared" ca="1" si="335"/>
        <v>1</v>
      </c>
      <c r="H1483" s="5">
        <f ca="1">TRUNC(PRODUCT(G$10:G1482),15)</f>
        <v>1.55106915888508</v>
      </c>
      <c r="I1483" s="5">
        <f t="shared" ca="1" si="336"/>
        <v>1.5224483467018901</v>
      </c>
      <c r="J1483" s="5">
        <f t="shared" ca="1" si="337"/>
        <v>1.0187991999999999</v>
      </c>
      <c r="K1483" s="165">
        <f t="shared" ca="1" si="341"/>
        <v>11481.97450006</v>
      </c>
      <c r="L1483" s="21">
        <f>IF(VLOOKUP(A1483,$U$12:$AD$125,8)=VLOOKUP(A1482,$U$12:$AD$125,8),0,VLOOKUP(A1483,U$12:$AD$125,8))</f>
        <v>0</v>
      </c>
      <c r="M1483" s="8">
        <f>IF(L1483&gt;0,VLOOKUP(L1483,T$12:$AC$125,7),0)</f>
        <v>0</v>
      </c>
      <c r="N1483" s="3">
        <f t="shared" si="343"/>
        <v>0</v>
      </c>
      <c r="O1483" s="3">
        <f t="shared" ca="1" si="338"/>
        <v>11481.97450006</v>
      </c>
      <c r="P1483" s="22" t="str">
        <f t="shared" si="339"/>
        <v>A+J=</v>
      </c>
      <c r="Q1483" s="2">
        <f t="shared" si="340"/>
        <v>43900</v>
      </c>
    </row>
    <row r="1484" spans="1:17" ht="15" x14ac:dyDescent="0.15">
      <c r="A1484" s="90">
        <f t="shared" si="344"/>
        <v>43822</v>
      </c>
      <c r="B1484" s="95">
        <f t="shared" ca="1" si="333"/>
        <v>122338.14883137999</v>
      </c>
      <c r="C1484" s="5">
        <f t="shared" ca="1" si="342"/>
        <v>110856.17433132</v>
      </c>
      <c r="D1484" s="4">
        <f ca="1">IF(A1484&lt;$B$1,VLOOKUP(A1484,[1]DI!$A$4:$B$15000,2),0)</f>
        <v>4.4000000000000004E-2</v>
      </c>
      <c r="E1484" s="5">
        <f t="shared" ca="1" si="334"/>
        <v>1.7089000000000001E-4</v>
      </c>
      <c r="F1484" s="20">
        <f t="shared" si="345"/>
        <v>1.3</v>
      </c>
      <c r="G1484" s="6">
        <f t="shared" ca="1" si="335"/>
        <v>1.0002221570000001</v>
      </c>
      <c r="H1484" s="5">
        <f ca="1">TRUNC(PRODUCT(G$10:G1483),15)</f>
        <v>1.55106915888508</v>
      </c>
      <c r="I1484" s="5">
        <f t="shared" ca="1" si="336"/>
        <v>1.5224483467018901</v>
      </c>
      <c r="J1484" s="5">
        <f t="shared" ca="1" si="337"/>
        <v>1.0187991999999999</v>
      </c>
      <c r="K1484" s="165">
        <f t="shared" ca="1" si="341"/>
        <v>11481.97450006</v>
      </c>
      <c r="L1484" s="21">
        <f>IF(VLOOKUP(A1484,$U$12:$AD$125,8)=VLOOKUP(A1483,$U$12:$AD$125,8),0,VLOOKUP(A1484,U$12:$AD$125,8))</f>
        <v>0</v>
      </c>
      <c r="M1484" s="8">
        <f>IF(L1484&gt;0,VLOOKUP(L1484,T$12:$AC$125,7),0)</f>
        <v>0</v>
      </c>
      <c r="N1484" s="3">
        <f t="shared" si="343"/>
        <v>0</v>
      </c>
      <c r="O1484" s="3">
        <f t="shared" ca="1" si="338"/>
        <v>11481.97450006</v>
      </c>
      <c r="P1484" s="22" t="str">
        <f t="shared" si="339"/>
        <v>A+J=</v>
      </c>
      <c r="Q1484" s="2">
        <f t="shared" si="340"/>
        <v>43900</v>
      </c>
    </row>
    <row r="1485" spans="1:17" ht="15" x14ac:dyDescent="0.15">
      <c r="A1485" s="90">
        <f t="shared" si="344"/>
        <v>43823</v>
      </c>
      <c r="B1485" s="95">
        <f t="shared" ca="1" si="333"/>
        <v>122365.32670237</v>
      </c>
      <c r="C1485" s="5">
        <f t="shared" ca="1" si="342"/>
        <v>110856.17433132</v>
      </c>
      <c r="D1485" s="4">
        <f ca="1">IF(A1485&lt;$B$1,VLOOKUP(A1485,[1]DI!$A$4:$B$15000,2),0)</f>
        <v>4.4000000000000004E-2</v>
      </c>
      <c r="E1485" s="5">
        <f t="shared" ca="1" si="334"/>
        <v>1.7089000000000001E-4</v>
      </c>
      <c r="F1485" s="20">
        <f t="shared" si="345"/>
        <v>1.3</v>
      </c>
      <c r="G1485" s="6">
        <f t="shared" ca="1" si="335"/>
        <v>1.0002221570000001</v>
      </c>
      <c r="H1485" s="5">
        <f ca="1">TRUNC(PRODUCT(G$10:G1484),15)</f>
        <v>1.55141373975621</v>
      </c>
      <c r="I1485" s="5">
        <f t="shared" ca="1" si="336"/>
        <v>1.5224483467018901</v>
      </c>
      <c r="J1485" s="5">
        <f t="shared" ca="1" si="337"/>
        <v>1.01902553</v>
      </c>
      <c r="K1485" s="165">
        <f t="shared" ca="1" si="341"/>
        <v>11509.152371050001</v>
      </c>
      <c r="L1485" s="21">
        <f>IF(VLOOKUP(A1485,$U$12:$AD$125,8)=VLOOKUP(A1484,$U$12:$AD$125,8),0,VLOOKUP(A1485,U$12:$AD$125,8))</f>
        <v>0</v>
      </c>
      <c r="M1485" s="8">
        <f>IF(L1485&gt;0,VLOOKUP(L1485,T$12:$AC$125,7),0)</f>
        <v>0</v>
      </c>
      <c r="N1485" s="3">
        <f t="shared" si="343"/>
        <v>0</v>
      </c>
      <c r="O1485" s="3">
        <f t="shared" ca="1" si="338"/>
        <v>11509.152371050001</v>
      </c>
      <c r="P1485" s="22" t="str">
        <f t="shared" si="339"/>
        <v>A+J=</v>
      </c>
      <c r="Q1485" s="2">
        <f t="shared" si="340"/>
        <v>43900</v>
      </c>
    </row>
    <row r="1486" spans="1:17" ht="15" x14ac:dyDescent="0.15">
      <c r="A1486" s="90">
        <f t="shared" si="344"/>
        <v>43824</v>
      </c>
      <c r="B1486" s="95">
        <f t="shared" ca="1" si="333"/>
        <v>122392.51177821</v>
      </c>
      <c r="C1486" s="5">
        <f t="shared" ca="1" si="342"/>
        <v>110856.17433132</v>
      </c>
      <c r="D1486" s="4">
        <f ca="1">IF(A1486&lt;$B$1,VLOOKUP(A1486,[1]DI!$A$4:$B$15000,2),0)</f>
        <v>0</v>
      </c>
      <c r="E1486" s="5">
        <f t="shared" ca="1" si="334"/>
        <v>0</v>
      </c>
      <c r="F1486" s="20">
        <f t="shared" si="345"/>
        <v>1.3</v>
      </c>
      <c r="G1486" s="6">
        <f t="shared" ca="1" si="335"/>
        <v>1</v>
      </c>
      <c r="H1486" s="5">
        <f ca="1">TRUNC(PRODUCT(G$10:G1485),15)</f>
        <v>1.5517583971783999</v>
      </c>
      <c r="I1486" s="5">
        <f t="shared" ca="1" si="336"/>
        <v>1.5224483467018901</v>
      </c>
      <c r="J1486" s="5">
        <f t="shared" ca="1" si="337"/>
        <v>1.0192519200000001</v>
      </c>
      <c r="K1486" s="165">
        <f t="shared" ca="1" si="341"/>
        <v>11536.33744689</v>
      </c>
      <c r="L1486" s="21">
        <f>IF(VLOOKUP(A1486,$U$12:$AD$125,8)=VLOOKUP(A1485,$U$12:$AD$125,8),0,VLOOKUP(A1486,U$12:$AD$125,8))</f>
        <v>0</v>
      </c>
      <c r="M1486" s="8">
        <f>IF(L1486&gt;0,VLOOKUP(L1486,T$12:$AC$125,7),0)</f>
        <v>0</v>
      </c>
      <c r="N1486" s="3">
        <f t="shared" si="343"/>
        <v>0</v>
      </c>
      <c r="O1486" s="3">
        <f t="shared" ca="1" si="338"/>
        <v>11536.33744689</v>
      </c>
      <c r="P1486" s="22" t="str">
        <f t="shared" si="339"/>
        <v>A+J=</v>
      </c>
      <c r="Q1486" s="2">
        <f t="shared" si="340"/>
        <v>43900</v>
      </c>
    </row>
    <row r="1487" spans="1:17" ht="15" x14ac:dyDescent="0.15">
      <c r="A1487" s="90">
        <f t="shared" si="344"/>
        <v>43825</v>
      </c>
      <c r="B1487" s="95">
        <f t="shared" ca="1" si="333"/>
        <v>122392.51177821</v>
      </c>
      <c r="C1487" s="5">
        <f t="shared" ca="1" si="342"/>
        <v>110856.17433132</v>
      </c>
      <c r="D1487" s="4">
        <f ca="1">IF(A1487&lt;$B$1,VLOOKUP(A1487,[1]DI!$A$4:$B$15000,2),0)</f>
        <v>4.4000000000000004E-2</v>
      </c>
      <c r="E1487" s="5">
        <f t="shared" ca="1" si="334"/>
        <v>1.7089000000000001E-4</v>
      </c>
      <c r="F1487" s="20">
        <f t="shared" si="345"/>
        <v>1.3</v>
      </c>
      <c r="G1487" s="6">
        <f t="shared" ca="1" si="335"/>
        <v>1.0002221570000001</v>
      </c>
      <c r="H1487" s="5">
        <f ca="1">TRUNC(PRODUCT(G$10:G1486),15)</f>
        <v>1.5517583971783999</v>
      </c>
      <c r="I1487" s="5">
        <f t="shared" ca="1" si="336"/>
        <v>1.5224483467018901</v>
      </c>
      <c r="J1487" s="5">
        <f t="shared" ca="1" si="337"/>
        <v>1.0192519200000001</v>
      </c>
      <c r="K1487" s="165">
        <f t="shared" ca="1" si="341"/>
        <v>11536.33744689</v>
      </c>
      <c r="L1487" s="21">
        <f>IF(VLOOKUP(A1487,$U$12:$AD$125,8)=VLOOKUP(A1486,$U$12:$AD$125,8),0,VLOOKUP(A1487,U$12:$AD$125,8))</f>
        <v>0</v>
      </c>
      <c r="M1487" s="8">
        <f>IF(L1487&gt;0,VLOOKUP(L1487,T$12:$AC$125,7),0)</f>
        <v>0</v>
      </c>
      <c r="N1487" s="3">
        <f t="shared" si="343"/>
        <v>0</v>
      </c>
      <c r="O1487" s="3">
        <f t="shared" ca="1" si="338"/>
        <v>11536.33744689</v>
      </c>
      <c r="P1487" s="22" t="str">
        <f t="shared" si="339"/>
        <v>A+J=</v>
      </c>
      <c r="Q1487" s="2">
        <f t="shared" si="340"/>
        <v>43900</v>
      </c>
    </row>
    <row r="1488" spans="1:17" ht="15" x14ac:dyDescent="0.15">
      <c r="A1488" s="90">
        <f t="shared" si="344"/>
        <v>43826</v>
      </c>
      <c r="B1488" s="95">
        <f t="shared" ca="1" si="333"/>
        <v>122419.70165728001</v>
      </c>
      <c r="C1488" s="5">
        <f t="shared" ca="1" si="342"/>
        <v>110856.17433132</v>
      </c>
      <c r="D1488" s="4">
        <f ca="1">IF(A1488&lt;$B$1,VLOOKUP(A1488,[1]DI!$A$4:$B$15000,2),0)</f>
        <v>4.4000000000000004E-2</v>
      </c>
      <c r="E1488" s="5">
        <f t="shared" ca="1" si="334"/>
        <v>1.7089000000000001E-4</v>
      </c>
      <c r="F1488" s="20">
        <f t="shared" si="345"/>
        <v>1.3</v>
      </c>
      <c r="G1488" s="6">
        <f t="shared" ca="1" si="335"/>
        <v>1.0002221570000001</v>
      </c>
      <c r="H1488" s="5">
        <f ca="1">TRUNC(PRODUCT(G$10:G1487),15)</f>
        <v>1.55210313116864</v>
      </c>
      <c r="I1488" s="5">
        <f t="shared" ca="1" si="336"/>
        <v>1.5224483467018901</v>
      </c>
      <c r="J1488" s="5">
        <f t="shared" ca="1" si="337"/>
        <v>1.01947835</v>
      </c>
      <c r="K1488" s="165">
        <f t="shared" ca="1" si="341"/>
        <v>11563.52732596</v>
      </c>
      <c r="L1488" s="21">
        <f>IF(VLOOKUP(A1488,$U$12:$AD$125,8)=VLOOKUP(A1487,$U$12:$AD$125,8),0,VLOOKUP(A1488,U$12:$AD$125,8))</f>
        <v>0</v>
      </c>
      <c r="M1488" s="8">
        <f>IF(L1488&gt;0,VLOOKUP(L1488,T$12:$AC$125,7),0)</f>
        <v>0</v>
      </c>
      <c r="N1488" s="3">
        <f t="shared" si="343"/>
        <v>0</v>
      </c>
      <c r="O1488" s="3">
        <f t="shared" ca="1" si="338"/>
        <v>11563.52732596</v>
      </c>
      <c r="P1488" s="22" t="str">
        <f t="shared" si="339"/>
        <v>A+J=</v>
      </c>
      <c r="Q1488" s="2">
        <f t="shared" si="340"/>
        <v>43900</v>
      </c>
    </row>
    <row r="1489" spans="1:17" ht="15" x14ac:dyDescent="0.15">
      <c r="A1489" s="90">
        <f t="shared" si="344"/>
        <v>43827</v>
      </c>
      <c r="B1489" s="95">
        <f t="shared" ca="1" si="333"/>
        <v>122446.89874119</v>
      </c>
      <c r="C1489" s="5">
        <f t="shared" ca="1" si="342"/>
        <v>110856.17433132</v>
      </c>
      <c r="D1489" s="4">
        <f ca="1">IF(A1489&lt;$B$1,VLOOKUP(A1489,[1]DI!$A$4:$B$15000,2),0)</f>
        <v>0</v>
      </c>
      <c r="E1489" s="5">
        <f t="shared" ca="1" si="334"/>
        <v>0</v>
      </c>
      <c r="F1489" s="20">
        <f t="shared" si="345"/>
        <v>1.3</v>
      </c>
      <c r="G1489" s="6">
        <f t="shared" ca="1" si="335"/>
        <v>1</v>
      </c>
      <c r="H1489" s="5">
        <f ca="1">TRUNC(PRODUCT(G$10:G1488),15)</f>
        <v>1.5524479417439501</v>
      </c>
      <c r="I1489" s="5">
        <f t="shared" ca="1" si="336"/>
        <v>1.5224483467018901</v>
      </c>
      <c r="J1489" s="5">
        <f t="shared" ca="1" si="337"/>
        <v>1.0197048399999999</v>
      </c>
      <c r="K1489" s="165">
        <f t="shared" ca="1" si="341"/>
        <v>11590.724409869999</v>
      </c>
      <c r="L1489" s="21">
        <f>IF(VLOOKUP(A1489,$U$12:$AD$125,8)=VLOOKUP(A1488,$U$12:$AD$125,8),0,VLOOKUP(A1489,U$12:$AD$125,8))</f>
        <v>0</v>
      </c>
      <c r="M1489" s="8">
        <f>IF(L1489&gt;0,VLOOKUP(L1489,T$12:$AC$125,7),0)</f>
        <v>0</v>
      </c>
      <c r="N1489" s="3">
        <f t="shared" si="343"/>
        <v>0</v>
      </c>
      <c r="O1489" s="3">
        <f t="shared" ca="1" si="338"/>
        <v>11590.724409869999</v>
      </c>
      <c r="P1489" s="22" t="str">
        <f t="shared" si="339"/>
        <v>A+J=</v>
      </c>
      <c r="Q1489" s="2">
        <f t="shared" si="340"/>
        <v>43900</v>
      </c>
    </row>
    <row r="1490" spans="1:17" ht="15" x14ac:dyDescent="0.15">
      <c r="A1490" s="90">
        <f t="shared" si="344"/>
        <v>43828</v>
      </c>
      <c r="B1490" s="95">
        <f t="shared" ca="1" si="333"/>
        <v>122446.89874119</v>
      </c>
      <c r="C1490" s="5">
        <f t="shared" ca="1" si="342"/>
        <v>110856.17433132</v>
      </c>
      <c r="D1490" s="4">
        <f ca="1">IF(A1490&lt;$B$1,VLOOKUP(A1490,[1]DI!$A$4:$B$15000,2),0)</f>
        <v>0</v>
      </c>
      <c r="E1490" s="5">
        <f t="shared" ca="1" si="334"/>
        <v>0</v>
      </c>
      <c r="F1490" s="20">
        <f t="shared" si="345"/>
        <v>1.3</v>
      </c>
      <c r="G1490" s="6">
        <f t="shared" ca="1" si="335"/>
        <v>1</v>
      </c>
      <c r="H1490" s="5">
        <f ca="1">TRUNC(PRODUCT(G$10:G1489),15)</f>
        <v>1.5524479417439501</v>
      </c>
      <c r="I1490" s="5">
        <f t="shared" ca="1" si="336"/>
        <v>1.5224483467018901</v>
      </c>
      <c r="J1490" s="5">
        <f t="shared" ca="1" si="337"/>
        <v>1.0197048399999999</v>
      </c>
      <c r="K1490" s="165">
        <f t="shared" ca="1" si="341"/>
        <v>11590.724409869999</v>
      </c>
      <c r="L1490" s="21">
        <f>IF(VLOOKUP(A1490,$U$12:$AD$125,8)=VLOOKUP(A1489,$U$12:$AD$125,8),0,VLOOKUP(A1490,U$12:$AD$125,8))</f>
        <v>0</v>
      </c>
      <c r="M1490" s="8">
        <f>IF(L1490&gt;0,VLOOKUP(L1490,T$12:$AC$125,7),0)</f>
        <v>0</v>
      </c>
      <c r="N1490" s="3">
        <f t="shared" si="343"/>
        <v>0</v>
      </c>
      <c r="O1490" s="3">
        <f t="shared" ca="1" si="338"/>
        <v>11590.724409869999</v>
      </c>
      <c r="P1490" s="22" t="str">
        <f t="shared" si="339"/>
        <v>A+J=</v>
      </c>
      <c r="Q1490" s="2">
        <f t="shared" si="340"/>
        <v>43900</v>
      </c>
    </row>
    <row r="1491" spans="1:17" ht="15" x14ac:dyDescent="0.15">
      <c r="A1491" s="90">
        <f t="shared" si="344"/>
        <v>43829</v>
      </c>
      <c r="B1491" s="95">
        <f t="shared" ref="B1491:B1551" ca="1" si="346">IF(A1491&lt;=TODAY(),C1491+K1491,IF(AND(A1491&gt;TODAY(),A1491&lt;=$B$1),IF(VLOOKUP(TODAY(),$A$10:$D$10000,4,FALSE)=0,"n.d",C1491+K1491),"n.d"))</f>
        <v>122446.89874119</v>
      </c>
      <c r="C1491" s="5">
        <f t="shared" ca="1" si="342"/>
        <v>110856.17433132</v>
      </c>
      <c r="D1491" s="4">
        <f ca="1">IF(A1491&lt;$B$1,VLOOKUP(A1491,[1]DI!$A$4:$B$15000,2),0)</f>
        <v>4.4000000000000004E-2</v>
      </c>
      <c r="E1491" s="5">
        <f t="shared" ref="E1491:E1551" ca="1" si="347">ROUND((((1+D1491)^(1/252)-1)),8)</f>
        <v>1.7089000000000001E-4</v>
      </c>
      <c r="F1491" s="20">
        <f t="shared" si="345"/>
        <v>1.3</v>
      </c>
      <c r="G1491" s="6">
        <f t="shared" ref="G1491:G1551" ca="1" si="348">TRUNC((1+(E1491*F1491)),15)</f>
        <v>1.0002221570000001</v>
      </c>
      <c r="H1491" s="5">
        <f ca="1">TRUNC(PRODUCT(G$10:G1490),15)</f>
        <v>1.5524479417439501</v>
      </c>
      <c r="I1491" s="5">
        <f t="shared" ref="I1491:I1551" ca="1" si="349">IF(OR(L1490&gt;0,L1490="E"),H1490,I1490)</f>
        <v>1.5224483467018901</v>
      </c>
      <c r="J1491" s="5">
        <f t="shared" ref="J1491:J1551" ca="1" si="350">ROUND(TRUNC(H1491/I1491,15),8)</f>
        <v>1.0197048399999999</v>
      </c>
      <c r="K1491" s="165">
        <f t="shared" ca="1" si="341"/>
        <v>11590.724409869999</v>
      </c>
      <c r="L1491" s="21">
        <f>IF(VLOOKUP(A1491,$U$12:$AD$125,8)=VLOOKUP(A1490,$U$12:$AD$125,8),0,VLOOKUP(A1491,U$12:$AD$125,8))</f>
        <v>0</v>
      </c>
      <c r="M1491" s="8">
        <f>IF(L1491&gt;0,VLOOKUP(L1491,T$12:$AC$125,7),0)</f>
        <v>0</v>
      </c>
      <c r="N1491" s="3">
        <f t="shared" si="343"/>
        <v>0</v>
      </c>
      <c r="O1491" s="3">
        <f t="shared" ref="O1491:O1551" ca="1" si="351">(K1491+N1491)</f>
        <v>11590.724409869999</v>
      </c>
      <c r="P1491" s="22" t="str">
        <f t="shared" ref="P1491:P1551" si="352">IF(L1490&gt;0,VLOOKUP(A1490,$U$12:$AD$125,9),P1490)</f>
        <v>A+J=</v>
      </c>
      <c r="Q1491" s="2">
        <f t="shared" ref="Q1491:Q1551" si="353">IF(L1490&gt;0,VLOOKUP(A1490,$U$12:$AD$125,10),Q1490)</f>
        <v>43900</v>
      </c>
    </row>
    <row r="1492" spans="1:17" ht="15" x14ac:dyDescent="0.15">
      <c r="A1492" s="90">
        <f t="shared" si="344"/>
        <v>43830</v>
      </c>
      <c r="B1492" s="95">
        <f t="shared" ca="1" si="346"/>
        <v>122474.10062832999</v>
      </c>
      <c r="C1492" s="5">
        <f t="shared" ca="1" si="342"/>
        <v>110856.17433132</v>
      </c>
      <c r="D1492" s="4">
        <f ca="1">IF(A1492&lt;$B$1,VLOOKUP(A1492,[1]DI!$A$4:$B$15000,2),0)</f>
        <v>4.4000000000000004E-2</v>
      </c>
      <c r="E1492" s="5">
        <f t="shared" ca="1" si="347"/>
        <v>1.7089000000000001E-4</v>
      </c>
      <c r="F1492" s="20">
        <f t="shared" si="345"/>
        <v>1.3</v>
      </c>
      <c r="G1492" s="6">
        <f t="shared" ca="1" si="348"/>
        <v>1.0002221570000001</v>
      </c>
      <c r="H1492" s="5">
        <f ca="1">TRUNC(PRODUCT(G$10:G1491),15)</f>
        <v>1.55279282892134</v>
      </c>
      <c r="I1492" s="5">
        <f t="shared" ca="1" si="349"/>
        <v>1.5224483467018901</v>
      </c>
      <c r="J1492" s="5">
        <f t="shared" ca="1" si="350"/>
        <v>1.0199313699999999</v>
      </c>
      <c r="K1492" s="165">
        <f t="shared" ca="1" si="341"/>
        <v>11617.926297010001</v>
      </c>
      <c r="L1492" s="21">
        <f>IF(VLOOKUP(A1492,$U$12:$AD$125,8)=VLOOKUP(A1491,$U$12:$AD$125,8),0,VLOOKUP(A1492,U$12:$AD$125,8))</f>
        <v>0</v>
      </c>
      <c r="M1492" s="8">
        <f>IF(L1492&gt;0,VLOOKUP(L1492,T$12:$AC$125,7),0)</f>
        <v>0</v>
      </c>
      <c r="N1492" s="3">
        <f t="shared" si="343"/>
        <v>0</v>
      </c>
      <c r="O1492" s="3">
        <f t="shared" ca="1" si="351"/>
        <v>11617.926297010001</v>
      </c>
      <c r="P1492" s="22" t="str">
        <f t="shared" si="352"/>
        <v>A+J=</v>
      </c>
      <c r="Q1492" s="2">
        <f t="shared" si="353"/>
        <v>43900</v>
      </c>
    </row>
    <row r="1493" spans="1:17" ht="15" x14ac:dyDescent="0.15">
      <c r="A1493" s="90">
        <f t="shared" si="344"/>
        <v>43831</v>
      </c>
      <c r="B1493" s="95">
        <f t="shared" ca="1" si="346"/>
        <v>122501.30972031</v>
      </c>
      <c r="C1493" s="5">
        <f t="shared" ca="1" si="342"/>
        <v>110856.17433132</v>
      </c>
      <c r="D1493" s="4">
        <f ca="1">IF(A1493&lt;$B$1,VLOOKUP(A1493,[1]DI!$A$4:$B$15000,2),0)</f>
        <v>0</v>
      </c>
      <c r="E1493" s="5">
        <f t="shared" ca="1" si="347"/>
        <v>0</v>
      </c>
      <c r="F1493" s="20">
        <f t="shared" si="345"/>
        <v>1.3</v>
      </c>
      <c r="G1493" s="6">
        <f t="shared" ca="1" si="348"/>
        <v>1</v>
      </c>
      <c r="H1493" s="5">
        <f ca="1">TRUNC(PRODUCT(G$10:G1492),15)</f>
        <v>1.55313779271784</v>
      </c>
      <c r="I1493" s="5">
        <f t="shared" ca="1" si="349"/>
        <v>1.5224483467018901</v>
      </c>
      <c r="J1493" s="5">
        <f t="shared" ca="1" si="350"/>
        <v>1.0201579599999999</v>
      </c>
      <c r="K1493" s="165">
        <f t="shared" ca="1" si="341"/>
        <v>11645.135388989998</v>
      </c>
      <c r="L1493" s="21">
        <f>IF(VLOOKUP(A1493,$U$12:$AD$125,8)=VLOOKUP(A1492,$U$12:$AD$125,8),0,VLOOKUP(A1493,U$12:$AD$125,8))</f>
        <v>0</v>
      </c>
      <c r="M1493" s="8">
        <f>IF(L1493&gt;0,VLOOKUP(L1493,T$12:$AC$125,7),0)</f>
        <v>0</v>
      </c>
      <c r="N1493" s="3">
        <f t="shared" si="343"/>
        <v>0</v>
      </c>
      <c r="O1493" s="3">
        <f t="shared" ca="1" si="351"/>
        <v>11645.135388989998</v>
      </c>
      <c r="P1493" s="22" t="str">
        <f t="shared" si="352"/>
        <v>A+J=</v>
      </c>
      <c r="Q1493" s="2">
        <f t="shared" si="353"/>
        <v>43900</v>
      </c>
    </row>
    <row r="1494" spans="1:17" ht="15" x14ac:dyDescent="0.15">
      <c r="A1494" s="90">
        <f t="shared" si="344"/>
        <v>43832</v>
      </c>
      <c r="B1494" s="95">
        <f t="shared" ca="1" si="346"/>
        <v>122501.30972031</v>
      </c>
      <c r="C1494" s="5">
        <f t="shared" ca="1" si="342"/>
        <v>110856.17433132</v>
      </c>
      <c r="D1494" s="4">
        <f ca="1">IF(A1494&lt;$B$1,VLOOKUP(A1494,[1]DI!$A$4:$B$15000,2),0)</f>
        <v>4.4000000000000004E-2</v>
      </c>
      <c r="E1494" s="5">
        <f t="shared" ca="1" si="347"/>
        <v>1.7089000000000001E-4</v>
      </c>
      <c r="F1494" s="20">
        <f t="shared" si="345"/>
        <v>1.3</v>
      </c>
      <c r="G1494" s="6">
        <f t="shared" ca="1" si="348"/>
        <v>1.0002221570000001</v>
      </c>
      <c r="H1494" s="5">
        <f ca="1">TRUNC(PRODUCT(G$10:G1493),15)</f>
        <v>1.55313779271784</v>
      </c>
      <c r="I1494" s="5">
        <f t="shared" ca="1" si="349"/>
        <v>1.5224483467018901</v>
      </c>
      <c r="J1494" s="5">
        <f t="shared" ca="1" si="350"/>
        <v>1.0201579599999999</v>
      </c>
      <c r="K1494" s="165">
        <f t="shared" ca="1" si="341"/>
        <v>11645.135388989998</v>
      </c>
      <c r="L1494" s="21">
        <f>IF(VLOOKUP(A1494,$U$12:$AD$125,8)=VLOOKUP(A1493,$U$12:$AD$125,8),0,VLOOKUP(A1494,U$12:$AD$125,8))</f>
        <v>0</v>
      </c>
      <c r="M1494" s="8">
        <f>IF(L1494&gt;0,VLOOKUP(L1494,T$12:$AC$125,7),0)</f>
        <v>0</v>
      </c>
      <c r="N1494" s="3">
        <f t="shared" si="343"/>
        <v>0</v>
      </c>
      <c r="O1494" s="3">
        <f t="shared" ca="1" si="351"/>
        <v>11645.135388989998</v>
      </c>
      <c r="P1494" s="22" t="str">
        <f t="shared" si="352"/>
        <v>A+J=</v>
      </c>
      <c r="Q1494" s="2">
        <f t="shared" si="353"/>
        <v>43900</v>
      </c>
    </row>
    <row r="1495" spans="1:17" ht="15" x14ac:dyDescent="0.15">
      <c r="A1495" s="90">
        <f t="shared" si="344"/>
        <v>43833</v>
      </c>
      <c r="B1495" s="95">
        <f t="shared" ca="1" si="346"/>
        <v>122528.52361552</v>
      </c>
      <c r="C1495" s="5">
        <f t="shared" ca="1" si="342"/>
        <v>110856.17433132</v>
      </c>
      <c r="D1495" s="4">
        <f ca="1">IF(A1495&lt;$B$1,VLOOKUP(A1495,[1]DI!$A$4:$B$15000,2),0)</f>
        <v>4.4000000000000004E-2</v>
      </c>
      <c r="E1495" s="5">
        <f t="shared" ca="1" si="347"/>
        <v>1.7089000000000001E-4</v>
      </c>
      <c r="F1495" s="20">
        <f t="shared" si="345"/>
        <v>1.3</v>
      </c>
      <c r="G1495" s="6">
        <f t="shared" ca="1" si="348"/>
        <v>1.0002221570000001</v>
      </c>
      <c r="H1495" s="5">
        <f ca="1">TRUNC(PRODUCT(G$10:G1494),15)</f>
        <v>1.55348283315045</v>
      </c>
      <c r="I1495" s="5">
        <f t="shared" ca="1" si="349"/>
        <v>1.5224483467018901</v>
      </c>
      <c r="J1495" s="5">
        <f t="shared" ca="1" si="350"/>
        <v>1.0203845899999999</v>
      </c>
      <c r="K1495" s="165">
        <f t="shared" ca="1" si="341"/>
        <v>11672.349284200001</v>
      </c>
      <c r="L1495" s="21">
        <f>IF(VLOOKUP(A1495,$U$12:$AD$125,8)=VLOOKUP(A1494,$U$12:$AD$125,8),0,VLOOKUP(A1495,U$12:$AD$125,8))</f>
        <v>0</v>
      </c>
      <c r="M1495" s="8">
        <f>IF(L1495&gt;0,VLOOKUP(L1495,T$12:$AC$125,7),0)</f>
        <v>0</v>
      </c>
      <c r="N1495" s="3">
        <f t="shared" si="343"/>
        <v>0</v>
      </c>
      <c r="O1495" s="3">
        <f t="shared" ca="1" si="351"/>
        <v>11672.349284200001</v>
      </c>
      <c r="P1495" s="22" t="str">
        <f t="shared" si="352"/>
        <v>A+J=</v>
      </c>
      <c r="Q1495" s="2">
        <f t="shared" si="353"/>
        <v>43900</v>
      </c>
    </row>
    <row r="1496" spans="1:17" ht="15" x14ac:dyDescent="0.15">
      <c r="A1496" s="90">
        <f t="shared" si="344"/>
        <v>43834</v>
      </c>
      <c r="B1496" s="95">
        <f t="shared" ca="1" si="346"/>
        <v>122555.74471557001</v>
      </c>
      <c r="C1496" s="5">
        <f t="shared" ca="1" si="342"/>
        <v>110856.17433132</v>
      </c>
      <c r="D1496" s="4">
        <f ca="1">IF(A1496&lt;$B$1,VLOOKUP(A1496,[1]DI!$A$4:$B$15000,2),0)</f>
        <v>0</v>
      </c>
      <c r="E1496" s="5">
        <f t="shared" ca="1" si="347"/>
        <v>0</v>
      </c>
      <c r="F1496" s="20">
        <f t="shared" si="345"/>
        <v>1.3</v>
      </c>
      <c r="G1496" s="6">
        <f t="shared" ca="1" si="348"/>
        <v>1</v>
      </c>
      <c r="H1496" s="5">
        <f ca="1">TRUNC(PRODUCT(G$10:G1495),15)</f>
        <v>1.55382795023622</v>
      </c>
      <c r="I1496" s="5">
        <f t="shared" ca="1" si="349"/>
        <v>1.5224483467018901</v>
      </c>
      <c r="J1496" s="5">
        <f t="shared" ca="1" si="350"/>
        <v>1.02061128</v>
      </c>
      <c r="K1496" s="165">
        <f t="shared" ca="1" si="341"/>
        <v>11699.570384250001</v>
      </c>
      <c r="L1496" s="21">
        <f>IF(VLOOKUP(A1496,$U$12:$AD$125,8)=VLOOKUP(A1495,$U$12:$AD$125,8),0,VLOOKUP(A1496,U$12:$AD$125,8))</f>
        <v>0</v>
      </c>
      <c r="M1496" s="8">
        <f>IF(L1496&gt;0,VLOOKUP(L1496,T$12:$AC$125,7),0)</f>
        <v>0</v>
      </c>
      <c r="N1496" s="3">
        <f t="shared" si="343"/>
        <v>0</v>
      </c>
      <c r="O1496" s="3">
        <f t="shared" ca="1" si="351"/>
        <v>11699.570384250001</v>
      </c>
      <c r="P1496" s="22" t="str">
        <f t="shared" si="352"/>
        <v>A+J=</v>
      </c>
      <c r="Q1496" s="2">
        <f t="shared" si="353"/>
        <v>43900</v>
      </c>
    </row>
    <row r="1497" spans="1:17" ht="15" x14ac:dyDescent="0.15">
      <c r="A1497" s="90">
        <f t="shared" si="344"/>
        <v>43835</v>
      </c>
      <c r="B1497" s="95">
        <f t="shared" ca="1" si="346"/>
        <v>122555.74471557001</v>
      </c>
      <c r="C1497" s="5">
        <f t="shared" ca="1" si="342"/>
        <v>110856.17433132</v>
      </c>
      <c r="D1497" s="4">
        <f ca="1">IF(A1497&lt;$B$1,VLOOKUP(A1497,[1]DI!$A$4:$B$15000,2),0)</f>
        <v>0</v>
      </c>
      <c r="E1497" s="5">
        <f t="shared" ca="1" si="347"/>
        <v>0</v>
      </c>
      <c r="F1497" s="20">
        <f t="shared" si="345"/>
        <v>1.3</v>
      </c>
      <c r="G1497" s="6">
        <f t="shared" ca="1" si="348"/>
        <v>1</v>
      </c>
      <c r="H1497" s="5">
        <f ca="1">TRUNC(PRODUCT(G$10:G1496),15)</f>
        <v>1.55382795023622</v>
      </c>
      <c r="I1497" s="5">
        <f t="shared" ca="1" si="349"/>
        <v>1.5224483467018901</v>
      </c>
      <c r="J1497" s="5">
        <f t="shared" ca="1" si="350"/>
        <v>1.02061128</v>
      </c>
      <c r="K1497" s="165">
        <f t="shared" ca="1" si="341"/>
        <v>11699.570384250001</v>
      </c>
      <c r="L1497" s="21">
        <f>IF(VLOOKUP(A1497,$U$12:$AD$125,8)=VLOOKUP(A1496,$U$12:$AD$125,8),0,VLOOKUP(A1497,U$12:$AD$125,8))</f>
        <v>0</v>
      </c>
      <c r="M1497" s="8">
        <f>IF(L1497&gt;0,VLOOKUP(L1497,T$12:$AC$125,7),0)</f>
        <v>0</v>
      </c>
      <c r="N1497" s="3">
        <f t="shared" si="343"/>
        <v>0</v>
      </c>
      <c r="O1497" s="3">
        <f t="shared" ca="1" si="351"/>
        <v>11699.570384250001</v>
      </c>
      <c r="P1497" s="22" t="str">
        <f t="shared" si="352"/>
        <v>A+J=</v>
      </c>
      <c r="Q1497" s="2">
        <f t="shared" si="353"/>
        <v>43900</v>
      </c>
    </row>
    <row r="1498" spans="1:17" ht="15" x14ac:dyDescent="0.15">
      <c r="A1498" s="90">
        <f t="shared" si="344"/>
        <v>43836</v>
      </c>
      <c r="B1498" s="95">
        <f t="shared" ca="1" si="346"/>
        <v>122555.74471557001</v>
      </c>
      <c r="C1498" s="5">
        <f t="shared" ca="1" si="342"/>
        <v>110856.17433132</v>
      </c>
      <c r="D1498" s="4">
        <f ca="1">IF(A1498&lt;$B$1,VLOOKUP(A1498,[1]DI!$A$4:$B$15000,2),0)</f>
        <v>4.4000000000000004E-2</v>
      </c>
      <c r="E1498" s="5">
        <f t="shared" ca="1" si="347"/>
        <v>1.7089000000000001E-4</v>
      </c>
      <c r="F1498" s="20">
        <f t="shared" si="345"/>
        <v>1.3</v>
      </c>
      <c r="G1498" s="6">
        <f t="shared" ca="1" si="348"/>
        <v>1.0002221570000001</v>
      </c>
      <c r="H1498" s="5">
        <f ca="1">TRUNC(PRODUCT(G$10:G1497),15)</f>
        <v>1.55382795023622</v>
      </c>
      <c r="I1498" s="5">
        <f t="shared" ca="1" si="349"/>
        <v>1.5224483467018901</v>
      </c>
      <c r="J1498" s="5">
        <f t="shared" ca="1" si="350"/>
        <v>1.02061128</v>
      </c>
      <c r="K1498" s="165">
        <f t="shared" ca="1" si="341"/>
        <v>11699.570384250001</v>
      </c>
      <c r="L1498" s="21">
        <f>IF(VLOOKUP(A1498,$U$12:$AD$125,8)=VLOOKUP(A1497,$U$12:$AD$125,8),0,VLOOKUP(A1498,U$12:$AD$125,8))</f>
        <v>0</v>
      </c>
      <c r="M1498" s="8">
        <f>IF(L1498&gt;0,VLOOKUP(L1498,T$12:$AC$125,7),0)</f>
        <v>0</v>
      </c>
      <c r="N1498" s="3">
        <f t="shared" si="343"/>
        <v>0</v>
      </c>
      <c r="O1498" s="3">
        <f t="shared" ca="1" si="351"/>
        <v>11699.570384250001</v>
      </c>
      <c r="P1498" s="22" t="str">
        <f t="shared" si="352"/>
        <v>A+J=</v>
      </c>
      <c r="Q1498" s="2">
        <f t="shared" si="353"/>
        <v>43900</v>
      </c>
    </row>
    <row r="1499" spans="1:17" ht="15" x14ac:dyDescent="0.15">
      <c r="A1499" s="90">
        <f t="shared" si="344"/>
        <v>43837</v>
      </c>
      <c r="B1499" s="95">
        <f t="shared" ca="1" si="346"/>
        <v>122582.97061885</v>
      </c>
      <c r="C1499" s="5">
        <f t="shared" ca="1" si="342"/>
        <v>110856.17433132</v>
      </c>
      <c r="D1499" s="4">
        <f ca="1">IF(A1499&lt;$B$1,VLOOKUP(A1499,[1]DI!$A$4:$B$15000,2),0)</f>
        <v>4.4000000000000004E-2</v>
      </c>
      <c r="E1499" s="5">
        <f t="shared" ca="1" si="347"/>
        <v>1.7089000000000001E-4</v>
      </c>
      <c r="F1499" s="20">
        <f t="shared" si="345"/>
        <v>1.3</v>
      </c>
      <c r="G1499" s="6">
        <f t="shared" ca="1" si="348"/>
        <v>1.0002221570000001</v>
      </c>
      <c r="H1499" s="5">
        <f ca="1">TRUNC(PRODUCT(G$10:G1498),15)</f>
        <v>1.55417314399216</v>
      </c>
      <c r="I1499" s="5">
        <f t="shared" ca="1" si="349"/>
        <v>1.5224483467018901</v>
      </c>
      <c r="J1499" s="5">
        <f t="shared" ca="1" si="350"/>
        <v>1.0208380100000001</v>
      </c>
      <c r="K1499" s="165">
        <f t="shared" ca="1" si="341"/>
        <v>11726.79628753</v>
      </c>
      <c r="L1499" s="21">
        <f>IF(VLOOKUP(A1499,$U$12:$AD$125,8)=VLOOKUP(A1498,$U$12:$AD$125,8),0,VLOOKUP(A1499,U$12:$AD$125,8))</f>
        <v>0</v>
      </c>
      <c r="M1499" s="8">
        <f>IF(L1499&gt;0,VLOOKUP(L1499,T$12:$AC$125,7),0)</f>
        <v>0</v>
      </c>
      <c r="N1499" s="3">
        <f t="shared" si="343"/>
        <v>0</v>
      </c>
      <c r="O1499" s="3">
        <f t="shared" ca="1" si="351"/>
        <v>11726.79628753</v>
      </c>
      <c r="P1499" s="22" t="str">
        <f t="shared" si="352"/>
        <v>A+J=</v>
      </c>
      <c r="Q1499" s="2">
        <f t="shared" si="353"/>
        <v>43900</v>
      </c>
    </row>
    <row r="1500" spans="1:17" ht="15" x14ac:dyDescent="0.15">
      <c r="A1500" s="90">
        <f t="shared" si="344"/>
        <v>43838</v>
      </c>
      <c r="B1500" s="95">
        <f t="shared" ca="1" si="346"/>
        <v>122610.20372697999</v>
      </c>
      <c r="C1500" s="5">
        <f t="shared" ca="1" si="342"/>
        <v>110856.17433132</v>
      </c>
      <c r="D1500" s="4">
        <f ca="1">IF(A1500&lt;$B$1,VLOOKUP(A1500,[1]DI!$A$4:$B$15000,2),0)</f>
        <v>4.4000000000000004E-2</v>
      </c>
      <c r="E1500" s="5">
        <f t="shared" ca="1" si="347"/>
        <v>1.7089000000000001E-4</v>
      </c>
      <c r="F1500" s="20">
        <f t="shared" si="345"/>
        <v>1.3</v>
      </c>
      <c r="G1500" s="6">
        <f t="shared" ca="1" si="348"/>
        <v>1.0002221570000001</v>
      </c>
      <c r="H1500" s="5">
        <f ca="1">TRUNC(PRODUCT(G$10:G1499),15)</f>
        <v>1.5545184144353099</v>
      </c>
      <c r="I1500" s="5">
        <f t="shared" ca="1" si="349"/>
        <v>1.5224483467018901</v>
      </c>
      <c r="J1500" s="5">
        <f t="shared" ca="1" si="350"/>
        <v>1.0210648</v>
      </c>
      <c r="K1500" s="165">
        <f t="shared" ca="1" si="341"/>
        <v>11754.02939566</v>
      </c>
      <c r="L1500" s="21">
        <f>IF(VLOOKUP(A1500,$U$12:$AD$125,8)=VLOOKUP(A1499,$U$12:$AD$125,8),0,VLOOKUP(A1500,U$12:$AD$125,8))</f>
        <v>0</v>
      </c>
      <c r="M1500" s="8">
        <f>IF(L1500&gt;0,VLOOKUP(L1500,T$12:$AC$125,7),0)</f>
        <v>0</v>
      </c>
      <c r="N1500" s="3">
        <f t="shared" si="343"/>
        <v>0</v>
      </c>
      <c r="O1500" s="3">
        <f t="shared" ca="1" si="351"/>
        <v>11754.02939566</v>
      </c>
      <c r="P1500" s="22" t="str">
        <f t="shared" si="352"/>
        <v>A+J=</v>
      </c>
      <c r="Q1500" s="2">
        <f t="shared" si="353"/>
        <v>43900</v>
      </c>
    </row>
    <row r="1501" spans="1:17" ht="15" x14ac:dyDescent="0.15">
      <c r="A1501" s="90">
        <f t="shared" si="344"/>
        <v>43839</v>
      </c>
      <c r="B1501" s="95">
        <f t="shared" ca="1" si="346"/>
        <v>122637.44283914</v>
      </c>
      <c r="C1501" s="5">
        <f t="shared" ca="1" si="342"/>
        <v>110856.17433132</v>
      </c>
      <c r="D1501" s="4">
        <f ca="1">IF(A1501&lt;$B$1,VLOOKUP(A1501,[1]DI!$A$4:$B$15000,2),0)</f>
        <v>4.4000000000000004E-2</v>
      </c>
      <c r="E1501" s="5">
        <f t="shared" ca="1" si="347"/>
        <v>1.7089000000000001E-4</v>
      </c>
      <c r="F1501" s="20">
        <f t="shared" si="345"/>
        <v>1.3</v>
      </c>
      <c r="G1501" s="6">
        <f t="shared" ca="1" si="348"/>
        <v>1.0002221570000001</v>
      </c>
      <c r="H1501" s="5">
        <f ca="1">TRUNC(PRODUCT(G$10:G1500),15)</f>
        <v>1.5548637615827099</v>
      </c>
      <c r="I1501" s="5">
        <f t="shared" ca="1" si="349"/>
        <v>1.5224483467018901</v>
      </c>
      <c r="J1501" s="5">
        <f t="shared" ca="1" si="350"/>
        <v>1.0212916400000001</v>
      </c>
      <c r="K1501" s="165">
        <f t="shared" ca="1" si="341"/>
        <v>11781.268507819999</v>
      </c>
      <c r="L1501" s="21">
        <f>IF(VLOOKUP(A1501,$U$12:$AD$125,8)=VLOOKUP(A1500,$U$12:$AD$125,8),0,VLOOKUP(A1501,U$12:$AD$125,8))</f>
        <v>0</v>
      </c>
      <c r="M1501" s="8">
        <f>IF(L1501&gt;0,VLOOKUP(L1501,T$12:$AC$125,7),0)</f>
        <v>0</v>
      </c>
      <c r="N1501" s="3">
        <f t="shared" si="343"/>
        <v>0</v>
      </c>
      <c r="O1501" s="3">
        <f t="shared" ca="1" si="351"/>
        <v>11781.268507819999</v>
      </c>
      <c r="P1501" s="22" t="str">
        <f t="shared" si="352"/>
        <v>A+J=</v>
      </c>
      <c r="Q1501" s="2">
        <f t="shared" si="353"/>
        <v>43900</v>
      </c>
    </row>
    <row r="1502" spans="1:17" ht="15" x14ac:dyDescent="0.15">
      <c r="A1502" s="90">
        <f t="shared" si="344"/>
        <v>43840</v>
      </c>
      <c r="B1502" s="95">
        <f t="shared" ca="1" si="346"/>
        <v>122664.68675454</v>
      </c>
      <c r="C1502" s="5">
        <f t="shared" ca="1" si="342"/>
        <v>110856.17433132</v>
      </c>
      <c r="D1502" s="4">
        <f ca="1">IF(A1502&lt;$B$1,VLOOKUP(A1502,[1]DI!$A$4:$B$15000,2),0)</f>
        <v>4.4000000000000004E-2</v>
      </c>
      <c r="E1502" s="5">
        <f t="shared" ca="1" si="347"/>
        <v>1.7089000000000001E-4</v>
      </c>
      <c r="F1502" s="20">
        <f t="shared" si="345"/>
        <v>1.3</v>
      </c>
      <c r="G1502" s="6">
        <f t="shared" ca="1" si="348"/>
        <v>1.0002221570000001</v>
      </c>
      <c r="H1502" s="5">
        <f ca="1">TRUNC(PRODUCT(G$10:G1501),15)</f>
        <v>1.5552091854513901</v>
      </c>
      <c r="I1502" s="5">
        <f t="shared" ca="1" si="349"/>
        <v>1.5224483467018901</v>
      </c>
      <c r="J1502" s="5">
        <f t="shared" ca="1" si="350"/>
        <v>1.0215185200000001</v>
      </c>
      <c r="K1502" s="165">
        <f t="shared" ca="1" si="341"/>
        <v>11808.51242322</v>
      </c>
      <c r="L1502" s="21">
        <f>IF(VLOOKUP(A1502,$U$12:$AD$125,8)=VLOOKUP(A1501,$U$12:$AD$125,8),0,VLOOKUP(A1502,U$12:$AD$125,8))</f>
        <v>0</v>
      </c>
      <c r="M1502" s="8">
        <f>IF(L1502&gt;0,VLOOKUP(L1502,T$12:$AC$125,7),0)</f>
        <v>0</v>
      </c>
      <c r="N1502" s="3">
        <f t="shared" si="343"/>
        <v>0</v>
      </c>
      <c r="O1502" s="3">
        <f t="shared" ca="1" si="351"/>
        <v>11808.51242322</v>
      </c>
      <c r="P1502" s="22" t="str">
        <f t="shared" si="352"/>
        <v>A+J=</v>
      </c>
      <c r="Q1502" s="2">
        <f t="shared" si="353"/>
        <v>43900</v>
      </c>
    </row>
    <row r="1503" spans="1:17" ht="15" x14ac:dyDescent="0.15">
      <c r="A1503" s="90">
        <f t="shared" si="344"/>
        <v>43841</v>
      </c>
      <c r="B1503" s="95">
        <f t="shared" ca="1" si="346"/>
        <v>122691.93787477</v>
      </c>
      <c r="C1503" s="5">
        <f t="shared" ca="1" si="342"/>
        <v>110856.17433132</v>
      </c>
      <c r="D1503" s="4">
        <f ca="1">IF(A1503&lt;$B$1,VLOOKUP(A1503,[1]DI!$A$4:$B$15000,2),0)</f>
        <v>0</v>
      </c>
      <c r="E1503" s="5">
        <f t="shared" ca="1" si="347"/>
        <v>0</v>
      </c>
      <c r="F1503" s="20">
        <f t="shared" si="345"/>
        <v>1.3</v>
      </c>
      <c r="G1503" s="6">
        <f t="shared" ca="1" si="348"/>
        <v>1</v>
      </c>
      <c r="H1503" s="5">
        <f ca="1">TRUNC(PRODUCT(G$10:G1502),15)</f>
        <v>1.5555546860584</v>
      </c>
      <c r="I1503" s="5">
        <f t="shared" ca="1" si="349"/>
        <v>1.5224483467018901</v>
      </c>
      <c r="J1503" s="5">
        <f t="shared" ca="1" si="350"/>
        <v>1.02174546</v>
      </c>
      <c r="K1503" s="165">
        <f t="shared" ca="1" si="341"/>
        <v>11835.763543450001</v>
      </c>
      <c r="L1503" s="21">
        <f>IF(VLOOKUP(A1503,$U$12:$AD$125,8)=VLOOKUP(A1502,$U$12:$AD$125,8),0,VLOOKUP(A1503,U$12:$AD$125,8))</f>
        <v>0</v>
      </c>
      <c r="M1503" s="8">
        <f>IF(L1503&gt;0,VLOOKUP(L1503,T$12:$AC$125,7),0)</f>
        <v>0</v>
      </c>
      <c r="N1503" s="3">
        <f t="shared" si="343"/>
        <v>0</v>
      </c>
      <c r="O1503" s="3">
        <f t="shared" ca="1" si="351"/>
        <v>11835.763543450001</v>
      </c>
      <c r="P1503" s="22" t="str">
        <f t="shared" si="352"/>
        <v>A+J=</v>
      </c>
      <c r="Q1503" s="2">
        <f t="shared" si="353"/>
        <v>43900</v>
      </c>
    </row>
    <row r="1504" spans="1:17" ht="15" x14ac:dyDescent="0.15">
      <c r="A1504" s="90">
        <f t="shared" si="344"/>
        <v>43842</v>
      </c>
      <c r="B1504" s="95">
        <f t="shared" ca="1" si="346"/>
        <v>122691.93787477</v>
      </c>
      <c r="C1504" s="5">
        <f t="shared" ca="1" si="342"/>
        <v>110856.17433132</v>
      </c>
      <c r="D1504" s="4">
        <f ca="1">IF(A1504&lt;$B$1,VLOOKUP(A1504,[1]DI!$A$4:$B$15000,2),0)</f>
        <v>0</v>
      </c>
      <c r="E1504" s="5">
        <f t="shared" ca="1" si="347"/>
        <v>0</v>
      </c>
      <c r="F1504" s="20">
        <f t="shared" si="345"/>
        <v>1.3</v>
      </c>
      <c r="G1504" s="6">
        <f t="shared" ca="1" si="348"/>
        <v>1</v>
      </c>
      <c r="H1504" s="5">
        <f ca="1">TRUNC(PRODUCT(G$10:G1503),15)</f>
        <v>1.5555546860584</v>
      </c>
      <c r="I1504" s="5">
        <f t="shared" ca="1" si="349"/>
        <v>1.5224483467018901</v>
      </c>
      <c r="J1504" s="5">
        <f t="shared" ca="1" si="350"/>
        <v>1.02174546</v>
      </c>
      <c r="K1504" s="165">
        <f t="shared" ca="1" si="341"/>
        <v>11835.763543450001</v>
      </c>
      <c r="L1504" s="21">
        <f>IF(VLOOKUP(A1504,$U$12:$AD$125,8)=VLOOKUP(A1503,$U$12:$AD$125,8),0,VLOOKUP(A1504,U$12:$AD$125,8))</f>
        <v>0</v>
      </c>
      <c r="M1504" s="8">
        <f>IF(L1504&gt;0,VLOOKUP(L1504,T$12:$AC$125,7),0)</f>
        <v>0</v>
      </c>
      <c r="N1504" s="3">
        <f t="shared" si="343"/>
        <v>0</v>
      </c>
      <c r="O1504" s="3">
        <f t="shared" ca="1" si="351"/>
        <v>11835.763543450001</v>
      </c>
      <c r="P1504" s="22" t="str">
        <f t="shared" si="352"/>
        <v>A+J=</v>
      </c>
      <c r="Q1504" s="2">
        <f t="shared" si="353"/>
        <v>43900</v>
      </c>
    </row>
    <row r="1505" spans="1:17" ht="15" x14ac:dyDescent="0.15">
      <c r="A1505" s="90">
        <f t="shared" si="344"/>
        <v>43843</v>
      </c>
      <c r="B1505" s="95">
        <f t="shared" ca="1" si="346"/>
        <v>122691.93787477</v>
      </c>
      <c r="C1505" s="5">
        <f t="shared" ca="1" si="342"/>
        <v>110856.17433132</v>
      </c>
      <c r="D1505" s="4">
        <f ca="1">IF(A1505&lt;$B$1,VLOOKUP(A1505,[1]DI!$A$4:$B$15000,2),0)</f>
        <v>4.4000000000000004E-2</v>
      </c>
      <c r="E1505" s="5">
        <f t="shared" ca="1" si="347"/>
        <v>1.7089000000000001E-4</v>
      </c>
      <c r="F1505" s="20">
        <f t="shared" si="345"/>
        <v>1.3</v>
      </c>
      <c r="G1505" s="6">
        <f t="shared" ca="1" si="348"/>
        <v>1.0002221570000001</v>
      </c>
      <c r="H1505" s="5">
        <f ca="1">TRUNC(PRODUCT(G$10:G1504),15)</f>
        <v>1.5555546860584</v>
      </c>
      <c r="I1505" s="5">
        <f t="shared" ca="1" si="349"/>
        <v>1.5224483467018901</v>
      </c>
      <c r="J1505" s="5">
        <f t="shared" ca="1" si="350"/>
        <v>1.02174546</v>
      </c>
      <c r="K1505" s="165">
        <f t="shared" ca="1" si="341"/>
        <v>11835.763543450001</v>
      </c>
      <c r="L1505" s="21">
        <f>IF(VLOOKUP(A1505,$U$12:$AD$125,8)=VLOOKUP(A1504,$U$12:$AD$125,8),0,VLOOKUP(A1505,U$12:$AD$125,8))</f>
        <v>0</v>
      </c>
      <c r="M1505" s="8">
        <f>IF(L1505&gt;0,VLOOKUP(L1505,T$12:$AC$125,7),0)</f>
        <v>0</v>
      </c>
      <c r="N1505" s="3">
        <f t="shared" si="343"/>
        <v>0</v>
      </c>
      <c r="O1505" s="3">
        <f t="shared" ca="1" si="351"/>
        <v>11835.763543450001</v>
      </c>
      <c r="P1505" s="22" t="str">
        <f t="shared" si="352"/>
        <v>A+J=</v>
      </c>
      <c r="Q1505" s="2">
        <f t="shared" si="353"/>
        <v>43900</v>
      </c>
    </row>
    <row r="1506" spans="1:17" ht="15" x14ac:dyDescent="0.15">
      <c r="A1506" s="90">
        <f t="shared" si="344"/>
        <v>43844</v>
      </c>
      <c r="B1506" s="95">
        <f t="shared" ca="1" si="346"/>
        <v>122719.19499905</v>
      </c>
      <c r="C1506" s="5">
        <f t="shared" ca="1" si="342"/>
        <v>110856.17433132</v>
      </c>
      <c r="D1506" s="4">
        <f ca="1">IF(A1506&lt;$B$1,VLOOKUP(A1506,[1]DI!$A$4:$B$15000,2),0)</f>
        <v>4.4000000000000004E-2</v>
      </c>
      <c r="E1506" s="5">
        <f t="shared" ca="1" si="347"/>
        <v>1.7089000000000001E-4</v>
      </c>
      <c r="F1506" s="20">
        <f t="shared" si="345"/>
        <v>1.3</v>
      </c>
      <c r="G1506" s="6">
        <f t="shared" ca="1" si="348"/>
        <v>1.0002221570000001</v>
      </c>
      <c r="H1506" s="5">
        <f ca="1">TRUNC(PRODUCT(G$10:G1505),15)</f>
        <v>1.5559002634207899</v>
      </c>
      <c r="I1506" s="5">
        <f t="shared" ca="1" si="349"/>
        <v>1.5224483467018901</v>
      </c>
      <c r="J1506" s="5">
        <f t="shared" ca="1" si="350"/>
        <v>1.02197245</v>
      </c>
      <c r="K1506" s="165">
        <f t="shared" ca="1" si="341"/>
        <v>11863.020667730001</v>
      </c>
      <c r="L1506" s="21">
        <f>IF(VLOOKUP(A1506,$U$12:$AD$125,8)=VLOOKUP(A1505,$U$12:$AD$125,8),0,VLOOKUP(A1506,U$12:$AD$125,8))</f>
        <v>0</v>
      </c>
      <c r="M1506" s="8">
        <f>IF(L1506&gt;0,VLOOKUP(L1506,T$12:$AC$125,7),0)</f>
        <v>0</v>
      </c>
      <c r="N1506" s="3">
        <f t="shared" si="343"/>
        <v>0</v>
      </c>
      <c r="O1506" s="3">
        <f t="shared" ca="1" si="351"/>
        <v>11863.020667730001</v>
      </c>
      <c r="P1506" s="22" t="str">
        <f t="shared" si="352"/>
        <v>A+J=</v>
      </c>
      <c r="Q1506" s="2">
        <f t="shared" si="353"/>
        <v>43900</v>
      </c>
    </row>
    <row r="1507" spans="1:17" ht="15" x14ac:dyDescent="0.15">
      <c r="A1507" s="90">
        <f t="shared" si="344"/>
        <v>43845</v>
      </c>
      <c r="B1507" s="95">
        <f t="shared" ca="1" si="346"/>
        <v>122746.45812734999</v>
      </c>
      <c r="C1507" s="5">
        <f t="shared" ca="1" si="342"/>
        <v>110856.17433132</v>
      </c>
      <c r="D1507" s="4">
        <f ca="1">IF(A1507&lt;$B$1,VLOOKUP(A1507,[1]DI!$A$4:$B$15000,2),0)</f>
        <v>4.4000000000000004E-2</v>
      </c>
      <c r="E1507" s="5">
        <f t="shared" ca="1" si="347"/>
        <v>1.7089000000000001E-4</v>
      </c>
      <c r="F1507" s="20">
        <f t="shared" si="345"/>
        <v>1.3</v>
      </c>
      <c r="G1507" s="6">
        <f t="shared" ca="1" si="348"/>
        <v>1.0002221570000001</v>
      </c>
      <c r="H1507" s="5">
        <f ca="1">TRUNC(PRODUCT(G$10:G1506),15)</f>
        <v>1.55624591755561</v>
      </c>
      <c r="I1507" s="5">
        <f t="shared" ca="1" si="349"/>
        <v>1.5224483467018901</v>
      </c>
      <c r="J1507" s="5">
        <f t="shared" ca="1" si="350"/>
        <v>1.02219949</v>
      </c>
      <c r="K1507" s="165">
        <f t="shared" ca="1" si="341"/>
        <v>11890.28379603</v>
      </c>
      <c r="L1507" s="21">
        <f>IF(VLOOKUP(A1507,$U$12:$AD$125,8)=VLOOKUP(A1506,$U$12:$AD$125,8),0,VLOOKUP(A1507,U$12:$AD$125,8))</f>
        <v>0</v>
      </c>
      <c r="M1507" s="8">
        <f>IF(L1507&gt;0,VLOOKUP(L1507,T$12:$AC$125,7),0)</f>
        <v>0</v>
      </c>
      <c r="N1507" s="3">
        <f t="shared" si="343"/>
        <v>0</v>
      </c>
      <c r="O1507" s="3">
        <f t="shared" ca="1" si="351"/>
        <v>11890.28379603</v>
      </c>
      <c r="P1507" s="22" t="str">
        <f t="shared" si="352"/>
        <v>A+J=</v>
      </c>
      <c r="Q1507" s="2">
        <f t="shared" si="353"/>
        <v>43900</v>
      </c>
    </row>
    <row r="1508" spans="1:17" ht="15" x14ac:dyDescent="0.15">
      <c r="A1508" s="90">
        <f t="shared" si="344"/>
        <v>43846</v>
      </c>
      <c r="B1508" s="95">
        <f t="shared" ca="1" si="346"/>
        <v>122773.72605889</v>
      </c>
      <c r="C1508" s="5">
        <f t="shared" ca="1" si="342"/>
        <v>110856.17433132</v>
      </c>
      <c r="D1508" s="4">
        <f ca="1">IF(A1508&lt;$B$1,VLOOKUP(A1508,[1]DI!$A$4:$B$15000,2),0)</f>
        <v>4.4000000000000004E-2</v>
      </c>
      <c r="E1508" s="5">
        <f t="shared" ca="1" si="347"/>
        <v>1.7089000000000001E-4</v>
      </c>
      <c r="F1508" s="20">
        <f t="shared" si="345"/>
        <v>1.3</v>
      </c>
      <c r="G1508" s="6">
        <f t="shared" ca="1" si="348"/>
        <v>1.0002221570000001</v>
      </c>
      <c r="H1508" s="5">
        <f ca="1">TRUNC(PRODUCT(G$10:G1507),15)</f>
        <v>1.55659164847992</v>
      </c>
      <c r="I1508" s="5">
        <f t="shared" ca="1" si="349"/>
        <v>1.5224483467018901</v>
      </c>
      <c r="J1508" s="5">
        <f t="shared" ca="1" si="350"/>
        <v>1.0224265699999999</v>
      </c>
      <c r="K1508" s="165">
        <f t="shared" ca="1" si="341"/>
        <v>11917.55172757</v>
      </c>
      <c r="L1508" s="21">
        <f>IF(VLOOKUP(A1508,$U$12:$AD$125,8)=VLOOKUP(A1507,$U$12:$AD$125,8),0,VLOOKUP(A1508,U$12:$AD$125,8))</f>
        <v>0</v>
      </c>
      <c r="M1508" s="8">
        <f>IF(L1508&gt;0,VLOOKUP(L1508,T$12:$AC$125,7),0)</f>
        <v>0</v>
      </c>
      <c r="N1508" s="3">
        <f t="shared" si="343"/>
        <v>0</v>
      </c>
      <c r="O1508" s="3">
        <f t="shared" ca="1" si="351"/>
        <v>11917.55172757</v>
      </c>
      <c r="P1508" s="22" t="str">
        <f t="shared" si="352"/>
        <v>A+J=</v>
      </c>
      <c r="Q1508" s="2">
        <f t="shared" si="353"/>
        <v>43900</v>
      </c>
    </row>
    <row r="1509" spans="1:17" ht="15" x14ac:dyDescent="0.15">
      <c r="A1509" s="90">
        <f t="shared" si="344"/>
        <v>43847</v>
      </c>
      <c r="B1509" s="95">
        <f t="shared" ca="1" si="346"/>
        <v>122801.00119528</v>
      </c>
      <c r="C1509" s="5">
        <f t="shared" ca="1" si="342"/>
        <v>110856.17433132</v>
      </c>
      <c r="D1509" s="4">
        <f ca="1">IF(A1509&lt;$B$1,VLOOKUP(A1509,[1]DI!$A$4:$B$15000,2),0)</f>
        <v>4.4000000000000004E-2</v>
      </c>
      <c r="E1509" s="5">
        <f t="shared" ca="1" si="347"/>
        <v>1.7089000000000001E-4</v>
      </c>
      <c r="F1509" s="20">
        <f t="shared" si="345"/>
        <v>1.3</v>
      </c>
      <c r="G1509" s="6">
        <f t="shared" ca="1" si="348"/>
        <v>1.0002221570000001</v>
      </c>
      <c r="H1509" s="5">
        <f ca="1">TRUNC(PRODUCT(G$10:G1508),15)</f>
        <v>1.5569374562107701</v>
      </c>
      <c r="I1509" s="5">
        <f t="shared" ca="1" si="349"/>
        <v>1.5224483467018901</v>
      </c>
      <c r="J1509" s="5">
        <f t="shared" ca="1" si="350"/>
        <v>1.0226537099999999</v>
      </c>
      <c r="K1509" s="165">
        <f t="shared" ca="1" si="341"/>
        <v>11944.826863959999</v>
      </c>
      <c r="L1509" s="21">
        <f>IF(VLOOKUP(A1509,$U$12:$AD$125,8)=VLOOKUP(A1508,$U$12:$AD$125,8),0,VLOOKUP(A1509,U$12:$AD$125,8))</f>
        <v>0</v>
      </c>
      <c r="M1509" s="8">
        <f>IF(L1509&gt;0,VLOOKUP(L1509,T$12:$AC$125,7),0)</f>
        <v>0</v>
      </c>
      <c r="N1509" s="3">
        <f t="shared" si="343"/>
        <v>0</v>
      </c>
      <c r="O1509" s="3">
        <f t="shared" ca="1" si="351"/>
        <v>11944.826863959999</v>
      </c>
      <c r="P1509" s="22" t="str">
        <f t="shared" si="352"/>
        <v>A+J=</v>
      </c>
      <c r="Q1509" s="2">
        <f t="shared" si="353"/>
        <v>43900</v>
      </c>
    </row>
    <row r="1510" spans="1:17" ht="15" x14ac:dyDescent="0.15">
      <c r="A1510" s="90">
        <f t="shared" si="344"/>
        <v>43848</v>
      </c>
      <c r="B1510" s="95">
        <f t="shared" ca="1" si="346"/>
        <v>122828.28233569</v>
      </c>
      <c r="C1510" s="5">
        <f t="shared" ca="1" si="342"/>
        <v>110856.17433132</v>
      </c>
      <c r="D1510" s="4">
        <f ca="1">IF(A1510&lt;$B$1,VLOOKUP(A1510,[1]DI!$A$4:$B$15000,2),0)</f>
        <v>0</v>
      </c>
      <c r="E1510" s="5">
        <f t="shared" ca="1" si="347"/>
        <v>0</v>
      </c>
      <c r="F1510" s="20">
        <f t="shared" si="345"/>
        <v>1.3</v>
      </c>
      <c r="G1510" s="6">
        <f t="shared" ca="1" si="348"/>
        <v>1</v>
      </c>
      <c r="H1510" s="5">
        <f ca="1">TRUNC(PRODUCT(G$10:G1509),15)</f>
        <v>1.55728334076523</v>
      </c>
      <c r="I1510" s="5">
        <f t="shared" ca="1" si="349"/>
        <v>1.5224483467018901</v>
      </c>
      <c r="J1510" s="5">
        <f t="shared" ca="1" si="350"/>
        <v>1.0228809000000001</v>
      </c>
      <c r="K1510" s="165">
        <f t="shared" ca="1" si="341"/>
        <v>11972.10800437</v>
      </c>
      <c r="L1510" s="21">
        <f>IF(VLOOKUP(A1510,$U$12:$AD$125,8)=VLOOKUP(A1509,$U$12:$AD$125,8),0,VLOOKUP(A1510,U$12:$AD$125,8))</f>
        <v>0</v>
      </c>
      <c r="M1510" s="8">
        <f>IF(L1510&gt;0,VLOOKUP(L1510,T$12:$AC$125,7),0)</f>
        <v>0</v>
      </c>
      <c r="N1510" s="3">
        <f t="shared" si="343"/>
        <v>0</v>
      </c>
      <c r="O1510" s="3">
        <f t="shared" ca="1" si="351"/>
        <v>11972.10800437</v>
      </c>
      <c r="P1510" s="22" t="str">
        <f t="shared" si="352"/>
        <v>A+J=</v>
      </c>
      <c r="Q1510" s="2">
        <f t="shared" si="353"/>
        <v>43900</v>
      </c>
    </row>
    <row r="1511" spans="1:17" ht="15" x14ac:dyDescent="0.15">
      <c r="A1511" s="90">
        <f t="shared" si="344"/>
        <v>43849</v>
      </c>
      <c r="B1511" s="95">
        <f t="shared" ca="1" si="346"/>
        <v>122828.28233569</v>
      </c>
      <c r="C1511" s="5">
        <f t="shared" ca="1" si="342"/>
        <v>110856.17433132</v>
      </c>
      <c r="D1511" s="4">
        <f ca="1">IF(A1511&lt;$B$1,VLOOKUP(A1511,[1]DI!$A$4:$B$15000,2),0)</f>
        <v>0</v>
      </c>
      <c r="E1511" s="5">
        <f t="shared" ca="1" si="347"/>
        <v>0</v>
      </c>
      <c r="F1511" s="20">
        <f t="shared" si="345"/>
        <v>1.3</v>
      </c>
      <c r="G1511" s="6">
        <f t="shared" ca="1" si="348"/>
        <v>1</v>
      </c>
      <c r="H1511" s="5">
        <f ca="1">TRUNC(PRODUCT(G$10:G1510),15)</f>
        <v>1.55728334076523</v>
      </c>
      <c r="I1511" s="5">
        <f t="shared" ca="1" si="349"/>
        <v>1.5224483467018901</v>
      </c>
      <c r="J1511" s="5">
        <f t="shared" ca="1" si="350"/>
        <v>1.0228809000000001</v>
      </c>
      <c r="K1511" s="165">
        <f t="shared" ref="K1511:K1551" ca="1" si="354">TRUNC((C1511*(J1511-1)),8)+TRUNC(S$1391*J1511,8)</f>
        <v>11972.10800437</v>
      </c>
      <c r="L1511" s="21">
        <f>IF(VLOOKUP(A1511,$U$12:$AD$125,8)=VLOOKUP(A1510,$U$12:$AD$125,8),0,VLOOKUP(A1511,U$12:$AD$125,8))</f>
        <v>0</v>
      </c>
      <c r="M1511" s="8">
        <f>IF(L1511&gt;0,VLOOKUP(L1511,T$12:$AC$125,7),0)</f>
        <v>0</v>
      </c>
      <c r="N1511" s="3">
        <f t="shared" si="343"/>
        <v>0</v>
      </c>
      <c r="O1511" s="3">
        <f t="shared" ca="1" si="351"/>
        <v>11972.10800437</v>
      </c>
      <c r="P1511" s="22" t="str">
        <f t="shared" si="352"/>
        <v>A+J=</v>
      </c>
      <c r="Q1511" s="2">
        <f t="shared" si="353"/>
        <v>43900</v>
      </c>
    </row>
    <row r="1512" spans="1:17" ht="15" x14ac:dyDescent="0.15">
      <c r="A1512" s="90">
        <f t="shared" si="344"/>
        <v>43850</v>
      </c>
      <c r="B1512" s="95">
        <f t="shared" ca="1" si="346"/>
        <v>122828.28233569</v>
      </c>
      <c r="C1512" s="5">
        <f t="shared" ref="C1512:C1551" ca="1" si="355">TRUNC(C1511-N1511,8)</f>
        <v>110856.17433132</v>
      </c>
      <c r="D1512" s="4">
        <f ca="1">IF(A1512&lt;$B$1,VLOOKUP(A1512,[1]DI!$A$4:$B$15000,2),0)</f>
        <v>4.4000000000000004E-2</v>
      </c>
      <c r="E1512" s="5">
        <f t="shared" ca="1" si="347"/>
        <v>1.7089000000000001E-4</v>
      </c>
      <c r="F1512" s="20">
        <f t="shared" si="345"/>
        <v>1.3</v>
      </c>
      <c r="G1512" s="6">
        <f t="shared" ca="1" si="348"/>
        <v>1.0002221570000001</v>
      </c>
      <c r="H1512" s="5">
        <f ca="1">TRUNC(PRODUCT(G$10:G1511),15)</f>
        <v>1.55728334076523</v>
      </c>
      <c r="I1512" s="5">
        <f t="shared" ca="1" si="349"/>
        <v>1.5224483467018901</v>
      </c>
      <c r="J1512" s="5">
        <f t="shared" ca="1" si="350"/>
        <v>1.0228809000000001</v>
      </c>
      <c r="K1512" s="165">
        <f t="shared" ca="1" si="354"/>
        <v>11972.10800437</v>
      </c>
      <c r="L1512" s="21">
        <f>IF(VLOOKUP(A1512,$U$12:$AD$125,8)=VLOOKUP(A1511,$U$12:$AD$125,8),0,VLOOKUP(A1512,U$12:$AD$125,8))</f>
        <v>0</v>
      </c>
      <c r="M1512" s="8">
        <f>IF(L1512&gt;0,VLOOKUP(L1512,T$12:$AC$125,7),0)</f>
        <v>0</v>
      </c>
      <c r="N1512" s="3">
        <f t="shared" si="343"/>
        <v>0</v>
      </c>
      <c r="O1512" s="3">
        <f t="shared" ca="1" si="351"/>
        <v>11972.10800437</v>
      </c>
      <c r="P1512" s="22" t="str">
        <f t="shared" si="352"/>
        <v>A+J=</v>
      </c>
      <c r="Q1512" s="2">
        <f t="shared" si="353"/>
        <v>43900</v>
      </c>
    </row>
    <row r="1513" spans="1:17" ht="15" x14ac:dyDescent="0.15">
      <c r="A1513" s="90">
        <f t="shared" si="344"/>
        <v>43851</v>
      </c>
      <c r="B1513" s="95">
        <f t="shared" ca="1" si="346"/>
        <v>122855.56948015001</v>
      </c>
      <c r="C1513" s="5">
        <f t="shared" ca="1" si="355"/>
        <v>110856.17433132</v>
      </c>
      <c r="D1513" s="4">
        <f ca="1">IF(A1513&lt;$B$1,VLOOKUP(A1513,[1]DI!$A$4:$B$15000,2),0)</f>
        <v>4.4000000000000004E-2</v>
      </c>
      <c r="E1513" s="5">
        <f t="shared" ca="1" si="347"/>
        <v>1.7089000000000001E-4</v>
      </c>
      <c r="F1513" s="20">
        <f t="shared" si="345"/>
        <v>1.3</v>
      </c>
      <c r="G1513" s="6">
        <f t="shared" ca="1" si="348"/>
        <v>1.0002221570000001</v>
      </c>
      <c r="H1513" s="5">
        <f ca="1">TRUNC(PRODUCT(G$10:G1512),15)</f>
        <v>1.55762930216036</v>
      </c>
      <c r="I1513" s="5">
        <f t="shared" ca="1" si="349"/>
        <v>1.5224483467018901</v>
      </c>
      <c r="J1513" s="5">
        <f t="shared" ca="1" si="350"/>
        <v>1.0231081399999999</v>
      </c>
      <c r="K1513" s="165">
        <f t="shared" ca="1" si="354"/>
        <v>11999.395148830001</v>
      </c>
      <c r="L1513" s="21">
        <f>IF(VLOOKUP(A1513,$U$12:$AD$125,8)=VLOOKUP(A1512,$U$12:$AD$125,8),0,VLOOKUP(A1513,U$12:$AD$125,8))</f>
        <v>0</v>
      </c>
      <c r="M1513" s="8">
        <f>IF(L1513&gt;0,VLOOKUP(L1513,T$12:$AC$125,7),0)</f>
        <v>0</v>
      </c>
      <c r="N1513" s="3">
        <f t="shared" si="343"/>
        <v>0</v>
      </c>
      <c r="O1513" s="3">
        <f t="shared" ca="1" si="351"/>
        <v>11999.395148830001</v>
      </c>
      <c r="P1513" s="22" t="str">
        <f t="shared" si="352"/>
        <v>A+J=</v>
      </c>
      <c r="Q1513" s="2">
        <f t="shared" si="353"/>
        <v>43900</v>
      </c>
    </row>
    <row r="1514" spans="1:17" ht="15" x14ac:dyDescent="0.15">
      <c r="A1514" s="90">
        <f t="shared" si="344"/>
        <v>43852</v>
      </c>
      <c r="B1514" s="95">
        <f t="shared" ca="1" si="346"/>
        <v>122882.86262864</v>
      </c>
      <c r="C1514" s="5">
        <f t="shared" ca="1" si="355"/>
        <v>110856.17433132</v>
      </c>
      <c r="D1514" s="4">
        <f ca="1">IF(A1514&lt;$B$1,VLOOKUP(A1514,[1]DI!$A$4:$B$15000,2),0)</f>
        <v>4.4000000000000004E-2</v>
      </c>
      <c r="E1514" s="5">
        <f t="shared" ca="1" si="347"/>
        <v>1.7089000000000001E-4</v>
      </c>
      <c r="F1514" s="20">
        <f t="shared" si="345"/>
        <v>1.3</v>
      </c>
      <c r="G1514" s="6">
        <f t="shared" ca="1" si="348"/>
        <v>1.0002221570000001</v>
      </c>
      <c r="H1514" s="5">
        <f ca="1">TRUNC(PRODUCT(G$10:G1513),15)</f>
        <v>1.5579753404132399</v>
      </c>
      <c r="I1514" s="5">
        <f t="shared" ca="1" si="349"/>
        <v>1.5224483467018901</v>
      </c>
      <c r="J1514" s="5">
        <f t="shared" ca="1" si="350"/>
        <v>1.0233354299999999</v>
      </c>
      <c r="K1514" s="165">
        <f t="shared" ca="1" si="354"/>
        <v>12026.688297319999</v>
      </c>
      <c r="L1514" s="21">
        <f>IF(VLOOKUP(A1514,$U$12:$AD$125,8)=VLOOKUP(A1513,$U$12:$AD$125,8),0,VLOOKUP(A1514,U$12:$AD$125,8))</f>
        <v>0</v>
      </c>
      <c r="M1514" s="8">
        <f>IF(L1514&gt;0,VLOOKUP(L1514,T$12:$AC$125,7),0)</f>
        <v>0</v>
      </c>
      <c r="N1514" s="3">
        <f t="shared" si="343"/>
        <v>0</v>
      </c>
      <c r="O1514" s="3">
        <f t="shared" ca="1" si="351"/>
        <v>12026.688297319999</v>
      </c>
      <c r="P1514" s="22" t="str">
        <f t="shared" si="352"/>
        <v>A+J=</v>
      </c>
      <c r="Q1514" s="2">
        <f t="shared" si="353"/>
        <v>43900</v>
      </c>
    </row>
    <row r="1515" spans="1:17" ht="15" x14ac:dyDescent="0.15">
      <c r="A1515" s="90">
        <f t="shared" si="344"/>
        <v>43853</v>
      </c>
      <c r="B1515" s="95">
        <f t="shared" ca="1" si="346"/>
        <v>122910.16298198</v>
      </c>
      <c r="C1515" s="5">
        <f t="shared" ca="1" si="355"/>
        <v>110856.17433132</v>
      </c>
      <c r="D1515" s="4">
        <f ca="1">IF(A1515&lt;$B$1,VLOOKUP(A1515,[1]DI!$A$4:$B$15000,2),0)</f>
        <v>4.4000000000000004E-2</v>
      </c>
      <c r="E1515" s="5">
        <f t="shared" ca="1" si="347"/>
        <v>1.7089000000000001E-4</v>
      </c>
      <c r="F1515" s="20">
        <f t="shared" si="345"/>
        <v>1.3</v>
      </c>
      <c r="G1515" s="6">
        <f t="shared" ca="1" si="348"/>
        <v>1.0002221570000001</v>
      </c>
      <c r="H1515" s="5">
        <f ca="1">TRUNC(PRODUCT(G$10:G1514),15)</f>
        <v>1.5583214555409399</v>
      </c>
      <c r="I1515" s="5">
        <f t="shared" ca="1" si="349"/>
        <v>1.5224483467018901</v>
      </c>
      <c r="J1515" s="5">
        <f t="shared" ca="1" si="350"/>
        <v>1.02356278</v>
      </c>
      <c r="K1515" s="165">
        <f t="shared" ca="1" si="354"/>
        <v>12053.988650660001</v>
      </c>
      <c r="L1515" s="21">
        <f>IF(VLOOKUP(A1515,$U$12:$AD$125,8)=VLOOKUP(A1514,$U$12:$AD$125,8),0,VLOOKUP(A1515,U$12:$AD$125,8))</f>
        <v>0</v>
      </c>
      <c r="M1515" s="8">
        <f>IF(L1515&gt;0,VLOOKUP(L1515,T$12:$AC$125,7),0)</f>
        <v>0</v>
      </c>
      <c r="N1515" s="3">
        <f t="shared" si="343"/>
        <v>0</v>
      </c>
      <c r="O1515" s="3">
        <f t="shared" ca="1" si="351"/>
        <v>12053.988650660001</v>
      </c>
      <c r="P1515" s="22" t="str">
        <f t="shared" si="352"/>
        <v>A+J=</v>
      </c>
      <c r="Q1515" s="2">
        <f t="shared" si="353"/>
        <v>43900</v>
      </c>
    </row>
    <row r="1516" spans="1:17" ht="15" x14ac:dyDescent="0.15">
      <c r="A1516" s="90">
        <f t="shared" si="344"/>
        <v>43854</v>
      </c>
      <c r="B1516" s="95">
        <f t="shared" ca="1" si="346"/>
        <v>122937.46813854</v>
      </c>
      <c r="C1516" s="5">
        <f t="shared" ca="1" si="355"/>
        <v>110856.17433132</v>
      </c>
      <c r="D1516" s="4">
        <f ca="1">IF(A1516&lt;$B$1,VLOOKUP(A1516,[1]DI!$A$4:$B$15000,2),0)</f>
        <v>4.4000000000000004E-2</v>
      </c>
      <c r="E1516" s="5">
        <f t="shared" ca="1" si="347"/>
        <v>1.7089000000000001E-4</v>
      </c>
      <c r="F1516" s="20">
        <f t="shared" si="345"/>
        <v>1.3</v>
      </c>
      <c r="G1516" s="6">
        <f t="shared" ca="1" si="348"/>
        <v>1.0002221570000001</v>
      </c>
      <c r="H1516" s="5">
        <f ca="1">TRUNC(PRODUCT(G$10:G1515),15)</f>
        <v>1.5586676475605401</v>
      </c>
      <c r="I1516" s="5">
        <f t="shared" ca="1" si="349"/>
        <v>1.5224483467018901</v>
      </c>
      <c r="J1516" s="5">
        <f t="shared" ca="1" si="350"/>
        <v>1.0237901700000001</v>
      </c>
      <c r="K1516" s="165">
        <f t="shared" ca="1" si="354"/>
        <v>12081.29380722</v>
      </c>
      <c r="L1516" s="21">
        <f>IF(VLOOKUP(A1516,$U$12:$AD$125,8)=VLOOKUP(A1515,$U$12:$AD$125,8),0,VLOOKUP(A1516,U$12:$AD$125,8))</f>
        <v>0</v>
      </c>
      <c r="M1516" s="8">
        <f>IF(L1516&gt;0,VLOOKUP(L1516,T$12:$AC$125,7),0)</f>
        <v>0</v>
      </c>
      <c r="N1516" s="3">
        <f t="shared" si="343"/>
        <v>0</v>
      </c>
      <c r="O1516" s="3">
        <f t="shared" ca="1" si="351"/>
        <v>12081.29380722</v>
      </c>
      <c r="P1516" s="22" t="str">
        <f t="shared" si="352"/>
        <v>A+J=</v>
      </c>
      <c r="Q1516" s="2">
        <f t="shared" si="353"/>
        <v>43900</v>
      </c>
    </row>
    <row r="1517" spans="1:17" ht="15" x14ac:dyDescent="0.15">
      <c r="A1517" s="90">
        <f t="shared" si="344"/>
        <v>43855</v>
      </c>
      <c r="B1517" s="95">
        <f t="shared" ca="1" si="346"/>
        <v>122964.77929914001</v>
      </c>
      <c r="C1517" s="5">
        <f t="shared" ca="1" si="355"/>
        <v>110856.17433132</v>
      </c>
      <c r="D1517" s="4">
        <f ca="1">IF(A1517&lt;$B$1,VLOOKUP(A1517,[1]DI!$A$4:$B$15000,2),0)</f>
        <v>0</v>
      </c>
      <c r="E1517" s="5">
        <f t="shared" ca="1" si="347"/>
        <v>0</v>
      </c>
      <c r="F1517" s="20">
        <f t="shared" si="345"/>
        <v>1.3</v>
      </c>
      <c r="G1517" s="6">
        <f t="shared" ca="1" si="348"/>
        <v>1</v>
      </c>
      <c r="H1517" s="5">
        <f ca="1">TRUNC(PRODUCT(G$10:G1516),15)</f>
        <v>1.5590139164891199</v>
      </c>
      <c r="I1517" s="5">
        <f t="shared" ca="1" si="349"/>
        <v>1.5224483467018901</v>
      </c>
      <c r="J1517" s="5">
        <f t="shared" ca="1" si="350"/>
        <v>1.02401761</v>
      </c>
      <c r="K1517" s="165">
        <f t="shared" ca="1" si="354"/>
        <v>12108.60496782</v>
      </c>
      <c r="L1517" s="21">
        <f>IF(VLOOKUP(A1517,$U$12:$AD$125,8)=VLOOKUP(A1516,$U$12:$AD$125,8),0,VLOOKUP(A1517,U$12:$AD$125,8))</f>
        <v>0</v>
      </c>
      <c r="M1517" s="8">
        <f>IF(L1517&gt;0,VLOOKUP(L1517,T$12:$AC$125,7),0)</f>
        <v>0</v>
      </c>
      <c r="N1517" s="3">
        <f t="shared" si="343"/>
        <v>0</v>
      </c>
      <c r="O1517" s="3">
        <f t="shared" ca="1" si="351"/>
        <v>12108.60496782</v>
      </c>
      <c r="P1517" s="22" t="str">
        <f t="shared" si="352"/>
        <v>A+J=</v>
      </c>
      <c r="Q1517" s="2">
        <f t="shared" si="353"/>
        <v>43900</v>
      </c>
    </row>
    <row r="1518" spans="1:17" ht="15" x14ac:dyDescent="0.15">
      <c r="A1518" s="90">
        <f t="shared" si="344"/>
        <v>43856</v>
      </c>
      <c r="B1518" s="95">
        <f t="shared" ca="1" si="346"/>
        <v>122964.77929914001</v>
      </c>
      <c r="C1518" s="5">
        <f t="shared" ca="1" si="355"/>
        <v>110856.17433132</v>
      </c>
      <c r="D1518" s="4">
        <f ca="1">IF(A1518&lt;$B$1,VLOOKUP(A1518,[1]DI!$A$4:$B$15000,2),0)</f>
        <v>0</v>
      </c>
      <c r="E1518" s="5">
        <f t="shared" ca="1" si="347"/>
        <v>0</v>
      </c>
      <c r="F1518" s="20">
        <f t="shared" si="345"/>
        <v>1.3</v>
      </c>
      <c r="G1518" s="6">
        <f t="shared" ca="1" si="348"/>
        <v>1</v>
      </c>
      <c r="H1518" s="5">
        <f ca="1">TRUNC(PRODUCT(G$10:G1517),15)</f>
        <v>1.5590139164891199</v>
      </c>
      <c r="I1518" s="5">
        <f t="shared" ca="1" si="349"/>
        <v>1.5224483467018901</v>
      </c>
      <c r="J1518" s="5">
        <f t="shared" ca="1" si="350"/>
        <v>1.02401761</v>
      </c>
      <c r="K1518" s="165">
        <f t="shared" ca="1" si="354"/>
        <v>12108.60496782</v>
      </c>
      <c r="L1518" s="21">
        <f>IF(VLOOKUP(A1518,$U$12:$AD$125,8)=VLOOKUP(A1517,$U$12:$AD$125,8),0,VLOOKUP(A1518,U$12:$AD$125,8))</f>
        <v>0</v>
      </c>
      <c r="M1518" s="8">
        <f>IF(L1518&gt;0,VLOOKUP(L1518,T$12:$AC$125,7),0)</f>
        <v>0</v>
      </c>
      <c r="N1518" s="3">
        <f t="shared" si="343"/>
        <v>0</v>
      </c>
      <c r="O1518" s="3">
        <f t="shared" ca="1" si="351"/>
        <v>12108.60496782</v>
      </c>
      <c r="P1518" s="22" t="str">
        <f t="shared" si="352"/>
        <v>A+J=</v>
      </c>
      <c r="Q1518" s="2">
        <f t="shared" si="353"/>
        <v>43900</v>
      </c>
    </row>
    <row r="1519" spans="1:17" ht="15" x14ac:dyDescent="0.15">
      <c r="A1519" s="90">
        <f t="shared" si="344"/>
        <v>43857</v>
      </c>
      <c r="B1519" s="95">
        <f t="shared" ca="1" si="346"/>
        <v>122964.77929914001</v>
      </c>
      <c r="C1519" s="5">
        <f t="shared" ca="1" si="355"/>
        <v>110856.17433132</v>
      </c>
      <c r="D1519" s="4">
        <f ca="1">IF(A1519&lt;$B$1,VLOOKUP(A1519,[1]DI!$A$4:$B$15000,2),0)</f>
        <v>4.4000000000000004E-2</v>
      </c>
      <c r="E1519" s="5">
        <f t="shared" ca="1" si="347"/>
        <v>1.7089000000000001E-4</v>
      </c>
      <c r="F1519" s="20">
        <f t="shared" si="345"/>
        <v>1.3</v>
      </c>
      <c r="G1519" s="6">
        <f t="shared" ca="1" si="348"/>
        <v>1.0002221570000001</v>
      </c>
      <c r="H1519" s="5">
        <f ca="1">TRUNC(PRODUCT(G$10:G1518),15)</f>
        <v>1.5590139164891199</v>
      </c>
      <c r="I1519" s="5">
        <f t="shared" ca="1" si="349"/>
        <v>1.5224483467018901</v>
      </c>
      <c r="J1519" s="5">
        <f t="shared" ca="1" si="350"/>
        <v>1.02401761</v>
      </c>
      <c r="K1519" s="165">
        <f t="shared" ca="1" si="354"/>
        <v>12108.60496782</v>
      </c>
      <c r="L1519" s="21">
        <f>IF(VLOOKUP(A1519,$U$12:$AD$125,8)=VLOOKUP(A1518,$U$12:$AD$125,8),0,VLOOKUP(A1519,U$12:$AD$125,8))</f>
        <v>0</v>
      </c>
      <c r="M1519" s="8">
        <f>IF(L1519&gt;0,VLOOKUP(L1519,T$12:$AC$125,7),0)</f>
        <v>0</v>
      </c>
      <c r="N1519" s="3">
        <f t="shared" ref="N1519:N1550" si="356">IF(M1519&gt;0,(C$1197*M1519),0)</f>
        <v>0</v>
      </c>
      <c r="O1519" s="3">
        <f t="shared" ca="1" si="351"/>
        <v>12108.60496782</v>
      </c>
      <c r="P1519" s="22" t="str">
        <f t="shared" si="352"/>
        <v>A+J=</v>
      </c>
      <c r="Q1519" s="2">
        <f t="shared" si="353"/>
        <v>43900</v>
      </c>
    </row>
    <row r="1520" spans="1:17" ht="15" x14ac:dyDescent="0.15">
      <c r="A1520" s="90">
        <f t="shared" si="344"/>
        <v>43858</v>
      </c>
      <c r="B1520" s="95">
        <f t="shared" ca="1" si="346"/>
        <v>122992.09646378001</v>
      </c>
      <c r="C1520" s="5">
        <f t="shared" ca="1" si="355"/>
        <v>110856.17433132</v>
      </c>
      <c r="D1520" s="4">
        <f ca="1">IF(A1520&lt;$B$1,VLOOKUP(A1520,[1]DI!$A$4:$B$15000,2),0)</f>
        <v>4.4000000000000004E-2</v>
      </c>
      <c r="E1520" s="5">
        <f t="shared" ca="1" si="347"/>
        <v>1.7089000000000001E-4</v>
      </c>
      <c r="F1520" s="20">
        <f t="shared" si="345"/>
        <v>1.3</v>
      </c>
      <c r="G1520" s="6">
        <f t="shared" ca="1" si="348"/>
        <v>1.0002221570000001</v>
      </c>
      <c r="H1520" s="5">
        <f ca="1">TRUNC(PRODUCT(G$10:G1519),15)</f>
        <v>1.5593602623437699</v>
      </c>
      <c r="I1520" s="5">
        <f t="shared" ca="1" si="349"/>
        <v>1.5224483467018901</v>
      </c>
      <c r="J1520" s="5">
        <f t="shared" ca="1" si="350"/>
        <v>1.0242450999999999</v>
      </c>
      <c r="K1520" s="165">
        <f t="shared" ca="1" si="354"/>
        <v>12135.92213246</v>
      </c>
      <c r="L1520" s="21">
        <f>IF(VLOOKUP(A1520,$U$12:$AD$125,8)=VLOOKUP(A1519,$U$12:$AD$125,8),0,VLOOKUP(A1520,U$12:$AD$125,8))</f>
        <v>0</v>
      </c>
      <c r="M1520" s="8">
        <f>IF(L1520&gt;0,VLOOKUP(L1520,T$12:$AC$125,7),0)</f>
        <v>0</v>
      </c>
      <c r="N1520" s="3">
        <f t="shared" si="356"/>
        <v>0</v>
      </c>
      <c r="O1520" s="3">
        <f t="shared" ca="1" si="351"/>
        <v>12135.92213246</v>
      </c>
      <c r="P1520" s="22" t="str">
        <f t="shared" si="352"/>
        <v>A+J=</v>
      </c>
      <c r="Q1520" s="2">
        <f t="shared" si="353"/>
        <v>43900</v>
      </c>
    </row>
    <row r="1521" spans="1:17" ht="15" x14ac:dyDescent="0.15">
      <c r="A1521" s="90">
        <f t="shared" si="344"/>
        <v>43859</v>
      </c>
      <c r="B1521" s="95">
        <f t="shared" ca="1" si="346"/>
        <v>123019.42083325</v>
      </c>
      <c r="C1521" s="5">
        <f t="shared" ca="1" si="355"/>
        <v>110856.17433132</v>
      </c>
      <c r="D1521" s="4">
        <f ca="1">IF(A1521&lt;$B$1,VLOOKUP(A1521,[1]DI!$A$4:$B$15000,2),0)</f>
        <v>4.4000000000000004E-2</v>
      </c>
      <c r="E1521" s="5">
        <f t="shared" ca="1" si="347"/>
        <v>1.7089000000000001E-4</v>
      </c>
      <c r="F1521" s="20">
        <f t="shared" si="345"/>
        <v>1.3</v>
      </c>
      <c r="G1521" s="6">
        <f t="shared" ca="1" si="348"/>
        <v>1.0002221570000001</v>
      </c>
      <c r="H1521" s="5">
        <f ca="1">TRUNC(PRODUCT(G$10:G1520),15)</f>
        <v>1.55970668514157</v>
      </c>
      <c r="I1521" s="5">
        <f t="shared" ca="1" si="349"/>
        <v>1.5224483467018901</v>
      </c>
      <c r="J1521" s="5">
        <f t="shared" ca="1" si="350"/>
        <v>1.0244726500000001</v>
      </c>
      <c r="K1521" s="165">
        <f t="shared" ca="1" si="354"/>
        <v>12163.24650193</v>
      </c>
      <c r="L1521" s="21">
        <f>IF(VLOOKUP(A1521,$U$12:$AD$125,8)=VLOOKUP(A1520,$U$12:$AD$125,8),0,VLOOKUP(A1521,U$12:$AD$125,8))</f>
        <v>0</v>
      </c>
      <c r="M1521" s="8">
        <f>IF(L1521&gt;0,VLOOKUP(L1521,T$12:$AC$125,7),0)</f>
        <v>0</v>
      </c>
      <c r="N1521" s="3">
        <f t="shared" si="356"/>
        <v>0</v>
      </c>
      <c r="O1521" s="3">
        <f t="shared" ca="1" si="351"/>
        <v>12163.24650193</v>
      </c>
      <c r="P1521" s="22" t="str">
        <f t="shared" si="352"/>
        <v>A+J=</v>
      </c>
      <c r="Q1521" s="2">
        <f t="shared" si="353"/>
        <v>43900</v>
      </c>
    </row>
    <row r="1522" spans="1:17" ht="15" x14ac:dyDescent="0.15">
      <c r="A1522" s="90">
        <f t="shared" si="344"/>
        <v>43860</v>
      </c>
      <c r="B1522" s="95">
        <f t="shared" ca="1" si="346"/>
        <v>123046.75000596</v>
      </c>
      <c r="C1522" s="5">
        <f t="shared" ca="1" si="355"/>
        <v>110856.17433132</v>
      </c>
      <c r="D1522" s="4">
        <f ca="1">IF(A1522&lt;$B$1,VLOOKUP(A1522,[1]DI!$A$4:$B$15000,2),0)</f>
        <v>4.4000000000000004E-2</v>
      </c>
      <c r="E1522" s="5">
        <f t="shared" ca="1" si="347"/>
        <v>1.7089000000000001E-4</v>
      </c>
      <c r="F1522" s="20">
        <f t="shared" si="345"/>
        <v>1.3</v>
      </c>
      <c r="G1522" s="6">
        <f t="shared" ca="1" si="348"/>
        <v>1.0002221570000001</v>
      </c>
      <c r="H1522" s="5">
        <f ca="1">TRUNC(PRODUCT(G$10:G1521),15)</f>
        <v>1.56005318489962</v>
      </c>
      <c r="I1522" s="5">
        <f t="shared" ca="1" si="349"/>
        <v>1.5224483467018901</v>
      </c>
      <c r="J1522" s="5">
        <f t="shared" ca="1" si="350"/>
        <v>1.02470024</v>
      </c>
      <c r="K1522" s="165">
        <f t="shared" ca="1" si="354"/>
        <v>12190.57567464</v>
      </c>
      <c r="L1522" s="21">
        <f>IF(VLOOKUP(A1522,$U$12:$AD$125,8)=VLOOKUP(A1521,$U$12:$AD$125,8),0,VLOOKUP(A1522,U$12:$AD$125,8))</f>
        <v>0</v>
      </c>
      <c r="M1522" s="8">
        <f>IF(L1522&gt;0,VLOOKUP(L1522,T$12:$AC$125,7),0)</f>
        <v>0</v>
      </c>
      <c r="N1522" s="3">
        <f t="shared" si="356"/>
        <v>0</v>
      </c>
      <c r="O1522" s="3">
        <f t="shared" ca="1" si="351"/>
        <v>12190.57567464</v>
      </c>
      <c r="P1522" s="22" t="str">
        <f t="shared" si="352"/>
        <v>A+J=</v>
      </c>
      <c r="Q1522" s="2">
        <f t="shared" si="353"/>
        <v>43900</v>
      </c>
    </row>
    <row r="1523" spans="1:17" ht="15" x14ac:dyDescent="0.15">
      <c r="A1523" s="90">
        <f t="shared" si="344"/>
        <v>43861</v>
      </c>
      <c r="B1523" s="95">
        <f t="shared" ca="1" si="346"/>
        <v>123074.08518271</v>
      </c>
      <c r="C1523" s="5">
        <f t="shared" ca="1" si="355"/>
        <v>110856.17433132</v>
      </c>
      <c r="D1523" s="4">
        <f ca="1">IF(A1523&lt;$B$1,VLOOKUP(A1523,[1]DI!$A$4:$B$15000,2),0)</f>
        <v>4.4000000000000004E-2</v>
      </c>
      <c r="E1523" s="5">
        <f t="shared" ca="1" si="347"/>
        <v>1.7089000000000001E-4</v>
      </c>
      <c r="F1523" s="20">
        <f t="shared" si="345"/>
        <v>1.3</v>
      </c>
      <c r="G1523" s="6">
        <f t="shared" ca="1" si="348"/>
        <v>1.0002221570000001</v>
      </c>
      <c r="H1523" s="5">
        <f ca="1">TRUNC(PRODUCT(G$10:G1522),15)</f>
        <v>1.56039976163502</v>
      </c>
      <c r="I1523" s="5">
        <f t="shared" ca="1" si="349"/>
        <v>1.5224483467018901</v>
      </c>
      <c r="J1523" s="5">
        <f t="shared" ca="1" si="350"/>
        <v>1.0249278799999999</v>
      </c>
      <c r="K1523" s="165">
        <f t="shared" ca="1" si="354"/>
        <v>12217.910851389999</v>
      </c>
      <c r="L1523" s="21">
        <f>IF(VLOOKUP(A1523,$U$12:$AD$125,8)=VLOOKUP(A1522,$U$12:$AD$125,8),0,VLOOKUP(A1523,U$12:$AD$125,8))</f>
        <v>0</v>
      </c>
      <c r="M1523" s="8">
        <f>IF(L1523&gt;0,VLOOKUP(L1523,T$12:$AC$125,7),0)</f>
        <v>0</v>
      </c>
      <c r="N1523" s="3">
        <f t="shared" si="356"/>
        <v>0</v>
      </c>
      <c r="O1523" s="3">
        <f t="shared" ca="1" si="351"/>
        <v>12217.910851389999</v>
      </c>
      <c r="P1523" s="22" t="str">
        <f t="shared" si="352"/>
        <v>A+J=</v>
      </c>
      <c r="Q1523" s="2">
        <f t="shared" si="353"/>
        <v>43900</v>
      </c>
    </row>
    <row r="1524" spans="1:17" ht="15" x14ac:dyDescent="0.15">
      <c r="A1524" s="90">
        <f t="shared" si="344"/>
        <v>43862</v>
      </c>
      <c r="B1524" s="95">
        <f t="shared" ca="1" si="346"/>
        <v>123101.4275643</v>
      </c>
      <c r="C1524" s="5">
        <f t="shared" ca="1" si="355"/>
        <v>110856.17433132</v>
      </c>
      <c r="D1524" s="4">
        <f ca="1">IF(A1524&lt;$B$1,VLOOKUP(A1524,[1]DI!$A$4:$B$15000,2),0)</f>
        <v>0</v>
      </c>
      <c r="E1524" s="5">
        <f t="shared" ca="1" si="347"/>
        <v>0</v>
      </c>
      <c r="F1524" s="20">
        <f t="shared" si="345"/>
        <v>1.3</v>
      </c>
      <c r="G1524" s="6">
        <f t="shared" ca="1" si="348"/>
        <v>1</v>
      </c>
      <c r="H1524" s="5">
        <f ca="1">TRUNC(PRODUCT(G$10:G1523),15)</f>
        <v>1.56074641536486</v>
      </c>
      <c r="I1524" s="5">
        <f t="shared" ca="1" si="349"/>
        <v>1.5224483467018901</v>
      </c>
      <c r="J1524" s="5">
        <f t="shared" ca="1" si="350"/>
        <v>1.0251555800000001</v>
      </c>
      <c r="K1524" s="165">
        <f t="shared" ca="1" si="354"/>
        <v>12245.25323298</v>
      </c>
      <c r="L1524" s="21">
        <f>IF(VLOOKUP(A1524,$U$12:$AD$125,8)=VLOOKUP(A1523,$U$12:$AD$125,8),0,VLOOKUP(A1524,U$12:$AD$125,8))</f>
        <v>0</v>
      </c>
      <c r="M1524" s="8">
        <f>IF(L1524&gt;0,VLOOKUP(L1524,T$12:$AC$125,7),0)</f>
        <v>0</v>
      </c>
      <c r="N1524" s="3">
        <f t="shared" si="356"/>
        <v>0</v>
      </c>
      <c r="O1524" s="3">
        <f t="shared" ca="1" si="351"/>
        <v>12245.25323298</v>
      </c>
      <c r="P1524" s="22" t="str">
        <f t="shared" si="352"/>
        <v>A+J=</v>
      </c>
      <c r="Q1524" s="2">
        <f t="shared" si="353"/>
        <v>43900</v>
      </c>
    </row>
    <row r="1525" spans="1:17" ht="15" x14ac:dyDescent="0.15">
      <c r="A1525" s="90">
        <f t="shared" si="344"/>
        <v>43863</v>
      </c>
      <c r="B1525" s="95">
        <f t="shared" ca="1" si="346"/>
        <v>123101.4275643</v>
      </c>
      <c r="C1525" s="5">
        <f t="shared" ca="1" si="355"/>
        <v>110856.17433132</v>
      </c>
      <c r="D1525" s="4">
        <f ca="1">IF(A1525&lt;$B$1,VLOOKUP(A1525,[1]DI!$A$4:$B$15000,2),0)</f>
        <v>0</v>
      </c>
      <c r="E1525" s="5">
        <f t="shared" ca="1" si="347"/>
        <v>0</v>
      </c>
      <c r="F1525" s="20">
        <f t="shared" si="345"/>
        <v>1.3</v>
      </c>
      <c r="G1525" s="6">
        <f t="shared" ca="1" si="348"/>
        <v>1</v>
      </c>
      <c r="H1525" s="5">
        <f ca="1">TRUNC(PRODUCT(G$10:G1524),15)</f>
        <v>1.56074641536486</v>
      </c>
      <c r="I1525" s="5">
        <f t="shared" ca="1" si="349"/>
        <v>1.5224483467018901</v>
      </c>
      <c r="J1525" s="5">
        <f t="shared" ca="1" si="350"/>
        <v>1.0251555800000001</v>
      </c>
      <c r="K1525" s="165">
        <f t="shared" ca="1" si="354"/>
        <v>12245.25323298</v>
      </c>
      <c r="L1525" s="21">
        <f>IF(VLOOKUP(A1525,$U$12:$AD$125,8)=VLOOKUP(A1524,$U$12:$AD$125,8),0,VLOOKUP(A1525,U$12:$AD$125,8))</f>
        <v>0</v>
      </c>
      <c r="M1525" s="8">
        <f>IF(L1525&gt;0,VLOOKUP(L1525,T$12:$AC$125,7),0)</f>
        <v>0</v>
      </c>
      <c r="N1525" s="3">
        <f t="shared" si="356"/>
        <v>0</v>
      </c>
      <c r="O1525" s="3">
        <f t="shared" ca="1" si="351"/>
        <v>12245.25323298</v>
      </c>
      <c r="P1525" s="22" t="str">
        <f t="shared" si="352"/>
        <v>A+J=</v>
      </c>
      <c r="Q1525" s="2">
        <f t="shared" si="353"/>
        <v>43900</v>
      </c>
    </row>
    <row r="1526" spans="1:17" ht="15" x14ac:dyDescent="0.15">
      <c r="A1526" s="90">
        <f t="shared" si="344"/>
        <v>43864</v>
      </c>
      <c r="B1526" s="95">
        <f t="shared" ca="1" si="346"/>
        <v>123101.4275643</v>
      </c>
      <c r="C1526" s="5">
        <f t="shared" ca="1" si="355"/>
        <v>110856.17433132</v>
      </c>
      <c r="D1526" s="4">
        <f ca="1">IF(A1526&lt;$B$1,VLOOKUP(A1526,[1]DI!$A$4:$B$15000,2),0)</f>
        <v>4.4000000000000004E-2</v>
      </c>
      <c r="E1526" s="5">
        <f t="shared" ca="1" si="347"/>
        <v>1.7089000000000001E-4</v>
      </c>
      <c r="F1526" s="20">
        <f t="shared" si="345"/>
        <v>1.3</v>
      </c>
      <c r="G1526" s="6">
        <f t="shared" ca="1" si="348"/>
        <v>1.0002221570000001</v>
      </c>
      <c r="H1526" s="5">
        <f ca="1">TRUNC(PRODUCT(G$10:G1525),15)</f>
        <v>1.56074641536486</v>
      </c>
      <c r="I1526" s="5">
        <f t="shared" ca="1" si="349"/>
        <v>1.5224483467018901</v>
      </c>
      <c r="J1526" s="5">
        <f t="shared" ca="1" si="350"/>
        <v>1.0251555800000001</v>
      </c>
      <c r="K1526" s="165">
        <f t="shared" ca="1" si="354"/>
        <v>12245.25323298</v>
      </c>
      <c r="L1526" s="21">
        <f>IF(VLOOKUP(A1526,$U$12:$AD$125,8)=VLOOKUP(A1525,$U$12:$AD$125,8),0,VLOOKUP(A1526,U$12:$AD$125,8))</f>
        <v>0</v>
      </c>
      <c r="M1526" s="8">
        <f>IF(L1526&gt;0,VLOOKUP(L1526,T$12:$AC$125,7),0)</f>
        <v>0</v>
      </c>
      <c r="N1526" s="3">
        <f t="shared" si="356"/>
        <v>0</v>
      </c>
      <c r="O1526" s="3">
        <f t="shared" ca="1" si="351"/>
        <v>12245.25323298</v>
      </c>
      <c r="P1526" s="22" t="str">
        <f t="shared" si="352"/>
        <v>A+J=</v>
      </c>
      <c r="Q1526" s="2">
        <f t="shared" si="353"/>
        <v>43900</v>
      </c>
    </row>
    <row r="1527" spans="1:17" ht="15" x14ac:dyDescent="0.15">
      <c r="A1527" s="90">
        <f t="shared" si="344"/>
        <v>43865</v>
      </c>
      <c r="B1527" s="95">
        <f t="shared" ca="1" si="346"/>
        <v>123128.77474911</v>
      </c>
      <c r="C1527" s="5">
        <f t="shared" ca="1" si="355"/>
        <v>110856.17433132</v>
      </c>
      <c r="D1527" s="4">
        <f ca="1">IF(A1527&lt;$B$1,VLOOKUP(A1527,[1]DI!$A$4:$B$15000,2),0)</f>
        <v>4.4000000000000004E-2</v>
      </c>
      <c r="E1527" s="5">
        <f t="shared" ca="1" si="347"/>
        <v>1.7089000000000001E-4</v>
      </c>
      <c r="F1527" s="20">
        <f t="shared" si="345"/>
        <v>1.3</v>
      </c>
      <c r="G1527" s="6">
        <f t="shared" ca="1" si="348"/>
        <v>1.0002221570000001</v>
      </c>
      <c r="H1527" s="5">
        <f ca="1">TRUNC(PRODUCT(G$10:G1526),15)</f>
        <v>1.56109314610626</v>
      </c>
      <c r="I1527" s="5">
        <f t="shared" ca="1" si="349"/>
        <v>1.5224483467018901</v>
      </c>
      <c r="J1527" s="5">
        <f t="shared" ca="1" si="350"/>
        <v>1.02538332</v>
      </c>
      <c r="K1527" s="165">
        <f t="shared" ca="1" si="354"/>
        <v>12272.600417790001</v>
      </c>
      <c r="L1527" s="21">
        <f>IF(VLOOKUP(A1527,$U$12:$AD$125,8)=VLOOKUP(A1526,$U$12:$AD$125,8),0,VLOOKUP(A1527,U$12:$AD$125,8))</f>
        <v>0</v>
      </c>
      <c r="M1527" s="8">
        <f>IF(L1527&gt;0,VLOOKUP(L1527,T$12:$AC$125,7),0)</f>
        <v>0</v>
      </c>
      <c r="N1527" s="3">
        <f t="shared" si="356"/>
        <v>0</v>
      </c>
      <c r="O1527" s="3">
        <f t="shared" ca="1" si="351"/>
        <v>12272.600417790001</v>
      </c>
      <c r="P1527" s="22" t="str">
        <f t="shared" si="352"/>
        <v>A+J=</v>
      </c>
      <c r="Q1527" s="2">
        <f t="shared" si="353"/>
        <v>43900</v>
      </c>
    </row>
    <row r="1528" spans="1:17" ht="15" x14ac:dyDescent="0.15">
      <c r="A1528" s="90">
        <f t="shared" si="344"/>
        <v>43866</v>
      </c>
      <c r="B1528" s="95">
        <f t="shared" ca="1" si="346"/>
        <v>123156.12913878</v>
      </c>
      <c r="C1528" s="5">
        <f t="shared" ca="1" si="355"/>
        <v>110856.17433132</v>
      </c>
      <c r="D1528" s="4">
        <f ca="1">IF(A1528&lt;$B$1,VLOOKUP(A1528,[1]DI!$A$4:$B$15000,2),0)</f>
        <v>4.4000000000000004E-2</v>
      </c>
      <c r="E1528" s="5">
        <f t="shared" ca="1" si="347"/>
        <v>1.7089000000000001E-4</v>
      </c>
      <c r="F1528" s="20">
        <f t="shared" si="345"/>
        <v>1.3</v>
      </c>
      <c r="G1528" s="6">
        <f t="shared" ca="1" si="348"/>
        <v>1.0002221570000001</v>
      </c>
      <c r="H1528" s="5">
        <f ca="1">TRUNC(PRODUCT(G$10:G1527),15)</f>
        <v>1.56143995387632</v>
      </c>
      <c r="I1528" s="5">
        <f t="shared" ca="1" si="349"/>
        <v>1.5224483467018901</v>
      </c>
      <c r="J1528" s="5">
        <f t="shared" ca="1" si="350"/>
        <v>1.02561112</v>
      </c>
      <c r="K1528" s="165">
        <f t="shared" ca="1" si="354"/>
        <v>12299.954807459999</v>
      </c>
      <c r="L1528" s="21">
        <f>IF(VLOOKUP(A1528,$U$12:$AD$125,8)=VLOOKUP(A1527,$U$12:$AD$125,8),0,VLOOKUP(A1528,U$12:$AD$125,8))</f>
        <v>0</v>
      </c>
      <c r="M1528" s="8">
        <f>IF(L1528&gt;0,VLOOKUP(L1528,T$12:$AC$125,7),0)</f>
        <v>0</v>
      </c>
      <c r="N1528" s="3">
        <f t="shared" si="356"/>
        <v>0</v>
      </c>
      <c r="O1528" s="3">
        <f t="shared" ca="1" si="351"/>
        <v>12299.954807459999</v>
      </c>
      <c r="P1528" s="22" t="str">
        <f t="shared" si="352"/>
        <v>A+J=</v>
      </c>
      <c r="Q1528" s="2">
        <f t="shared" si="353"/>
        <v>43900</v>
      </c>
    </row>
    <row r="1529" spans="1:17" ht="15" x14ac:dyDescent="0.15">
      <c r="A1529" s="90">
        <f t="shared" si="344"/>
        <v>43867</v>
      </c>
      <c r="B1529" s="95">
        <f t="shared" ca="1" si="346"/>
        <v>123183.48953248</v>
      </c>
      <c r="C1529" s="5">
        <f t="shared" ca="1" si="355"/>
        <v>110856.17433132</v>
      </c>
      <c r="D1529" s="4">
        <f ca="1">IF(A1529&lt;$B$1,VLOOKUP(A1529,[1]DI!$A$4:$B$15000,2),0)</f>
        <v>4.1500000000000002E-2</v>
      </c>
      <c r="E1529" s="5">
        <f t="shared" ca="1" si="347"/>
        <v>1.6137000000000001E-4</v>
      </c>
      <c r="F1529" s="20">
        <f t="shared" si="345"/>
        <v>1.3</v>
      </c>
      <c r="G1529" s="6">
        <f t="shared" ca="1" si="348"/>
        <v>1.0002097809999999</v>
      </c>
      <c r="H1529" s="5">
        <f ca="1">TRUNC(PRODUCT(G$10:G1528),15)</f>
        <v>1.5617868386921501</v>
      </c>
      <c r="I1529" s="5">
        <f t="shared" ca="1" si="349"/>
        <v>1.5224483467018901</v>
      </c>
      <c r="J1529" s="5">
        <f t="shared" ca="1" si="350"/>
        <v>1.0258389699999999</v>
      </c>
      <c r="K1529" s="165">
        <f t="shared" ca="1" si="354"/>
        <v>12327.31520116</v>
      </c>
      <c r="L1529" s="21">
        <f>IF(VLOOKUP(A1529,$U$12:$AD$125,8)=VLOOKUP(A1528,$U$12:$AD$125,8),0,VLOOKUP(A1529,U$12:$AD$125,8))</f>
        <v>0</v>
      </c>
      <c r="M1529" s="8">
        <f>IF(L1529&gt;0,VLOOKUP(L1529,T$12:$AC$125,7),0)</f>
        <v>0</v>
      </c>
      <c r="N1529" s="3">
        <f t="shared" si="356"/>
        <v>0</v>
      </c>
      <c r="O1529" s="3">
        <f t="shared" ca="1" si="351"/>
        <v>12327.31520116</v>
      </c>
      <c r="P1529" s="22" t="str">
        <f t="shared" si="352"/>
        <v>A+J=</v>
      </c>
      <c r="Q1529" s="2">
        <f t="shared" si="353"/>
        <v>43900</v>
      </c>
    </row>
    <row r="1530" spans="1:17" ht="15" x14ac:dyDescent="0.15">
      <c r="A1530" s="90">
        <f t="shared" si="344"/>
        <v>43868</v>
      </c>
      <c r="B1530" s="95">
        <f t="shared" ca="1" si="346"/>
        <v>123209.33090497</v>
      </c>
      <c r="C1530" s="5">
        <f t="shared" ca="1" si="355"/>
        <v>110856.17433132</v>
      </c>
      <c r="D1530" s="4">
        <f ca="1">IF(A1530&lt;$B$1,VLOOKUP(A1530,[1]DI!$A$4:$B$15000,2),0)</f>
        <v>4.1500000000000002E-2</v>
      </c>
      <c r="E1530" s="5">
        <f t="shared" ca="1" si="347"/>
        <v>1.6137000000000001E-4</v>
      </c>
      <c r="F1530" s="20">
        <f t="shared" si="345"/>
        <v>1.3</v>
      </c>
      <c r="G1530" s="6">
        <f t="shared" ca="1" si="348"/>
        <v>1.0002097809999999</v>
      </c>
      <c r="H1530" s="5">
        <f ca="1">TRUNC(PRODUCT(G$10:G1529),15)</f>
        <v>1.56211447189696</v>
      </c>
      <c r="I1530" s="5">
        <f t="shared" ca="1" si="349"/>
        <v>1.5224483467018901</v>
      </c>
      <c r="J1530" s="5">
        <f t="shared" ca="1" si="350"/>
        <v>1.0260541700000001</v>
      </c>
      <c r="K1530" s="165">
        <f t="shared" ca="1" si="354"/>
        <v>12353.156573650002</v>
      </c>
      <c r="L1530" s="21">
        <f>IF(VLOOKUP(A1530,$U$12:$AD$125,8)=VLOOKUP(A1529,$U$12:$AD$125,8),0,VLOOKUP(A1530,U$12:$AD$125,8))</f>
        <v>0</v>
      </c>
      <c r="M1530" s="8">
        <f>IF(L1530&gt;0,VLOOKUP(L1530,T$12:$AC$125,7),0)</f>
        <v>0</v>
      </c>
      <c r="N1530" s="3">
        <f t="shared" si="356"/>
        <v>0</v>
      </c>
      <c r="O1530" s="3">
        <f t="shared" ca="1" si="351"/>
        <v>12353.156573650002</v>
      </c>
      <c r="P1530" s="22" t="str">
        <f t="shared" si="352"/>
        <v>A+J=</v>
      </c>
      <c r="Q1530" s="2">
        <f t="shared" si="353"/>
        <v>43900</v>
      </c>
    </row>
    <row r="1531" spans="1:17" ht="15" x14ac:dyDescent="0.15">
      <c r="A1531" s="90">
        <f t="shared" si="344"/>
        <v>43869</v>
      </c>
      <c r="B1531" s="95">
        <f t="shared" ca="1" si="346"/>
        <v>123235.1770807</v>
      </c>
      <c r="C1531" s="5">
        <f t="shared" ca="1" si="355"/>
        <v>110856.17433132</v>
      </c>
      <c r="D1531" s="4">
        <f ca="1">IF(A1531&lt;$B$1,VLOOKUP(A1531,[1]DI!$A$4:$B$15000,2),0)</f>
        <v>0</v>
      </c>
      <c r="E1531" s="5">
        <f t="shared" ca="1" si="347"/>
        <v>0</v>
      </c>
      <c r="F1531" s="20">
        <f t="shared" si="345"/>
        <v>1.3</v>
      </c>
      <c r="G1531" s="6">
        <f t="shared" ca="1" si="348"/>
        <v>1</v>
      </c>
      <c r="H1531" s="5">
        <f ca="1">TRUNC(PRODUCT(G$10:G1530),15)</f>
        <v>1.5624421738329899</v>
      </c>
      <c r="I1531" s="5">
        <f t="shared" ca="1" si="349"/>
        <v>1.5224483467018901</v>
      </c>
      <c r="J1531" s="5">
        <f t="shared" ca="1" si="350"/>
        <v>1.02626941</v>
      </c>
      <c r="K1531" s="165">
        <f t="shared" ca="1" si="354"/>
        <v>12379.002749379999</v>
      </c>
      <c r="L1531" s="21">
        <f>IF(VLOOKUP(A1531,$U$12:$AD$125,8)=VLOOKUP(A1530,$U$12:$AD$125,8),0,VLOOKUP(A1531,U$12:$AD$125,8))</f>
        <v>0</v>
      </c>
      <c r="M1531" s="8">
        <f>IF(L1531&gt;0,VLOOKUP(L1531,T$12:$AC$125,7),0)</f>
        <v>0</v>
      </c>
      <c r="N1531" s="3">
        <f t="shared" si="356"/>
        <v>0</v>
      </c>
      <c r="O1531" s="3">
        <f t="shared" ca="1" si="351"/>
        <v>12379.002749379999</v>
      </c>
      <c r="P1531" s="22" t="str">
        <f t="shared" si="352"/>
        <v>A+J=</v>
      </c>
      <c r="Q1531" s="2">
        <f t="shared" si="353"/>
        <v>43900</v>
      </c>
    </row>
    <row r="1532" spans="1:17" ht="15" x14ac:dyDescent="0.15">
      <c r="A1532" s="90">
        <f t="shared" si="344"/>
        <v>43870</v>
      </c>
      <c r="B1532" s="95">
        <f t="shared" ca="1" si="346"/>
        <v>123235.1770807</v>
      </c>
      <c r="C1532" s="5">
        <f t="shared" ca="1" si="355"/>
        <v>110856.17433132</v>
      </c>
      <c r="D1532" s="4">
        <f ca="1">IF(A1532&lt;$B$1,VLOOKUP(A1532,[1]DI!$A$4:$B$15000,2),0)</f>
        <v>0</v>
      </c>
      <c r="E1532" s="5">
        <f t="shared" ca="1" si="347"/>
        <v>0</v>
      </c>
      <c r="F1532" s="20">
        <f t="shared" si="345"/>
        <v>1.3</v>
      </c>
      <c r="G1532" s="6">
        <f t="shared" ca="1" si="348"/>
        <v>1</v>
      </c>
      <c r="H1532" s="5">
        <f ca="1">TRUNC(PRODUCT(G$10:G1531),15)</f>
        <v>1.5624421738329899</v>
      </c>
      <c r="I1532" s="5">
        <f t="shared" ca="1" si="349"/>
        <v>1.5224483467018901</v>
      </c>
      <c r="J1532" s="5">
        <f t="shared" ca="1" si="350"/>
        <v>1.02626941</v>
      </c>
      <c r="K1532" s="165">
        <f t="shared" ca="1" si="354"/>
        <v>12379.002749379999</v>
      </c>
      <c r="L1532" s="21">
        <f>IF(VLOOKUP(A1532,$U$12:$AD$125,8)=VLOOKUP(A1531,$U$12:$AD$125,8),0,VLOOKUP(A1532,U$12:$AD$125,8))</f>
        <v>0</v>
      </c>
      <c r="M1532" s="8">
        <f>IF(L1532&gt;0,VLOOKUP(L1532,T$12:$AC$125,7),0)</f>
        <v>0</v>
      </c>
      <c r="N1532" s="3">
        <f t="shared" si="356"/>
        <v>0</v>
      </c>
      <c r="O1532" s="3">
        <f t="shared" ca="1" si="351"/>
        <v>12379.002749379999</v>
      </c>
      <c r="P1532" s="22" t="str">
        <f t="shared" si="352"/>
        <v>A+J=</v>
      </c>
      <c r="Q1532" s="2">
        <f t="shared" si="353"/>
        <v>43900</v>
      </c>
    </row>
    <row r="1533" spans="1:17" ht="15" x14ac:dyDescent="0.15">
      <c r="A1533" s="90">
        <f t="shared" si="344"/>
        <v>43871</v>
      </c>
      <c r="B1533" s="95">
        <f t="shared" ca="1" si="346"/>
        <v>123235.1770807</v>
      </c>
      <c r="C1533" s="5">
        <f t="shared" ca="1" si="355"/>
        <v>110856.17433132</v>
      </c>
      <c r="D1533" s="4">
        <f ca="1">IF(A1533&lt;$B$1,VLOOKUP(A1533,[1]DI!$A$4:$B$15000,2),0)</f>
        <v>4.1500000000000002E-2</v>
      </c>
      <c r="E1533" s="5">
        <f t="shared" ca="1" si="347"/>
        <v>1.6137000000000001E-4</v>
      </c>
      <c r="F1533" s="20">
        <f t="shared" si="345"/>
        <v>1.3</v>
      </c>
      <c r="G1533" s="6">
        <f t="shared" ca="1" si="348"/>
        <v>1.0002097809999999</v>
      </c>
      <c r="H1533" s="5">
        <f ca="1">TRUNC(PRODUCT(G$10:G1532),15)</f>
        <v>1.5624421738329899</v>
      </c>
      <c r="I1533" s="5">
        <f t="shared" ca="1" si="349"/>
        <v>1.5224483467018901</v>
      </c>
      <c r="J1533" s="5">
        <f t="shared" ca="1" si="350"/>
        <v>1.02626941</v>
      </c>
      <c r="K1533" s="165">
        <f t="shared" ca="1" si="354"/>
        <v>12379.002749379999</v>
      </c>
      <c r="L1533" s="21">
        <f>IF(VLOOKUP(A1533,$U$12:$AD$125,8)=VLOOKUP(A1532,$U$12:$AD$125,8),0,VLOOKUP(A1533,U$12:$AD$125,8))</f>
        <v>0</v>
      </c>
      <c r="M1533" s="8">
        <f>IF(L1533&gt;0,VLOOKUP(L1533,T$12:$AC$125,7),0)</f>
        <v>0</v>
      </c>
      <c r="N1533" s="3">
        <f t="shared" si="356"/>
        <v>0</v>
      </c>
      <c r="O1533" s="3">
        <f t="shared" ca="1" si="351"/>
        <v>12379.002749379999</v>
      </c>
      <c r="P1533" s="22" t="str">
        <f t="shared" si="352"/>
        <v>A+J=</v>
      </c>
      <c r="Q1533" s="2">
        <f t="shared" si="353"/>
        <v>43900</v>
      </c>
    </row>
    <row r="1534" spans="1:17" ht="15" x14ac:dyDescent="0.15">
      <c r="A1534" s="90">
        <f t="shared" si="344"/>
        <v>43872</v>
      </c>
      <c r="B1534" s="95">
        <f t="shared" ca="1" si="346"/>
        <v>123261.03046127</v>
      </c>
      <c r="C1534" s="5">
        <f t="shared" ca="1" si="355"/>
        <v>110856.17433132</v>
      </c>
      <c r="D1534" s="4">
        <f ca="1">IF(A1534&lt;$B$1,VLOOKUP(A1534,[1]DI!$A$4:$B$15000,2),0)</f>
        <v>4.1500000000000002E-2</v>
      </c>
      <c r="E1534" s="5">
        <f t="shared" ca="1" si="347"/>
        <v>1.6137000000000001E-4</v>
      </c>
      <c r="F1534" s="20">
        <f t="shared" si="345"/>
        <v>1.3</v>
      </c>
      <c r="G1534" s="6">
        <f t="shared" ca="1" si="348"/>
        <v>1.0002097809999999</v>
      </c>
      <c r="H1534" s="5">
        <f ca="1">TRUNC(PRODUCT(G$10:G1533),15)</f>
        <v>1.5627699445146599</v>
      </c>
      <c r="I1534" s="5">
        <f t="shared" ca="1" si="349"/>
        <v>1.5224483467018901</v>
      </c>
      <c r="J1534" s="5">
        <f t="shared" ca="1" si="350"/>
        <v>1.0264847100000001</v>
      </c>
      <c r="K1534" s="165">
        <f t="shared" ca="1" si="354"/>
        <v>12404.85612995</v>
      </c>
      <c r="L1534" s="21">
        <f>IF(VLOOKUP(A1534,$U$12:$AD$125,8)=VLOOKUP(A1533,$U$12:$AD$125,8),0,VLOOKUP(A1534,U$12:$AD$125,8))</f>
        <v>0</v>
      </c>
      <c r="M1534" s="8">
        <f>IF(L1534&gt;0,VLOOKUP(L1534,T$12:$AC$125,7),0)</f>
        <v>0</v>
      </c>
      <c r="N1534" s="3">
        <f t="shared" si="356"/>
        <v>0</v>
      </c>
      <c r="O1534" s="3">
        <f t="shared" ca="1" si="351"/>
        <v>12404.85612995</v>
      </c>
      <c r="P1534" s="22" t="str">
        <f t="shared" si="352"/>
        <v>A+J=</v>
      </c>
      <c r="Q1534" s="2">
        <f t="shared" si="353"/>
        <v>43900</v>
      </c>
    </row>
    <row r="1535" spans="1:17" ht="15" x14ac:dyDescent="0.15">
      <c r="A1535" s="90">
        <f t="shared" si="344"/>
        <v>43873</v>
      </c>
      <c r="B1535" s="95">
        <f t="shared" ca="1" si="346"/>
        <v>123286.88744427</v>
      </c>
      <c r="C1535" s="5">
        <f t="shared" ca="1" si="355"/>
        <v>110856.17433132</v>
      </c>
      <c r="D1535" s="4">
        <f ca="1">IF(A1535&lt;$B$1,VLOOKUP(A1535,[1]DI!$A$4:$B$15000,2),0)</f>
        <v>4.1500000000000002E-2</v>
      </c>
      <c r="E1535" s="5">
        <f t="shared" ca="1" si="347"/>
        <v>1.6137000000000001E-4</v>
      </c>
      <c r="F1535" s="20">
        <f t="shared" si="345"/>
        <v>1.3</v>
      </c>
      <c r="G1535" s="6">
        <f t="shared" ca="1" si="348"/>
        <v>1.0002097809999999</v>
      </c>
      <c r="H1535" s="5">
        <f ca="1">TRUNC(PRODUCT(G$10:G1534),15)</f>
        <v>1.56309778395639</v>
      </c>
      <c r="I1535" s="5">
        <f t="shared" ca="1" si="349"/>
        <v>1.5224483467018901</v>
      </c>
      <c r="J1535" s="5">
        <f t="shared" ca="1" si="350"/>
        <v>1.0267000399999999</v>
      </c>
      <c r="K1535" s="165">
        <f t="shared" ca="1" si="354"/>
        <v>12430.713112949999</v>
      </c>
      <c r="L1535" s="21">
        <f>IF(VLOOKUP(A1535,$U$12:$AD$125,8)=VLOOKUP(A1534,$U$12:$AD$125,8),0,VLOOKUP(A1535,U$12:$AD$125,8))</f>
        <v>0</v>
      </c>
      <c r="M1535" s="8">
        <f>IF(L1535&gt;0,VLOOKUP(L1535,T$12:$AC$125,7),0)</f>
        <v>0</v>
      </c>
      <c r="N1535" s="3">
        <f t="shared" si="356"/>
        <v>0</v>
      </c>
      <c r="O1535" s="3">
        <f t="shared" ca="1" si="351"/>
        <v>12430.713112949999</v>
      </c>
      <c r="P1535" s="22" t="str">
        <f t="shared" si="352"/>
        <v>A+J=</v>
      </c>
      <c r="Q1535" s="2">
        <f t="shared" si="353"/>
        <v>43900</v>
      </c>
    </row>
    <row r="1536" spans="1:17" ht="15" x14ac:dyDescent="0.15">
      <c r="A1536" s="90">
        <f t="shared" si="344"/>
        <v>43874</v>
      </c>
      <c r="B1536" s="95">
        <f t="shared" ca="1" si="346"/>
        <v>123312.7516321</v>
      </c>
      <c r="C1536" s="5">
        <f t="shared" ca="1" si="355"/>
        <v>110856.17433132</v>
      </c>
      <c r="D1536" s="4">
        <f ca="1">IF(A1536&lt;$B$1,VLOOKUP(A1536,[1]DI!$A$4:$B$15000,2),0)</f>
        <v>4.1500000000000002E-2</v>
      </c>
      <c r="E1536" s="5">
        <f t="shared" ca="1" si="347"/>
        <v>1.6137000000000001E-4</v>
      </c>
      <c r="F1536" s="20">
        <f t="shared" si="345"/>
        <v>1.3</v>
      </c>
      <c r="G1536" s="6">
        <f t="shared" ca="1" si="348"/>
        <v>1.0002097809999999</v>
      </c>
      <c r="H1536" s="5">
        <f ca="1">TRUNC(PRODUCT(G$10:G1535),15)</f>
        <v>1.5634256921726</v>
      </c>
      <c r="I1536" s="5">
        <f t="shared" ca="1" si="349"/>
        <v>1.5224483467018901</v>
      </c>
      <c r="J1536" s="5">
        <f t="shared" ca="1" si="350"/>
        <v>1.0269154300000001</v>
      </c>
      <c r="K1536" s="165">
        <f t="shared" ca="1" si="354"/>
        <v>12456.57730078</v>
      </c>
      <c r="L1536" s="21">
        <f>IF(VLOOKUP(A1536,$U$12:$AD$125,8)=VLOOKUP(A1535,$U$12:$AD$125,8),0,VLOOKUP(A1536,U$12:$AD$125,8))</f>
        <v>0</v>
      </c>
      <c r="M1536" s="8">
        <f>IF(L1536&gt;0,VLOOKUP(L1536,T$12:$AC$125,7),0)</f>
        <v>0</v>
      </c>
      <c r="N1536" s="3">
        <f t="shared" si="356"/>
        <v>0</v>
      </c>
      <c r="O1536" s="3">
        <f t="shared" ca="1" si="351"/>
        <v>12456.57730078</v>
      </c>
      <c r="P1536" s="22" t="str">
        <f t="shared" si="352"/>
        <v>A+J=</v>
      </c>
      <c r="Q1536" s="2">
        <f t="shared" si="353"/>
        <v>43900</v>
      </c>
    </row>
    <row r="1537" spans="1:17" ht="15" x14ac:dyDescent="0.15">
      <c r="A1537" s="90">
        <f t="shared" si="344"/>
        <v>43875</v>
      </c>
      <c r="B1537" s="95">
        <f t="shared" ca="1" si="346"/>
        <v>123338.61942236</v>
      </c>
      <c r="C1537" s="5">
        <f t="shared" ca="1" si="355"/>
        <v>110856.17433132</v>
      </c>
      <c r="D1537" s="4">
        <f ca="1">IF(A1537&lt;$B$1,VLOOKUP(A1537,[1]DI!$A$4:$B$15000,2),0)</f>
        <v>4.1500000000000002E-2</v>
      </c>
      <c r="E1537" s="5">
        <f t="shared" ca="1" si="347"/>
        <v>1.6137000000000001E-4</v>
      </c>
      <c r="F1537" s="20">
        <f t="shared" si="345"/>
        <v>1.3</v>
      </c>
      <c r="G1537" s="6">
        <f t="shared" ca="1" si="348"/>
        <v>1.0002097809999999</v>
      </c>
      <c r="H1537" s="5">
        <f ca="1">TRUNC(PRODUCT(G$10:G1536),15)</f>
        <v>1.5637536691777301</v>
      </c>
      <c r="I1537" s="5">
        <f t="shared" ca="1" si="349"/>
        <v>1.5224483467018901</v>
      </c>
      <c r="J1537" s="5">
        <f t="shared" ca="1" si="350"/>
        <v>1.02713085</v>
      </c>
      <c r="K1537" s="165">
        <f t="shared" ca="1" si="354"/>
        <v>12482.445091040001</v>
      </c>
      <c r="L1537" s="21">
        <f>IF(VLOOKUP(A1537,$U$12:$AD$125,8)=VLOOKUP(A1536,$U$12:$AD$125,8),0,VLOOKUP(A1537,U$12:$AD$125,8))</f>
        <v>0</v>
      </c>
      <c r="M1537" s="8">
        <f>IF(L1537&gt;0,VLOOKUP(L1537,T$12:$AC$125,7),0)</f>
        <v>0</v>
      </c>
      <c r="N1537" s="3">
        <f t="shared" si="356"/>
        <v>0</v>
      </c>
      <c r="O1537" s="3">
        <f t="shared" ca="1" si="351"/>
        <v>12482.445091040001</v>
      </c>
      <c r="P1537" s="22" t="str">
        <f t="shared" si="352"/>
        <v>A+J=</v>
      </c>
      <c r="Q1537" s="2">
        <f t="shared" si="353"/>
        <v>43900</v>
      </c>
    </row>
    <row r="1538" spans="1:17" ht="15" x14ac:dyDescent="0.15">
      <c r="A1538" s="90">
        <f t="shared" si="344"/>
        <v>43876</v>
      </c>
      <c r="B1538" s="95">
        <f t="shared" ca="1" si="346"/>
        <v>123364.49441747001</v>
      </c>
      <c r="C1538" s="5">
        <f t="shared" ca="1" si="355"/>
        <v>110856.17433132</v>
      </c>
      <c r="D1538" s="4">
        <f ca="1">IF(A1538&lt;$B$1,VLOOKUP(A1538,[1]DI!$A$4:$B$15000,2),0)</f>
        <v>0</v>
      </c>
      <c r="E1538" s="5">
        <f t="shared" ca="1" si="347"/>
        <v>0</v>
      </c>
      <c r="F1538" s="20">
        <f t="shared" si="345"/>
        <v>1.3</v>
      </c>
      <c r="G1538" s="6">
        <f t="shared" ca="1" si="348"/>
        <v>1</v>
      </c>
      <c r="H1538" s="5">
        <f ca="1">TRUNC(PRODUCT(G$10:G1537),15)</f>
        <v>1.5640817149862101</v>
      </c>
      <c r="I1538" s="5">
        <f t="shared" ca="1" si="349"/>
        <v>1.5224483467018901</v>
      </c>
      <c r="J1538" s="5">
        <f t="shared" ca="1" si="350"/>
        <v>1.0273463300000001</v>
      </c>
      <c r="K1538" s="165">
        <f t="shared" ca="1" si="354"/>
        <v>12508.320086150001</v>
      </c>
      <c r="L1538" s="21">
        <f>IF(VLOOKUP(A1538,$U$12:$AD$125,8)=VLOOKUP(A1537,$U$12:$AD$125,8),0,VLOOKUP(A1538,U$12:$AD$125,8))</f>
        <v>0</v>
      </c>
      <c r="M1538" s="8">
        <f>IF(L1538&gt;0,VLOOKUP(L1538,T$12:$AC$125,7),0)</f>
        <v>0</v>
      </c>
      <c r="N1538" s="3">
        <f t="shared" si="356"/>
        <v>0</v>
      </c>
      <c r="O1538" s="3">
        <f t="shared" ca="1" si="351"/>
        <v>12508.320086150001</v>
      </c>
      <c r="P1538" s="22" t="str">
        <f t="shared" si="352"/>
        <v>A+J=</v>
      </c>
      <c r="Q1538" s="2">
        <f t="shared" si="353"/>
        <v>43900</v>
      </c>
    </row>
    <row r="1539" spans="1:17" ht="15" x14ac:dyDescent="0.15">
      <c r="A1539" s="90">
        <f t="shared" si="344"/>
        <v>43877</v>
      </c>
      <c r="B1539" s="95">
        <f t="shared" ca="1" si="346"/>
        <v>123364.49441747001</v>
      </c>
      <c r="C1539" s="5">
        <f t="shared" ca="1" si="355"/>
        <v>110856.17433132</v>
      </c>
      <c r="D1539" s="4">
        <f ca="1">IF(A1539&lt;$B$1,VLOOKUP(A1539,[1]DI!$A$4:$B$15000,2),0)</f>
        <v>0</v>
      </c>
      <c r="E1539" s="5">
        <f t="shared" ca="1" si="347"/>
        <v>0</v>
      </c>
      <c r="F1539" s="20">
        <f t="shared" si="345"/>
        <v>1.3</v>
      </c>
      <c r="G1539" s="6">
        <f t="shared" ca="1" si="348"/>
        <v>1</v>
      </c>
      <c r="H1539" s="5">
        <f ca="1">TRUNC(PRODUCT(G$10:G1538),15)</f>
        <v>1.5640817149862101</v>
      </c>
      <c r="I1539" s="5">
        <f t="shared" ca="1" si="349"/>
        <v>1.5224483467018901</v>
      </c>
      <c r="J1539" s="5">
        <f t="shared" ca="1" si="350"/>
        <v>1.0273463300000001</v>
      </c>
      <c r="K1539" s="165">
        <f t="shared" ca="1" si="354"/>
        <v>12508.320086150001</v>
      </c>
      <c r="L1539" s="21">
        <f>IF(VLOOKUP(A1539,$U$12:$AD$125,8)=VLOOKUP(A1538,$U$12:$AD$125,8),0,VLOOKUP(A1539,U$12:$AD$125,8))</f>
        <v>0</v>
      </c>
      <c r="M1539" s="8">
        <f>IF(L1539&gt;0,VLOOKUP(L1539,T$12:$AC$125,7),0)</f>
        <v>0</v>
      </c>
      <c r="N1539" s="3">
        <f t="shared" si="356"/>
        <v>0</v>
      </c>
      <c r="O1539" s="3">
        <f t="shared" ca="1" si="351"/>
        <v>12508.320086150001</v>
      </c>
      <c r="P1539" s="22" t="str">
        <f t="shared" si="352"/>
        <v>A+J=</v>
      </c>
      <c r="Q1539" s="2">
        <f t="shared" si="353"/>
        <v>43900</v>
      </c>
    </row>
    <row r="1540" spans="1:17" ht="15" x14ac:dyDescent="0.15">
      <c r="A1540" s="90">
        <f t="shared" si="344"/>
        <v>43878</v>
      </c>
      <c r="B1540" s="95">
        <f t="shared" ca="1" si="346"/>
        <v>123364.49441747001</v>
      </c>
      <c r="C1540" s="5">
        <f t="shared" ca="1" si="355"/>
        <v>110856.17433132</v>
      </c>
      <c r="D1540" s="4">
        <f ca="1">IF(A1540&lt;$B$1,VLOOKUP(A1540,[1]DI!$A$4:$B$15000,2),0)</f>
        <v>4.1500000000000002E-2</v>
      </c>
      <c r="E1540" s="5">
        <f t="shared" ca="1" si="347"/>
        <v>1.6137000000000001E-4</v>
      </c>
      <c r="F1540" s="20">
        <f t="shared" si="345"/>
        <v>1.3</v>
      </c>
      <c r="G1540" s="6">
        <f t="shared" ca="1" si="348"/>
        <v>1.0002097809999999</v>
      </c>
      <c r="H1540" s="5">
        <f ca="1">TRUNC(PRODUCT(G$10:G1539),15)</f>
        <v>1.5640817149862101</v>
      </c>
      <c r="I1540" s="5">
        <f t="shared" ca="1" si="349"/>
        <v>1.5224483467018901</v>
      </c>
      <c r="J1540" s="5">
        <f t="shared" ca="1" si="350"/>
        <v>1.0273463300000001</v>
      </c>
      <c r="K1540" s="165">
        <f t="shared" ca="1" si="354"/>
        <v>12508.320086150001</v>
      </c>
      <c r="L1540" s="21">
        <f>IF(VLOOKUP(A1540,$U$12:$AD$125,8)=VLOOKUP(A1539,$U$12:$AD$125,8),0,VLOOKUP(A1540,U$12:$AD$125,8))</f>
        <v>0</v>
      </c>
      <c r="M1540" s="8">
        <f>IF(L1540&gt;0,VLOOKUP(L1540,T$12:$AC$125,7),0)</f>
        <v>0</v>
      </c>
      <c r="N1540" s="3">
        <f t="shared" si="356"/>
        <v>0</v>
      </c>
      <c r="O1540" s="3">
        <f t="shared" ca="1" si="351"/>
        <v>12508.320086150001</v>
      </c>
      <c r="P1540" s="22" t="str">
        <f t="shared" si="352"/>
        <v>A+J=</v>
      </c>
      <c r="Q1540" s="2">
        <f t="shared" si="353"/>
        <v>43900</v>
      </c>
    </row>
    <row r="1541" spans="1:17" ht="15" x14ac:dyDescent="0.15">
      <c r="A1541" s="90">
        <f t="shared" si="344"/>
        <v>43879</v>
      </c>
      <c r="B1541" s="95">
        <f t="shared" ca="1" si="346"/>
        <v>123390.37301498999</v>
      </c>
      <c r="C1541" s="5">
        <f t="shared" ca="1" si="355"/>
        <v>110856.17433132</v>
      </c>
      <c r="D1541" s="4">
        <f ca="1">IF(A1541&lt;$B$1,VLOOKUP(A1541,[1]DI!$A$4:$B$15000,2),0)</f>
        <v>4.1500000000000002E-2</v>
      </c>
      <c r="E1541" s="5">
        <f t="shared" ca="1" si="347"/>
        <v>1.6137000000000001E-4</v>
      </c>
      <c r="F1541" s="20">
        <f t="shared" si="345"/>
        <v>1.3</v>
      </c>
      <c r="G1541" s="6">
        <f t="shared" ca="1" si="348"/>
        <v>1.0002097809999999</v>
      </c>
      <c r="H1541" s="5">
        <f ca="1">TRUNC(PRODUCT(G$10:G1540),15)</f>
        <v>1.56440982961246</v>
      </c>
      <c r="I1541" s="5">
        <f t="shared" ca="1" si="349"/>
        <v>1.5224483467018901</v>
      </c>
      <c r="J1541" s="5">
        <f t="shared" ca="1" si="350"/>
        <v>1.0275618399999999</v>
      </c>
      <c r="K1541" s="165">
        <f t="shared" ca="1" si="354"/>
        <v>12534.19868367</v>
      </c>
      <c r="L1541" s="21">
        <f>IF(VLOOKUP(A1541,$U$12:$AD$125,8)=VLOOKUP(A1540,$U$12:$AD$125,8),0,VLOOKUP(A1541,U$12:$AD$125,8))</f>
        <v>0</v>
      </c>
      <c r="M1541" s="8">
        <f>IF(L1541&gt;0,VLOOKUP(L1541,T$12:$AC$125,7),0)</f>
        <v>0</v>
      </c>
      <c r="N1541" s="3">
        <f t="shared" si="356"/>
        <v>0</v>
      </c>
      <c r="O1541" s="3">
        <f t="shared" ca="1" si="351"/>
        <v>12534.19868367</v>
      </c>
      <c r="P1541" s="22" t="str">
        <f t="shared" si="352"/>
        <v>A+J=</v>
      </c>
      <c r="Q1541" s="2">
        <f t="shared" si="353"/>
        <v>43900</v>
      </c>
    </row>
    <row r="1542" spans="1:17" ht="15" x14ac:dyDescent="0.15">
      <c r="A1542" s="90">
        <f t="shared" si="344"/>
        <v>43880</v>
      </c>
      <c r="B1542" s="95">
        <f t="shared" ca="1" si="346"/>
        <v>123416.25881735999</v>
      </c>
      <c r="C1542" s="5">
        <f t="shared" ca="1" si="355"/>
        <v>110856.17433132</v>
      </c>
      <c r="D1542" s="4">
        <f ca="1">IF(A1542&lt;$B$1,VLOOKUP(A1542,[1]DI!$A$4:$B$15000,2),0)</f>
        <v>4.1500000000000002E-2</v>
      </c>
      <c r="E1542" s="5">
        <f t="shared" ca="1" si="347"/>
        <v>1.6137000000000001E-4</v>
      </c>
      <c r="F1542" s="20">
        <f t="shared" si="345"/>
        <v>1.3</v>
      </c>
      <c r="G1542" s="6">
        <f t="shared" ca="1" si="348"/>
        <v>1.0002097809999999</v>
      </c>
      <c r="H1542" s="5">
        <f ca="1">TRUNC(PRODUCT(G$10:G1541),15)</f>
        <v>1.5647380130709301</v>
      </c>
      <c r="I1542" s="5">
        <f t="shared" ca="1" si="349"/>
        <v>1.5224483467018901</v>
      </c>
      <c r="J1542" s="5">
        <f t="shared" ca="1" si="350"/>
        <v>1.0277774099999999</v>
      </c>
      <c r="K1542" s="165">
        <f t="shared" ca="1" si="354"/>
        <v>12560.084486039999</v>
      </c>
      <c r="L1542" s="21">
        <f>IF(VLOOKUP(A1542,$U$12:$AD$125,8)=VLOOKUP(A1541,$U$12:$AD$125,8),0,VLOOKUP(A1542,U$12:$AD$125,8))</f>
        <v>0</v>
      </c>
      <c r="M1542" s="8">
        <f>IF(L1542&gt;0,VLOOKUP(L1542,T$12:$AC$125,7),0)</f>
        <v>0</v>
      </c>
      <c r="N1542" s="3">
        <f t="shared" si="356"/>
        <v>0</v>
      </c>
      <c r="O1542" s="3">
        <f t="shared" ca="1" si="351"/>
        <v>12560.084486039999</v>
      </c>
      <c r="P1542" s="22" t="str">
        <f t="shared" si="352"/>
        <v>A+J=</v>
      </c>
      <c r="Q1542" s="2">
        <f t="shared" si="353"/>
        <v>43900</v>
      </c>
    </row>
    <row r="1543" spans="1:17" ht="15" x14ac:dyDescent="0.15">
      <c r="A1543" s="90">
        <f t="shared" si="344"/>
        <v>43881</v>
      </c>
      <c r="B1543" s="95">
        <f t="shared" ca="1" si="346"/>
        <v>123442.14822214001</v>
      </c>
      <c r="C1543" s="5">
        <f t="shared" ca="1" si="355"/>
        <v>110856.17433132</v>
      </c>
      <c r="D1543" s="4">
        <f ca="1">IF(A1543&lt;$B$1,VLOOKUP(A1543,[1]DI!$A$4:$B$15000,2),0)</f>
        <v>4.1500000000000002E-2</v>
      </c>
      <c r="E1543" s="5">
        <f t="shared" ca="1" si="347"/>
        <v>1.6137000000000001E-4</v>
      </c>
      <c r="F1543" s="20">
        <f t="shared" si="345"/>
        <v>1.3</v>
      </c>
      <c r="G1543" s="6">
        <f t="shared" ca="1" si="348"/>
        <v>1.0002097809999999</v>
      </c>
      <c r="H1543" s="5">
        <f ca="1">TRUNC(PRODUCT(G$10:G1542),15)</f>
        <v>1.5650662653760401</v>
      </c>
      <c r="I1543" s="5">
        <f t="shared" ca="1" si="349"/>
        <v>1.5224483467018901</v>
      </c>
      <c r="J1543" s="5">
        <f t="shared" ca="1" si="350"/>
        <v>1.0279930100000001</v>
      </c>
      <c r="K1543" s="165">
        <f t="shared" ca="1" si="354"/>
        <v>12585.973890820002</v>
      </c>
      <c r="L1543" s="21">
        <f>IF(VLOOKUP(A1543,$U$12:$AD$125,8)=VLOOKUP(A1542,$U$12:$AD$125,8),0,VLOOKUP(A1543,U$12:$AD$125,8))</f>
        <v>0</v>
      </c>
      <c r="M1543" s="8">
        <f>IF(L1543&gt;0,VLOOKUP(L1543,T$12:$AC$125,7),0)</f>
        <v>0</v>
      </c>
      <c r="N1543" s="3">
        <f t="shared" si="356"/>
        <v>0</v>
      </c>
      <c r="O1543" s="3">
        <f t="shared" ca="1" si="351"/>
        <v>12585.973890820002</v>
      </c>
      <c r="P1543" s="22" t="str">
        <f t="shared" si="352"/>
        <v>A+J=</v>
      </c>
      <c r="Q1543" s="2">
        <f t="shared" si="353"/>
        <v>43900</v>
      </c>
    </row>
    <row r="1544" spans="1:17" ht="15" x14ac:dyDescent="0.15">
      <c r="A1544" s="90">
        <f t="shared" si="344"/>
        <v>43882</v>
      </c>
      <c r="B1544" s="95">
        <f t="shared" ca="1" si="346"/>
        <v>123468.04483178</v>
      </c>
      <c r="C1544" s="5">
        <f t="shared" ca="1" si="355"/>
        <v>110856.17433132</v>
      </c>
      <c r="D1544" s="4">
        <f ca="1">IF(A1544&lt;$B$1,VLOOKUP(A1544,[1]DI!$A$4:$B$15000,2),0)</f>
        <v>4.1500000000000002E-2</v>
      </c>
      <c r="E1544" s="5">
        <f t="shared" ca="1" si="347"/>
        <v>1.6137000000000001E-4</v>
      </c>
      <c r="F1544" s="20">
        <f t="shared" si="345"/>
        <v>1.3</v>
      </c>
      <c r="G1544" s="6">
        <f t="shared" ca="1" si="348"/>
        <v>1.0002097809999999</v>
      </c>
      <c r="H1544" s="5">
        <f ca="1">TRUNC(PRODUCT(G$10:G1543),15)</f>
        <v>1.56539458654226</v>
      </c>
      <c r="I1544" s="5">
        <f t="shared" ca="1" si="349"/>
        <v>1.5224483467018901</v>
      </c>
      <c r="J1544" s="5">
        <f t="shared" ca="1" si="350"/>
        <v>1.0282086699999999</v>
      </c>
      <c r="K1544" s="165">
        <f t="shared" ca="1" si="354"/>
        <v>12611.87050046</v>
      </c>
      <c r="L1544" s="21">
        <f>IF(VLOOKUP(A1544,$U$12:$AD$125,8)=VLOOKUP(A1543,$U$12:$AD$125,8),0,VLOOKUP(A1544,U$12:$AD$125,8))</f>
        <v>0</v>
      </c>
      <c r="M1544" s="8">
        <f>IF(L1544&gt;0,VLOOKUP(L1544,T$12:$AC$125,7),0)</f>
        <v>0</v>
      </c>
      <c r="N1544" s="3">
        <f t="shared" si="356"/>
        <v>0</v>
      </c>
      <c r="O1544" s="3">
        <f t="shared" ca="1" si="351"/>
        <v>12611.87050046</v>
      </c>
      <c r="P1544" s="22" t="str">
        <f t="shared" si="352"/>
        <v>A+J=</v>
      </c>
      <c r="Q1544" s="2">
        <f t="shared" si="353"/>
        <v>43900</v>
      </c>
    </row>
    <row r="1545" spans="1:17" ht="15" x14ac:dyDescent="0.15">
      <c r="A1545" s="90">
        <f t="shared" si="344"/>
        <v>43883</v>
      </c>
      <c r="B1545" s="95">
        <f t="shared" ca="1" si="346"/>
        <v>123493.94624464</v>
      </c>
      <c r="C1545" s="5">
        <f t="shared" ca="1" si="355"/>
        <v>110856.17433132</v>
      </c>
      <c r="D1545" s="4">
        <f ca="1">IF(A1545&lt;$B$1,VLOOKUP(A1545,[1]DI!$A$4:$B$15000,2),0)</f>
        <v>0</v>
      </c>
      <c r="E1545" s="5">
        <f t="shared" ca="1" si="347"/>
        <v>0</v>
      </c>
      <c r="F1545" s="20">
        <f t="shared" si="345"/>
        <v>1.3</v>
      </c>
      <c r="G1545" s="6">
        <f t="shared" ca="1" si="348"/>
        <v>1</v>
      </c>
      <c r="H1545" s="5">
        <f ca="1">TRUNC(PRODUCT(G$10:G1544),15)</f>
        <v>1.5657229765840199</v>
      </c>
      <c r="I1545" s="5">
        <f t="shared" ca="1" si="349"/>
        <v>1.5224483467018901</v>
      </c>
      <c r="J1545" s="5">
        <f t="shared" ca="1" si="350"/>
        <v>1.02842437</v>
      </c>
      <c r="K1545" s="165">
        <f t="shared" ca="1" si="354"/>
        <v>12637.771913320001</v>
      </c>
      <c r="L1545" s="21">
        <f>IF(VLOOKUP(A1545,$U$12:$AD$125,8)=VLOOKUP(A1544,$U$12:$AD$125,8),0,VLOOKUP(A1545,U$12:$AD$125,8))</f>
        <v>0</v>
      </c>
      <c r="M1545" s="8">
        <f>IF(L1545&gt;0,VLOOKUP(L1545,T$12:$AC$125,7),0)</f>
        <v>0</v>
      </c>
      <c r="N1545" s="3">
        <f t="shared" si="356"/>
        <v>0</v>
      </c>
      <c r="O1545" s="3">
        <f t="shared" ca="1" si="351"/>
        <v>12637.771913320001</v>
      </c>
      <c r="P1545" s="22" t="str">
        <f t="shared" si="352"/>
        <v>A+J=</v>
      </c>
      <c r="Q1545" s="2">
        <f t="shared" si="353"/>
        <v>43900</v>
      </c>
    </row>
    <row r="1546" spans="1:17" ht="15" x14ac:dyDescent="0.15">
      <c r="A1546" s="90">
        <f t="shared" si="344"/>
        <v>43884</v>
      </c>
      <c r="B1546" s="95">
        <f t="shared" ca="1" si="346"/>
        <v>123493.94624464</v>
      </c>
      <c r="C1546" s="5">
        <f t="shared" ca="1" si="355"/>
        <v>110856.17433132</v>
      </c>
      <c r="D1546" s="4">
        <f ca="1">IF(A1546&lt;$B$1,VLOOKUP(A1546,[1]DI!$A$4:$B$15000,2),0)</f>
        <v>0</v>
      </c>
      <c r="E1546" s="5">
        <f t="shared" ca="1" si="347"/>
        <v>0</v>
      </c>
      <c r="F1546" s="20">
        <f t="shared" si="345"/>
        <v>1.3</v>
      </c>
      <c r="G1546" s="6">
        <f t="shared" ca="1" si="348"/>
        <v>1</v>
      </c>
      <c r="H1546" s="5">
        <f ca="1">TRUNC(PRODUCT(G$10:G1545),15)</f>
        <v>1.5657229765840199</v>
      </c>
      <c r="I1546" s="5">
        <f t="shared" ca="1" si="349"/>
        <v>1.5224483467018901</v>
      </c>
      <c r="J1546" s="5">
        <f t="shared" ca="1" si="350"/>
        <v>1.02842437</v>
      </c>
      <c r="K1546" s="165">
        <f t="shared" ca="1" si="354"/>
        <v>12637.771913320001</v>
      </c>
      <c r="L1546" s="21">
        <f>IF(VLOOKUP(A1546,$U$12:$AD$125,8)=VLOOKUP(A1545,$U$12:$AD$125,8),0,VLOOKUP(A1546,U$12:$AD$125,8))</f>
        <v>0</v>
      </c>
      <c r="M1546" s="8">
        <f>IF(L1546&gt;0,VLOOKUP(L1546,T$12:$AC$125,7),0)</f>
        <v>0</v>
      </c>
      <c r="N1546" s="3">
        <f t="shared" si="356"/>
        <v>0</v>
      </c>
      <c r="O1546" s="3">
        <f t="shared" ca="1" si="351"/>
        <v>12637.771913320001</v>
      </c>
      <c r="P1546" s="22" t="str">
        <f t="shared" si="352"/>
        <v>A+J=</v>
      </c>
      <c r="Q1546" s="2">
        <f t="shared" si="353"/>
        <v>43900</v>
      </c>
    </row>
    <row r="1547" spans="1:17" ht="15" x14ac:dyDescent="0.15">
      <c r="A1547" s="90">
        <f t="shared" ref="A1547:A1551" si="357">(A1546+1)</f>
        <v>43885</v>
      </c>
      <c r="B1547" s="95">
        <f t="shared" ca="1" si="346"/>
        <v>123493.94624464</v>
      </c>
      <c r="C1547" s="5">
        <f t="shared" ca="1" si="355"/>
        <v>110856.17433132</v>
      </c>
      <c r="D1547" s="4">
        <f ca="1">IF(A1547&lt;$B$1,VLOOKUP(A1547,[1]DI!$A$4:$B$15000,2),0)</f>
        <v>0</v>
      </c>
      <c r="E1547" s="5">
        <f t="shared" ca="1" si="347"/>
        <v>0</v>
      </c>
      <c r="F1547" s="20">
        <f t="shared" ref="F1547:F1551" si="358">F1546</f>
        <v>1.3</v>
      </c>
      <c r="G1547" s="6">
        <f t="shared" ca="1" si="348"/>
        <v>1</v>
      </c>
      <c r="H1547" s="5">
        <f ca="1">TRUNC(PRODUCT(G$10:G1546),15)</f>
        <v>1.5657229765840199</v>
      </c>
      <c r="I1547" s="5">
        <f t="shared" ca="1" si="349"/>
        <v>1.5224483467018901</v>
      </c>
      <c r="J1547" s="5">
        <f t="shared" ca="1" si="350"/>
        <v>1.02842437</v>
      </c>
      <c r="K1547" s="165">
        <f t="shared" ca="1" si="354"/>
        <v>12637.771913320001</v>
      </c>
      <c r="L1547" s="21">
        <f>IF(VLOOKUP(A1547,$U$12:$AD$125,8)=VLOOKUP(A1546,$U$12:$AD$125,8),0,VLOOKUP(A1547,U$12:$AD$125,8))</f>
        <v>0</v>
      </c>
      <c r="M1547" s="8">
        <f>IF(L1547&gt;0,VLOOKUP(L1547,T$12:$AC$125,7),0)</f>
        <v>0</v>
      </c>
      <c r="N1547" s="3">
        <f t="shared" si="356"/>
        <v>0</v>
      </c>
      <c r="O1547" s="3">
        <f t="shared" ca="1" si="351"/>
        <v>12637.771913320001</v>
      </c>
      <c r="P1547" s="22" t="str">
        <f t="shared" si="352"/>
        <v>A+J=</v>
      </c>
      <c r="Q1547" s="2">
        <f t="shared" si="353"/>
        <v>43900</v>
      </c>
    </row>
    <row r="1548" spans="1:17" ht="15" x14ac:dyDescent="0.15">
      <c r="A1548" s="90">
        <f t="shared" si="357"/>
        <v>43886</v>
      </c>
      <c r="B1548" s="95">
        <f t="shared" ca="1" si="346"/>
        <v>123493.94624464</v>
      </c>
      <c r="C1548" s="5">
        <f t="shared" ca="1" si="355"/>
        <v>110856.17433132</v>
      </c>
      <c r="D1548" s="4">
        <f ca="1">IF(A1548&lt;$B$1,VLOOKUP(A1548,[1]DI!$A$4:$B$15000,2),0)</f>
        <v>0</v>
      </c>
      <c r="E1548" s="5">
        <f t="shared" ca="1" si="347"/>
        <v>0</v>
      </c>
      <c r="F1548" s="20">
        <f t="shared" si="358"/>
        <v>1.3</v>
      </c>
      <c r="G1548" s="6">
        <f t="shared" ca="1" si="348"/>
        <v>1</v>
      </c>
      <c r="H1548" s="5">
        <f ca="1">TRUNC(PRODUCT(G$10:G1547),15)</f>
        <v>1.5657229765840199</v>
      </c>
      <c r="I1548" s="5">
        <f t="shared" ca="1" si="349"/>
        <v>1.5224483467018901</v>
      </c>
      <c r="J1548" s="5">
        <f t="shared" ca="1" si="350"/>
        <v>1.02842437</v>
      </c>
      <c r="K1548" s="165">
        <f t="shared" ca="1" si="354"/>
        <v>12637.771913320001</v>
      </c>
      <c r="L1548" s="21">
        <f>IF(VLOOKUP(A1548,$U$12:$AD$125,8)=VLOOKUP(A1547,$U$12:$AD$125,8),0,VLOOKUP(A1548,U$12:$AD$125,8))</f>
        <v>0</v>
      </c>
      <c r="M1548" s="8">
        <f>IF(L1548&gt;0,VLOOKUP(L1548,T$12:$AC$125,7),0)</f>
        <v>0</v>
      </c>
      <c r="N1548" s="3">
        <f t="shared" si="356"/>
        <v>0</v>
      </c>
      <c r="O1548" s="3">
        <f t="shared" ca="1" si="351"/>
        <v>12637.771913320001</v>
      </c>
      <c r="P1548" s="22" t="str">
        <f t="shared" si="352"/>
        <v>A+J=</v>
      </c>
      <c r="Q1548" s="2">
        <f t="shared" si="353"/>
        <v>43900</v>
      </c>
    </row>
    <row r="1549" spans="1:17" ht="15" x14ac:dyDescent="0.15">
      <c r="A1549" s="90">
        <f t="shared" si="357"/>
        <v>43887</v>
      </c>
      <c r="B1549" s="95">
        <f t="shared" ca="1" si="346"/>
        <v>123493.94624464</v>
      </c>
      <c r="C1549" s="5">
        <f t="shared" ca="1" si="355"/>
        <v>110856.17433132</v>
      </c>
      <c r="D1549" s="4">
        <f ca="1">IF(A1549&lt;$B$1,VLOOKUP(A1549,[1]DI!$A$4:$B$15000,2),0)</f>
        <v>4.1500000000000002E-2</v>
      </c>
      <c r="E1549" s="5">
        <f t="shared" ca="1" si="347"/>
        <v>1.6137000000000001E-4</v>
      </c>
      <c r="F1549" s="20">
        <f t="shared" si="358"/>
        <v>1.3</v>
      </c>
      <c r="G1549" s="6">
        <f t="shared" ca="1" si="348"/>
        <v>1.0002097809999999</v>
      </c>
      <c r="H1549" s="5">
        <f ca="1">TRUNC(PRODUCT(G$10:G1548),15)</f>
        <v>1.5657229765840199</v>
      </c>
      <c r="I1549" s="5">
        <f t="shared" ca="1" si="349"/>
        <v>1.5224483467018901</v>
      </c>
      <c r="J1549" s="5">
        <f t="shared" ca="1" si="350"/>
        <v>1.02842437</v>
      </c>
      <c r="K1549" s="165">
        <f t="shared" ca="1" si="354"/>
        <v>12637.771913320001</v>
      </c>
      <c r="L1549" s="21">
        <f>IF(VLOOKUP(A1549,$U$12:$AD$125,8)=VLOOKUP(A1548,$U$12:$AD$125,8),0,VLOOKUP(A1549,U$12:$AD$125,8))</f>
        <v>0</v>
      </c>
      <c r="M1549" s="8">
        <f>IF(L1549&gt;0,VLOOKUP(L1549,T$12:$AC$125,7),0)</f>
        <v>0</v>
      </c>
      <c r="N1549" s="3">
        <f t="shared" si="356"/>
        <v>0</v>
      </c>
      <c r="O1549" s="3">
        <f t="shared" ca="1" si="351"/>
        <v>12637.771913320001</v>
      </c>
      <c r="P1549" s="22" t="str">
        <f t="shared" si="352"/>
        <v>A+J=</v>
      </c>
      <c r="Q1549" s="2">
        <f t="shared" si="353"/>
        <v>43900</v>
      </c>
    </row>
    <row r="1550" spans="1:17" ht="15" x14ac:dyDescent="0.15">
      <c r="A1550" s="90">
        <f t="shared" si="357"/>
        <v>43888</v>
      </c>
      <c r="B1550" s="95">
        <f t="shared" ca="1" si="346"/>
        <v>123519.85246073001</v>
      </c>
      <c r="C1550" s="5">
        <f t="shared" ca="1" si="355"/>
        <v>110856.17433132</v>
      </c>
      <c r="D1550" s="4">
        <f ca="1">IF(A1550&lt;$B$1,VLOOKUP(A1550,[1]DI!$A$4:$B$15000,2),0)</f>
        <v>4.1500000000000002E-2</v>
      </c>
      <c r="E1550" s="5">
        <f t="shared" ca="1" si="347"/>
        <v>1.6137000000000001E-4</v>
      </c>
      <c r="F1550" s="20">
        <f t="shared" si="358"/>
        <v>1.3</v>
      </c>
      <c r="G1550" s="6">
        <f t="shared" ca="1" si="348"/>
        <v>1.0002097809999999</v>
      </c>
      <c r="H1550" s="5">
        <f ca="1">TRUNC(PRODUCT(G$10:G1549),15)</f>
        <v>1.56605143551577</v>
      </c>
      <c r="I1550" s="5">
        <f t="shared" ca="1" si="349"/>
        <v>1.5224483467018901</v>
      </c>
      <c r="J1550" s="5">
        <f t="shared" ca="1" si="350"/>
        <v>1.02864011</v>
      </c>
      <c r="K1550" s="165">
        <f t="shared" ca="1" si="354"/>
        <v>12663.67812941</v>
      </c>
      <c r="L1550" s="21">
        <f>IF(VLOOKUP(A1550,$U$12:$AD$125,8)=VLOOKUP(A1549,$U$12:$AD$125,8),0,VLOOKUP(A1550,U$12:$AD$125,8))</f>
        <v>0</v>
      </c>
      <c r="M1550" s="8">
        <f>IF(L1550&gt;0,VLOOKUP(L1550,T$12:$AC$125,7),0)</f>
        <v>0</v>
      </c>
      <c r="N1550" s="3">
        <f t="shared" si="356"/>
        <v>0</v>
      </c>
      <c r="O1550" s="3">
        <f t="shared" ca="1" si="351"/>
        <v>12663.67812941</v>
      </c>
      <c r="P1550" s="22" t="str">
        <f t="shared" si="352"/>
        <v>A+J=</v>
      </c>
      <c r="Q1550" s="2">
        <f t="shared" si="353"/>
        <v>43900</v>
      </c>
    </row>
    <row r="1551" spans="1:17" ht="15" x14ac:dyDescent="0.2">
      <c r="A1551" s="130">
        <f t="shared" si="357"/>
        <v>43889</v>
      </c>
      <c r="B1551" s="131">
        <f t="shared" ca="1" si="346"/>
        <v>123545.76468086</v>
      </c>
      <c r="C1551" s="133">
        <f t="shared" ca="1" si="355"/>
        <v>110856.17433132</v>
      </c>
      <c r="D1551" s="132">
        <f ca="1">IF(A1551&lt;$B$1,VLOOKUP(A1551,[1]DI!$A$4:$B$15000,2),0)</f>
        <v>4.1500000000000002E-2</v>
      </c>
      <c r="E1551" s="133">
        <f t="shared" ca="1" si="347"/>
        <v>1.6137000000000001E-4</v>
      </c>
      <c r="F1551" s="134">
        <f t="shared" si="358"/>
        <v>1.3</v>
      </c>
      <c r="G1551" s="135">
        <f t="shared" ca="1" si="348"/>
        <v>1.0002097809999999</v>
      </c>
      <c r="H1551" s="133">
        <f ca="1">TRUNC(PRODUCT(G$10:G1550),15)</f>
        <v>1.5663799633519699</v>
      </c>
      <c r="I1551" s="133">
        <f t="shared" ca="1" si="349"/>
        <v>1.5224483467018901</v>
      </c>
      <c r="J1551" s="133">
        <f t="shared" ca="1" si="350"/>
        <v>1.0288558999999999</v>
      </c>
      <c r="K1551" s="166">
        <f t="shared" ca="1" si="354"/>
        <v>12689.59034954</v>
      </c>
      <c r="L1551" s="136">
        <f>IF(VLOOKUP(A1551,$U$12:$AD$125,8)=VLOOKUP(A1550,$U$12:$AD$125,8),0,VLOOKUP(A1551,U$12:$AD$125,8))</f>
        <v>0</v>
      </c>
      <c r="M1551" s="167">
        <v>1</v>
      </c>
      <c r="N1551" s="131">
        <f ca="1">C1551</f>
        <v>110856.17433132</v>
      </c>
      <c r="O1551" s="131">
        <f t="shared" ca="1" si="351"/>
        <v>123545.76468086</v>
      </c>
      <c r="P1551" s="137" t="str">
        <f t="shared" si="352"/>
        <v>A+J=</v>
      </c>
      <c r="Q1551" s="138">
        <f t="shared" si="353"/>
        <v>43900</v>
      </c>
    </row>
    <row r="1552" spans="1:17" ht="12.75" x14ac:dyDescent="0.15">
      <c r="A1552" s="90"/>
      <c r="B1552" s="95"/>
      <c r="C1552" s="5"/>
      <c r="D1552" s="4"/>
      <c r="E1552" s="5"/>
      <c r="F1552" s="20"/>
      <c r="G1552" s="6"/>
      <c r="H1552" s="5"/>
      <c r="I1552" s="5"/>
      <c r="J1552" s="5"/>
      <c r="K1552" s="5"/>
      <c r="L1552" s="21"/>
      <c r="M1552" s="8"/>
      <c r="N1552" s="3"/>
      <c r="O1552" s="3"/>
      <c r="P1552" s="22"/>
      <c r="Q1552" s="2"/>
    </row>
    <row r="1553" spans="1:17" ht="12.75" x14ac:dyDescent="0.15">
      <c r="A1553" s="90"/>
      <c r="B1553" s="95"/>
      <c r="C1553" s="5"/>
      <c r="D1553" s="4"/>
      <c r="E1553" s="5"/>
      <c r="F1553" s="20"/>
      <c r="G1553" s="6"/>
      <c r="H1553" s="5"/>
      <c r="I1553" s="5"/>
      <c r="J1553" s="5"/>
      <c r="K1553" s="5"/>
      <c r="L1553" s="21"/>
      <c r="M1553" s="8"/>
      <c r="N1553" s="3"/>
      <c r="O1553" s="3"/>
      <c r="P1553" s="22"/>
      <c r="Q1553" s="2"/>
    </row>
    <row r="1554" spans="1:17" ht="12.75" x14ac:dyDescent="0.15">
      <c r="A1554" s="90"/>
      <c r="B1554" s="95"/>
      <c r="C1554" s="5"/>
      <c r="D1554" s="4"/>
      <c r="E1554" s="5"/>
      <c r="F1554" s="20"/>
      <c r="G1554" s="6"/>
      <c r="H1554" s="5"/>
      <c r="I1554" s="5"/>
      <c r="J1554" s="5"/>
      <c r="K1554" s="5"/>
      <c r="L1554" s="21"/>
      <c r="M1554" s="8"/>
      <c r="N1554" s="3"/>
      <c r="O1554" s="3"/>
      <c r="P1554" s="22"/>
      <c r="Q1554" s="2"/>
    </row>
    <row r="1555" spans="1:17" ht="12.75" x14ac:dyDescent="0.15">
      <c r="A1555" s="90"/>
      <c r="B1555" s="95"/>
      <c r="C1555" s="5"/>
      <c r="D1555" s="4"/>
      <c r="E1555" s="5"/>
      <c r="F1555" s="20"/>
      <c r="G1555" s="6"/>
      <c r="H1555" s="5"/>
      <c r="I1555" s="5"/>
      <c r="J1555" s="5"/>
      <c r="K1555" s="5"/>
      <c r="L1555" s="21"/>
      <c r="M1555" s="8"/>
      <c r="N1555" s="3"/>
      <c r="O1555" s="3"/>
      <c r="P1555" s="22"/>
      <c r="Q1555" s="2"/>
    </row>
    <row r="1556" spans="1:17" ht="12.75" x14ac:dyDescent="0.15">
      <c r="A1556" s="90"/>
      <c r="B1556" s="95"/>
      <c r="C1556" s="5"/>
      <c r="D1556" s="4"/>
      <c r="E1556" s="5"/>
      <c r="F1556" s="20"/>
      <c r="G1556" s="6"/>
      <c r="H1556" s="5"/>
      <c r="I1556" s="5"/>
      <c r="J1556" s="5"/>
      <c r="K1556" s="5"/>
      <c r="L1556" s="21"/>
      <c r="M1556" s="8"/>
      <c r="N1556" s="3"/>
      <c r="O1556" s="3"/>
      <c r="P1556" s="22"/>
      <c r="Q1556" s="2"/>
    </row>
    <row r="1557" spans="1:17" ht="12.75" x14ac:dyDescent="0.15">
      <c r="A1557" s="90"/>
      <c r="B1557" s="95"/>
      <c r="C1557" s="5"/>
      <c r="D1557" s="4"/>
      <c r="E1557" s="5"/>
      <c r="F1557" s="20"/>
      <c r="G1557" s="6"/>
      <c r="H1557" s="5"/>
      <c r="I1557" s="5"/>
      <c r="J1557" s="5"/>
      <c r="K1557" s="5"/>
      <c r="L1557" s="21"/>
      <c r="M1557" s="8"/>
      <c r="N1557" s="3"/>
      <c r="O1557" s="3"/>
      <c r="P1557" s="22"/>
      <c r="Q1557" s="2"/>
    </row>
    <row r="1558" spans="1:17" ht="12.75" x14ac:dyDescent="0.15">
      <c r="A1558" s="90"/>
      <c r="B1558" s="95"/>
      <c r="C1558" s="5"/>
      <c r="D1558" s="4"/>
      <c r="E1558" s="5"/>
      <c r="F1558" s="20"/>
      <c r="G1558" s="6"/>
      <c r="H1558" s="5"/>
      <c r="I1558" s="5"/>
      <c r="J1558" s="5"/>
      <c r="K1558" s="5"/>
      <c r="L1558" s="21"/>
      <c r="M1558" s="8"/>
      <c r="N1558" s="3"/>
      <c r="O1558" s="3"/>
      <c r="P1558" s="22"/>
      <c r="Q1558" s="2"/>
    </row>
    <row r="1559" spans="1:17" ht="12.75" x14ac:dyDescent="0.15">
      <c r="A1559" s="90"/>
      <c r="B1559" s="95"/>
      <c r="C1559" s="5"/>
      <c r="D1559" s="4"/>
      <c r="E1559" s="5"/>
      <c r="F1559" s="20"/>
      <c r="G1559" s="6"/>
      <c r="H1559" s="5"/>
      <c r="I1559" s="5"/>
      <c r="J1559" s="5"/>
      <c r="K1559" s="5"/>
      <c r="L1559" s="21"/>
      <c r="M1559" s="8"/>
      <c r="N1559" s="3"/>
      <c r="O1559" s="3"/>
      <c r="P1559" s="22"/>
      <c r="Q1559" s="2"/>
    </row>
    <row r="1560" spans="1:17" ht="12.75" x14ac:dyDescent="0.15">
      <c r="A1560" s="90"/>
      <c r="B1560" s="95"/>
      <c r="C1560" s="5"/>
      <c r="D1560" s="4"/>
      <c r="E1560" s="5"/>
      <c r="F1560" s="20"/>
      <c r="G1560" s="6"/>
      <c r="H1560" s="5"/>
      <c r="I1560" s="5"/>
      <c r="J1560" s="5"/>
      <c r="K1560" s="5"/>
      <c r="L1560" s="21"/>
      <c r="M1560" s="8"/>
      <c r="N1560" s="3"/>
      <c r="O1560" s="3"/>
      <c r="P1560" s="22"/>
      <c r="Q1560" s="2"/>
    </row>
    <row r="1561" spans="1:17" ht="12.75" x14ac:dyDescent="0.15">
      <c r="A1561" s="90"/>
      <c r="B1561" s="95"/>
      <c r="C1561" s="5"/>
      <c r="D1561" s="4"/>
      <c r="E1561" s="5"/>
      <c r="F1561" s="20"/>
      <c r="G1561" s="6"/>
      <c r="H1561" s="5"/>
      <c r="I1561" s="5"/>
      <c r="J1561" s="5"/>
      <c r="K1561" s="5"/>
      <c r="L1561" s="21"/>
      <c r="M1561" s="8"/>
      <c r="N1561" s="3"/>
      <c r="O1561" s="3"/>
      <c r="P1561" s="22"/>
      <c r="Q1561" s="2"/>
    </row>
    <row r="1562" spans="1:17" ht="15" x14ac:dyDescent="0.2">
      <c r="A1562" s="110"/>
      <c r="B1562" s="111"/>
      <c r="C1562" s="5"/>
      <c r="D1562" s="112"/>
      <c r="E1562" s="113"/>
      <c r="F1562" s="114"/>
      <c r="G1562" s="115"/>
      <c r="H1562" s="113"/>
      <c r="I1562" s="113"/>
      <c r="J1562" s="113"/>
      <c r="K1562" s="113"/>
      <c r="L1562" s="116"/>
      <c r="M1562" s="117"/>
      <c r="N1562" s="111"/>
      <c r="O1562" s="111"/>
      <c r="P1562" s="118"/>
      <c r="Q1562" s="119"/>
    </row>
    <row r="1563" spans="1:17" ht="12.75" x14ac:dyDescent="0.15">
      <c r="A1563" s="90"/>
      <c r="B1563" s="95"/>
      <c r="C1563" s="5"/>
      <c r="D1563" s="4"/>
      <c r="E1563" s="5"/>
      <c r="F1563" s="20"/>
      <c r="G1563" s="6"/>
      <c r="H1563" s="5"/>
      <c r="I1563" s="5"/>
      <c r="J1563" s="5"/>
      <c r="K1563" s="5"/>
      <c r="L1563" s="21"/>
      <c r="M1563" s="8"/>
      <c r="N1563" s="3"/>
      <c r="O1563" s="3"/>
      <c r="P1563" s="22"/>
      <c r="Q1563" s="2"/>
    </row>
    <row r="1564" spans="1:17" ht="12.75" x14ac:dyDescent="0.15">
      <c r="A1564" s="90"/>
      <c r="B1564" s="95"/>
      <c r="C1564" s="5"/>
      <c r="D1564" s="4"/>
      <c r="E1564" s="5"/>
      <c r="F1564" s="20"/>
      <c r="G1564" s="6"/>
      <c r="H1564" s="5"/>
      <c r="I1564" s="5"/>
      <c r="J1564" s="5"/>
      <c r="K1564" s="5"/>
      <c r="L1564" s="21"/>
      <c r="M1564" s="8"/>
      <c r="N1564" s="3"/>
      <c r="O1564" s="3"/>
      <c r="P1564" s="22"/>
      <c r="Q1564" s="2"/>
    </row>
    <row r="1565" spans="1:17" ht="12.75" x14ac:dyDescent="0.15">
      <c r="A1565" s="90"/>
      <c r="B1565" s="95"/>
      <c r="C1565" s="5"/>
      <c r="D1565" s="4"/>
      <c r="E1565" s="5"/>
      <c r="F1565" s="20"/>
      <c r="G1565" s="6"/>
      <c r="H1565" s="5"/>
      <c r="I1565" s="5"/>
      <c r="J1565" s="5"/>
      <c r="K1565" s="5"/>
      <c r="L1565" s="21"/>
      <c r="M1565" s="8"/>
      <c r="N1565" s="3"/>
      <c r="O1565" s="3"/>
      <c r="P1565" s="22"/>
      <c r="Q1565" s="2"/>
    </row>
    <row r="1566" spans="1:17" ht="12.75" x14ac:dyDescent="0.15">
      <c r="A1566" s="90"/>
      <c r="B1566" s="95"/>
      <c r="C1566" s="5"/>
      <c r="D1566" s="4"/>
      <c r="E1566" s="5"/>
      <c r="F1566" s="20"/>
      <c r="G1566" s="6"/>
      <c r="H1566" s="5"/>
      <c r="I1566" s="5"/>
      <c r="J1566" s="5"/>
      <c r="K1566" s="5"/>
      <c r="L1566" s="21"/>
      <c r="M1566" s="8"/>
      <c r="N1566" s="3"/>
      <c r="O1566" s="3"/>
      <c r="P1566" s="22"/>
      <c r="Q1566" s="2"/>
    </row>
    <row r="1567" spans="1:17" ht="12.75" x14ac:dyDescent="0.15">
      <c r="A1567" s="90"/>
      <c r="B1567" s="95"/>
      <c r="C1567" s="5"/>
      <c r="D1567" s="4"/>
      <c r="E1567" s="5"/>
      <c r="F1567" s="20"/>
      <c r="G1567" s="6"/>
      <c r="H1567" s="5"/>
      <c r="I1567" s="5"/>
      <c r="J1567" s="5"/>
      <c r="K1567" s="5"/>
      <c r="L1567" s="21"/>
      <c r="M1567" s="8"/>
      <c r="N1567" s="3"/>
      <c r="O1567" s="3"/>
      <c r="P1567" s="22"/>
      <c r="Q1567" s="2"/>
    </row>
    <row r="1568" spans="1:17" ht="12.75" x14ac:dyDescent="0.15">
      <c r="A1568" s="90"/>
      <c r="B1568" s="95"/>
      <c r="C1568" s="5"/>
      <c r="D1568" s="4"/>
      <c r="E1568" s="5"/>
      <c r="F1568" s="20"/>
      <c r="G1568" s="6"/>
      <c r="H1568" s="5"/>
      <c r="I1568" s="5"/>
      <c r="J1568" s="5"/>
      <c r="K1568" s="5"/>
      <c r="L1568" s="21"/>
      <c r="M1568" s="8"/>
      <c r="N1568" s="3"/>
      <c r="O1568" s="3"/>
      <c r="P1568" s="22"/>
      <c r="Q1568" s="2"/>
    </row>
    <row r="1569" spans="1:17" ht="12.75" x14ac:dyDescent="0.15">
      <c r="A1569" s="90"/>
      <c r="B1569" s="95"/>
      <c r="C1569" s="5"/>
      <c r="D1569" s="4"/>
      <c r="E1569" s="5"/>
      <c r="F1569" s="20"/>
      <c r="G1569" s="6"/>
      <c r="H1569" s="5"/>
      <c r="I1569" s="5"/>
      <c r="J1569" s="5"/>
      <c r="K1569" s="5"/>
      <c r="L1569" s="21"/>
      <c r="M1569" s="8"/>
      <c r="N1569" s="3"/>
      <c r="O1569" s="3"/>
      <c r="P1569" s="22"/>
      <c r="Q1569" s="2"/>
    </row>
    <row r="1570" spans="1:17" ht="12.75" x14ac:dyDescent="0.15">
      <c r="A1570" s="90"/>
      <c r="B1570" s="95"/>
      <c r="C1570" s="5"/>
      <c r="D1570" s="4"/>
      <c r="E1570" s="5"/>
      <c r="F1570" s="20"/>
      <c r="G1570" s="6"/>
      <c r="H1570" s="5"/>
      <c r="I1570" s="5"/>
      <c r="J1570" s="5"/>
      <c r="K1570" s="5"/>
      <c r="L1570" s="21"/>
      <c r="M1570" s="8"/>
      <c r="N1570" s="3"/>
      <c r="O1570" s="3"/>
      <c r="P1570" s="22"/>
      <c r="Q1570" s="2"/>
    </row>
    <row r="1571" spans="1:17" ht="12.75" x14ac:dyDescent="0.15">
      <c r="A1571" s="90"/>
      <c r="B1571" s="95"/>
      <c r="C1571" s="5"/>
      <c r="D1571" s="4"/>
      <c r="E1571" s="5"/>
      <c r="F1571" s="20"/>
      <c r="G1571" s="6"/>
      <c r="H1571" s="5"/>
      <c r="I1571" s="5"/>
      <c r="J1571" s="5"/>
      <c r="K1571" s="5"/>
      <c r="L1571" s="21"/>
      <c r="M1571" s="8"/>
      <c r="N1571" s="3"/>
      <c r="O1571" s="3"/>
      <c r="P1571" s="22"/>
      <c r="Q1571" s="2"/>
    </row>
    <row r="1572" spans="1:17" ht="12.75" x14ac:dyDescent="0.15">
      <c r="A1572" s="90"/>
      <c r="B1572" s="95"/>
      <c r="C1572" s="5"/>
      <c r="D1572" s="4"/>
      <c r="E1572" s="5"/>
      <c r="F1572" s="20"/>
      <c r="G1572" s="6"/>
      <c r="H1572" s="5"/>
      <c r="I1572" s="5"/>
      <c r="J1572" s="5"/>
      <c r="K1572" s="5"/>
      <c r="L1572" s="21"/>
      <c r="M1572" s="8"/>
      <c r="N1572" s="3"/>
      <c r="O1572" s="3"/>
      <c r="P1572" s="22"/>
      <c r="Q1572" s="2"/>
    </row>
    <row r="1573" spans="1:17" ht="12.75" x14ac:dyDescent="0.15">
      <c r="A1573" s="90"/>
      <c r="B1573" s="95"/>
      <c r="C1573" s="5"/>
      <c r="D1573" s="4"/>
      <c r="E1573" s="5"/>
      <c r="F1573" s="20"/>
      <c r="G1573" s="6"/>
      <c r="H1573" s="5"/>
      <c r="I1573" s="5"/>
      <c r="J1573" s="5"/>
      <c r="K1573" s="5"/>
      <c r="L1573" s="21"/>
      <c r="M1573" s="8"/>
      <c r="N1573" s="3"/>
      <c r="O1573" s="3"/>
      <c r="P1573" s="22"/>
      <c r="Q1573" s="2"/>
    </row>
    <row r="1574" spans="1:17" ht="12.75" x14ac:dyDescent="0.15">
      <c r="A1574" s="90"/>
      <c r="B1574" s="95"/>
      <c r="C1574" s="5"/>
      <c r="D1574" s="4"/>
      <c r="E1574" s="5"/>
      <c r="F1574" s="20"/>
      <c r="G1574" s="6"/>
      <c r="H1574" s="5"/>
      <c r="I1574" s="5"/>
      <c r="J1574" s="5"/>
      <c r="K1574" s="5"/>
      <c r="L1574" s="21"/>
      <c r="M1574" s="8"/>
      <c r="N1574" s="3"/>
      <c r="O1574" s="3"/>
      <c r="P1574" s="22"/>
      <c r="Q1574" s="2"/>
    </row>
    <row r="1575" spans="1:17" ht="12.75" x14ac:dyDescent="0.15">
      <c r="A1575" s="90"/>
      <c r="B1575" s="95"/>
      <c r="C1575" s="5"/>
      <c r="D1575" s="4"/>
      <c r="E1575" s="5"/>
      <c r="F1575" s="20"/>
      <c r="G1575" s="6"/>
      <c r="H1575" s="5"/>
      <c r="I1575" s="5"/>
      <c r="J1575" s="5"/>
      <c r="K1575" s="5"/>
      <c r="L1575" s="21"/>
      <c r="M1575" s="8"/>
      <c r="N1575" s="3"/>
      <c r="O1575" s="3"/>
      <c r="P1575" s="22"/>
      <c r="Q1575" s="2"/>
    </row>
    <row r="1576" spans="1:17" ht="12.75" x14ac:dyDescent="0.15">
      <c r="A1576" s="90"/>
      <c r="B1576" s="95"/>
      <c r="C1576" s="5"/>
      <c r="D1576" s="4"/>
      <c r="E1576" s="5"/>
      <c r="F1576" s="20"/>
      <c r="G1576" s="6"/>
      <c r="H1576" s="5"/>
      <c r="I1576" s="5"/>
      <c r="J1576" s="5"/>
      <c r="K1576" s="5"/>
      <c r="L1576" s="21"/>
      <c r="M1576" s="8"/>
      <c r="N1576" s="3"/>
      <c r="O1576" s="3"/>
      <c r="P1576" s="22"/>
      <c r="Q1576" s="2"/>
    </row>
    <row r="1577" spans="1:17" ht="12.75" x14ac:dyDescent="0.15">
      <c r="A1577" s="90"/>
      <c r="B1577" s="95"/>
      <c r="C1577" s="5"/>
      <c r="D1577" s="4"/>
      <c r="E1577" s="5"/>
      <c r="F1577" s="20"/>
      <c r="G1577" s="6"/>
      <c r="H1577" s="5"/>
      <c r="I1577" s="5"/>
      <c r="J1577" s="5"/>
      <c r="K1577" s="5"/>
      <c r="L1577" s="21"/>
      <c r="M1577" s="8"/>
      <c r="N1577" s="3"/>
      <c r="O1577" s="3"/>
      <c r="P1577" s="22"/>
      <c r="Q1577" s="2"/>
    </row>
    <row r="1578" spans="1:17" ht="12.75" x14ac:dyDescent="0.15">
      <c r="A1578" s="90"/>
      <c r="B1578" s="95"/>
      <c r="C1578" s="5"/>
      <c r="D1578" s="4"/>
      <c r="E1578" s="5"/>
      <c r="F1578" s="20"/>
      <c r="G1578" s="6"/>
      <c r="H1578" s="5"/>
      <c r="I1578" s="5"/>
      <c r="J1578" s="5"/>
      <c r="K1578" s="5"/>
      <c r="L1578" s="21"/>
      <c r="M1578" s="8"/>
      <c r="N1578" s="3"/>
      <c r="O1578" s="3"/>
      <c r="P1578" s="22"/>
      <c r="Q1578" s="2"/>
    </row>
    <row r="1579" spans="1:17" ht="12.75" x14ac:dyDescent="0.15">
      <c r="A1579" s="90"/>
      <c r="B1579" s="95"/>
      <c r="C1579" s="5"/>
      <c r="D1579" s="4"/>
      <c r="E1579" s="5"/>
      <c r="F1579" s="20"/>
      <c r="G1579" s="6"/>
      <c r="H1579" s="5"/>
      <c r="I1579" s="5"/>
      <c r="J1579" s="5"/>
      <c r="K1579" s="5"/>
      <c r="L1579" s="21"/>
      <c r="M1579" s="8"/>
      <c r="N1579" s="3"/>
      <c r="O1579" s="3"/>
      <c r="P1579" s="22"/>
      <c r="Q1579" s="2"/>
    </row>
    <row r="1580" spans="1:17" ht="12.75" x14ac:dyDescent="0.15">
      <c r="A1580" s="90"/>
      <c r="B1580" s="95"/>
      <c r="C1580" s="5"/>
      <c r="D1580" s="4"/>
      <c r="E1580" s="5"/>
      <c r="F1580" s="20"/>
      <c r="G1580" s="6"/>
      <c r="H1580" s="5"/>
      <c r="I1580" s="5"/>
      <c r="J1580" s="5"/>
      <c r="K1580" s="5"/>
      <c r="L1580" s="21"/>
      <c r="M1580" s="8"/>
      <c r="N1580" s="3"/>
      <c r="O1580" s="3"/>
      <c r="P1580" s="22"/>
      <c r="Q1580" s="2"/>
    </row>
    <row r="1581" spans="1:17" ht="12.75" x14ac:dyDescent="0.15">
      <c r="A1581" s="90"/>
      <c r="B1581" s="95"/>
      <c r="C1581" s="5"/>
      <c r="D1581" s="4"/>
      <c r="E1581" s="5"/>
      <c r="F1581" s="20"/>
      <c r="G1581" s="6"/>
      <c r="H1581" s="5"/>
      <c r="I1581" s="5"/>
      <c r="J1581" s="5"/>
      <c r="K1581" s="5"/>
      <c r="L1581" s="21"/>
      <c r="M1581" s="8"/>
      <c r="N1581" s="3"/>
      <c r="O1581" s="3"/>
      <c r="P1581" s="22"/>
      <c r="Q1581" s="2"/>
    </row>
    <row r="1582" spans="1:17" ht="12.75" x14ac:dyDescent="0.15">
      <c r="A1582" s="90"/>
      <c r="B1582" s="95"/>
      <c r="C1582" s="5"/>
      <c r="D1582" s="4"/>
      <c r="E1582" s="5"/>
      <c r="F1582" s="20"/>
      <c r="G1582" s="6"/>
      <c r="H1582" s="5"/>
      <c r="I1582" s="5"/>
      <c r="J1582" s="5"/>
      <c r="K1582" s="5"/>
      <c r="L1582" s="21"/>
      <c r="M1582" s="8"/>
      <c r="N1582" s="3"/>
      <c r="O1582" s="3"/>
      <c r="P1582" s="22"/>
      <c r="Q1582" s="2"/>
    </row>
    <row r="1583" spans="1:17" ht="12.75" x14ac:dyDescent="0.15">
      <c r="A1583" s="90"/>
      <c r="B1583" s="95"/>
      <c r="C1583" s="5"/>
      <c r="D1583" s="4"/>
      <c r="E1583" s="5"/>
      <c r="F1583" s="20"/>
      <c r="G1583" s="6"/>
      <c r="H1583" s="5"/>
      <c r="I1583" s="5"/>
      <c r="J1583" s="5"/>
      <c r="K1583" s="5"/>
      <c r="L1583" s="21"/>
      <c r="M1583" s="8"/>
      <c r="N1583" s="3"/>
      <c r="O1583" s="3"/>
      <c r="P1583" s="22"/>
      <c r="Q1583" s="2"/>
    </row>
    <row r="1584" spans="1:17" ht="12.75" x14ac:dyDescent="0.15">
      <c r="A1584" s="90"/>
      <c r="B1584" s="95"/>
      <c r="C1584" s="5"/>
      <c r="D1584" s="4"/>
      <c r="E1584" s="5"/>
      <c r="F1584" s="20"/>
      <c r="G1584" s="6"/>
      <c r="H1584" s="5"/>
      <c r="I1584" s="5"/>
      <c r="J1584" s="5"/>
      <c r="K1584" s="5"/>
      <c r="L1584" s="21"/>
      <c r="M1584" s="8"/>
      <c r="N1584" s="3"/>
      <c r="O1584" s="3"/>
      <c r="P1584" s="22"/>
      <c r="Q1584" s="2"/>
    </row>
    <row r="1585" spans="1:17" ht="12.75" x14ac:dyDescent="0.15">
      <c r="A1585" s="90"/>
      <c r="B1585" s="95"/>
      <c r="C1585" s="5"/>
      <c r="D1585" s="4"/>
      <c r="E1585" s="5"/>
      <c r="F1585" s="20"/>
      <c r="G1585" s="6"/>
      <c r="H1585" s="5"/>
      <c r="I1585" s="5"/>
      <c r="J1585" s="5"/>
      <c r="K1585" s="5"/>
      <c r="L1585" s="21"/>
      <c r="M1585" s="8"/>
      <c r="N1585" s="3"/>
      <c r="O1585" s="3"/>
      <c r="P1585" s="22"/>
      <c r="Q1585" s="2"/>
    </row>
    <row r="1586" spans="1:17" ht="12.75" x14ac:dyDescent="0.15">
      <c r="A1586" s="90"/>
      <c r="B1586" s="95"/>
      <c r="C1586" s="5"/>
      <c r="D1586" s="4"/>
      <c r="E1586" s="5"/>
      <c r="F1586" s="20"/>
      <c r="G1586" s="6"/>
      <c r="H1586" s="5"/>
      <c r="I1586" s="5"/>
      <c r="J1586" s="5"/>
      <c r="K1586" s="5"/>
      <c r="L1586" s="21"/>
      <c r="M1586" s="8"/>
      <c r="N1586" s="3"/>
      <c r="O1586" s="3"/>
      <c r="P1586" s="22"/>
      <c r="Q1586" s="2"/>
    </row>
    <row r="1587" spans="1:17" ht="12.75" x14ac:dyDescent="0.15">
      <c r="A1587" s="90"/>
      <c r="B1587" s="95"/>
      <c r="C1587" s="5"/>
      <c r="D1587" s="4"/>
      <c r="E1587" s="5"/>
      <c r="F1587" s="20"/>
      <c r="G1587" s="6"/>
      <c r="H1587" s="5"/>
      <c r="I1587" s="5"/>
      <c r="J1587" s="5"/>
      <c r="K1587" s="5"/>
      <c r="L1587" s="21"/>
      <c r="M1587" s="8"/>
      <c r="N1587" s="3"/>
      <c r="O1587" s="3"/>
      <c r="P1587" s="22"/>
      <c r="Q1587" s="2"/>
    </row>
    <row r="1588" spans="1:17" ht="12.75" x14ac:dyDescent="0.15">
      <c r="A1588" s="90"/>
      <c r="B1588" s="95"/>
      <c r="C1588" s="5"/>
      <c r="D1588" s="4"/>
      <c r="E1588" s="5"/>
      <c r="F1588" s="20"/>
      <c r="G1588" s="6"/>
      <c r="H1588" s="5"/>
      <c r="I1588" s="5"/>
      <c r="J1588" s="5"/>
      <c r="K1588" s="5"/>
      <c r="L1588" s="21"/>
      <c r="M1588" s="8"/>
      <c r="N1588" s="3"/>
      <c r="O1588" s="3"/>
      <c r="P1588" s="22"/>
      <c r="Q1588" s="2"/>
    </row>
    <row r="1589" spans="1:17" ht="12.75" x14ac:dyDescent="0.15">
      <c r="A1589" s="90"/>
      <c r="B1589" s="95"/>
      <c r="C1589" s="5"/>
      <c r="D1589" s="4"/>
      <c r="E1589" s="5"/>
      <c r="F1589" s="20"/>
      <c r="G1589" s="6"/>
      <c r="H1589" s="5"/>
      <c r="I1589" s="5"/>
      <c r="J1589" s="5"/>
      <c r="K1589" s="5"/>
      <c r="L1589" s="21"/>
      <c r="M1589" s="8"/>
      <c r="N1589" s="3"/>
      <c r="O1589" s="3"/>
      <c r="P1589" s="22"/>
      <c r="Q1589" s="2"/>
    </row>
    <row r="1590" spans="1:17" ht="12.75" x14ac:dyDescent="0.15">
      <c r="A1590" s="90"/>
      <c r="B1590" s="95"/>
      <c r="C1590" s="5"/>
      <c r="D1590" s="4"/>
      <c r="E1590" s="5"/>
      <c r="F1590" s="20"/>
      <c r="G1590" s="6"/>
      <c r="H1590" s="5"/>
      <c r="I1590" s="5"/>
      <c r="J1590" s="5"/>
      <c r="K1590" s="5"/>
      <c r="L1590" s="21"/>
      <c r="M1590" s="8"/>
      <c r="N1590" s="3"/>
      <c r="O1590" s="3"/>
      <c r="P1590" s="22"/>
      <c r="Q1590" s="2"/>
    </row>
    <row r="1591" spans="1:17" ht="12.75" x14ac:dyDescent="0.15">
      <c r="A1591" s="90"/>
      <c r="B1591" s="95"/>
      <c r="C1591" s="5"/>
      <c r="D1591" s="4"/>
      <c r="E1591" s="5"/>
      <c r="F1591" s="20"/>
      <c r="G1591" s="6"/>
      <c r="H1591" s="5"/>
      <c r="I1591" s="5"/>
      <c r="J1591" s="5"/>
      <c r="K1591" s="5"/>
      <c r="L1591" s="21"/>
      <c r="M1591" s="8"/>
      <c r="N1591" s="3"/>
      <c r="O1591" s="3"/>
      <c r="P1591" s="22"/>
      <c r="Q1591" s="2"/>
    </row>
    <row r="1592" spans="1:17" ht="12.75" x14ac:dyDescent="0.15">
      <c r="A1592" s="90"/>
      <c r="B1592" s="95"/>
      <c r="C1592" s="5"/>
      <c r="D1592" s="4"/>
      <c r="E1592" s="5"/>
      <c r="F1592" s="20"/>
      <c r="G1592" s="6"/>
      <c r="H1592" s="5"/>
      <c r="I1592" s="5"/>
      <c r="J1592" s="5"/>
      <c r="K1592" s="5"/>
      <c r="L1592" s="21"/>
      <c r="M1592" s="8"/>
      <c r="N1592" s="3"/>
      <c r="O1592" s="3"/>
      <c r="P1592" s="22"/>
      <c r="Q1592" s="2"/>
    </row>
    <row r="1593" spans="1:17" ht="12.75" x14ac:dyDescent="0.15">
      <c r="A1593" s="90"/>
      <c r="B1593" s="95"/>
      <c r="C1593" s="5"/>
      <c r="D1593" s="4"/>
      <c r="E1593" s="5"/>
      <c r="F1593" s="20"/>
      <c r="G1593" s="6"/>
      <c r="H1593" s="5"/>
      <c r="I1593" s="5"/>
      <c r="J1593" s="5"/>
      <c r="K1593" s="5"/>
      <c r="L1593" s="21"/>
      <c r="M1593" s="8"/>
      <c r="N1593" s="3"/>
      <c r="O1593" s="3"/>
      <c r="P1593" s="22"/>
      <c r="Q1593" s="2"/>
    </row>
    <row r="1594" spans="1:17" ht="12.75" x14ac:dyDescent="0.15">
      <c r="A1594" s="90"/>
      <c r="B1594" s="95"/>
      <c r="C1594" s="5"/>
      <c r="D1594" s="4"/>
      <c r="E1594" s="5"/>
      <c r="F1594" s="20"/>
      <c r="G1594" s="6"/>
      <c r="H1594" s="5"/>
      <c r="I1594" s="5"/>
      <c r="J1594" s="5"/>
      <c r="K1594" s="5"/>
      <c r="L1594" s="21"/>
      <c r="M1594" s="8"/>
      <c r="N1594" s="3"/>
      <c r="O1594" s="3"/>
      <c r="P1594" s="22"/>
      <c r="Q1594" s="2"/>
    </row>
    <row r="1595" spans="1:17" ht="12.75" x14ac:dyDescent="0.15">
      <c r="A1595" s="90"/>
      <c r="B1595" s="95"/>
      <c r="C1595" s="5"/>
      <c r="D1595" s="4"/>
      <c r="E1595" s="5"/>
      <c r="F1595" s="20"/>
      <c r="G1595" s="6"/>
      <c r="H1595" s="5"/>
      <c r="I1595" s="5"/>
      <c r="J1595" s="5"/>
      <c r="K1595" s="5"/>
      <c r="L1595" s="21"/>
      <c r="M1595" s="8"/>
      <c r="N1595" s="3"/>
      <c r="O1595" s="3"/>
      <c r="P1595" s="22"/>
      <c r="Q1595" s="2"/>
    </row>
    <row r="1596" spans="1:17" ht="12.75" x14ac:dyDescent="0.15">
      <c r="A1596" s="90"/>
      <c r="B1596" s="95"/>
      <c r="C1596" s="5"/>
      <c r="D1596" s="4"/>
      <c r="E1596" s="5"/>
      <c r="F1596" s="20"/>
      <c r="G1596" s="6"/>
      <c r="H1596" s="5"/>
      <c r="I1596" s="5"/>
      <c r="J1596" s="5"/>
      <c r="K1596" s="5"/>
      <c r="L1596" s="21"/>
      <c r="M1596" s="8"/>
      <c r="N1596" s="3"/>
      <c r="O1596" s="3"/>
      <c r="P1596" s="22"/>
      <c r="Q1596" s="2"/>
    </row>
    <row r="1597" spans="1:17" ht="12.75" x14ac:dyDescent="0.15">
      <c r="A1597" s="90"/>
      <c r="B1597" s="95"/>
      <c r="C1597" s="5"/>
      <c r="D1597" s="4"/>
      <c r="E1597" s="5"/>
      <c r="F1597" s="20"/>
      <c r="G1597" s="6"/>
      <c r="H1597" s="5"/>
      <c r="I1597" s="5"/>
      <c r="J1597" s="5"/>
      <c r="K1597" s="5"/>
      <c r="L1597" s="21"/>
      <c r="M1597" s="8"/>
      <c r="N1597" s="3"/>
      <c r="O1597" s="3"/>
      <c r="P1597" s="22"/>
      <c r="Q1597" s="2"/>
    </row>
    <row r="1598" spans="1:17" ht="12.75" x14ac:dyDescent="0.15">
      <c r="A1598" s="90"/>
      <c r="B1598" s="95"/>
      <c r="C1598" s="5"/>
      <c r="D1598" s="4"/>
      <c r="E1598" s="5"/>
      <c r="F1598" s="20"/>
      <c r="G1598" s="6"/>
      <c r="H1598" s="5"/>
      <c r="I1598" s="5"/>
      <c r="J1598" s="5"/>
      <c r="K1598" s="5"/>
      <c r="L1598" s="21"/>
      <c r="M1598" s="8"/>
      <c r="N1598" s="3"/>
      <c r="O1598" s="3"/>
      <c r="P1598" s="22"/>
      <c r="Q1598" s="2"/>
    </row>
    <row r="1599" spans="1:17" ht="12.75" x14ac:dyDescent="0.15">
      <c r="A1599" s="90"/>
      <c r="B1599" s="95"/>
      <c r="C1599" s="5"/>
      <c r="D1599" s="4"/>
      <c r="E1599" s="5"/>
      <c r="F1599" s="20"/>
      <c r="G1599" s="6"/>
      <c r="H1599" s="5"/>
      <c r="I1599" s="5"/>
      <c r="J1599" s="5"/>
      <c r="K1599" s="5"/>
      <c r="L1599" s="21"/>
      <c r="M1599" s="8"/>
      <c r="N1599" s="3"/>
      <c r="O1599" s="3"/>
      <c r="P1599" s="22"/>
      <c r="Q1599" s="2"/>
    </row>
    <row r="1600" spans="1:17" ht="12.75" x14ac:dyDescent="0.15">
      <c r="A1600" s="90"/>
      <c r="B1600" s="95"/>
      <c r="C1600" s="5"/>
      <c r="D1600" s="4"/>
      <c r="E1600" s="5"/>
      <c r="F1600" s="20"/>
      <c r="G1600" s="6"/>
      <c r="H1600" s="5"/>
      <c r="I1600" s="5"/>
      <c r="J1600" s="5"/>
      <c r="K1600" s="5"/>
      <c r="L1600" s="21"/>
      <c r="M1600" s="8"/>
      <c r="N1600" s="3"/>
      <c r="O1600" s="3"/>
      <c r="P1600" s="22"/>
      <c r="Q1600" s="2"/>
    </row>
    <row r="1601" spans="1:17" ht="12.75" x14ac:dyDescent="0.15">
      <c r="A1601" s="90"/>
      <c r="B1601" s="95"/>
      <c r="C1601" s="5"/>
      <c r="D1601" s="4"/>
      <c r="E1601" s="5"/>
      <c r="F1601" s="20"/>
      <c r="G1601" s="6"/>
      <c r="H1601" s="5"/>
      <c r="I1601" s="5"/>
      <c r="J1601" s="5"/>
      <c r="K1601" s="5"/>
      <c r="L1601" s="21"/>
      <c r="M1601" s="8"/>
      <c r="N1601" s="3"/>
      <c r="O1601" s="3"/>
      <c r="P1601" s="22"/>
      <c r="Q1601" s="2"/>
    </row>
    <row r="1602" spans="1:17" ht="12.75" x14ac:dyDescent="0.15">
      <c r="A1602" s="90"/>
      <c r="B1602" s="95"/>
      <c r="C1602" s="5"/>
      <c r="D1602" s="4"/>
      <c r="E1602" s="5"/>
      <c r="F1602" s="20"/>
      <c r="G1602" s="6"/>
      <c r="H1602" s="5"/>
      <c r="I1602" s="5"/>
      <c r="J1602" s="5"/>
      <c r="K1602" s="5"/>
      <c r="L1602" s="21"/>
      <c r="M1602" s="8"/>
      <c r="N1602" s="3"/>
      <c r="O1602" s="3"/>
      <c r="P1602" s="22"/>
      <c r="Q1602" s="2"/>
    </row>
    <row r="1603" spans="1:17" ht="12.75" x14ac:dyDescent="0.15">
      <c r="A1603" s="90"/>
      <c r="B1603" s="95"/>
      <c r="C1603" s="5"/>
      <c r="D1603" s="4"/>
      <c r="E1603" s="5"/>
      <c r="F1603" s="20"/>
      <c r="G1603" s="6"/>
      <c r="H1603" s="5"/>
      <c r="I1603" s="5"/>
      <c r="J1603" s="5"/>
      <c r="K1603" s="5"/>
      <c r="L1603" s="21"/>
      <c r="M1603" s="8"/>
      <c r="N1603" s="3"/>
      <c r="O1603" s="3"/>
      <c r="P1603" s="22"/>
      <c r="Q1603" s="2"/>
    </row>
    <row r="1604" spans="1:17" ht="12.75" x14ac:dyDescent="0.15">
      <c r="A1604" s="90"/>
      <c r="B1604" s="95"/>
      <c r="C1604" s="5"/>
      <c r="D1604" s="4"/>
      <c r="E1604" s="5"/>
      <c r="F1604" s="20"/>
      <c r="G1604" s="6"/>
      <c r="H1604" s="5"/>
      <c r="I1604" s="5"/>
      <c r="J1604" s="5"/>
      <c r="K1604" s="5"/>
      <c r="L1604" s="21"/>
      <c r="M1604" s="8"/>
      <c r="N1604" s="3"/>
      <c r="O1604" s="3"/>
      <c r="P1604" s="22"/>
      <c r="Q1604" s="2"/>
    </row>
    <row r="1605" spans="1:17" ht="12.75" x14ac:dyDescent="0.15">
      <c r="A1605" s="90"/>
      <c r="B1605" s="95"/>
      <c r="C1605" s="5"/>
      <c r="D1605" s="4"/>
      <c r="E1605" s="5"/>
      <c r="F1605" s="20"/>
      <c r="G1605" s="6"/>
      <c r="H1605" s="5"/>
      <c r="I1605" s="5"/>
      <c r="J1605" s="5"/>
      <c r="K1605" s="5"/>
      <c r="L1605" s="21"/>
      <c r="M1605" s="8"/>
      <c r="N1605" s="3"/>
      <c r="O1605" s="3"/>
      <c r="P1605" s="22"/>
      <c r="Q1605" s="2"/>
    </row>
    <row r="1606" spans="1:17" ht="12.75" x14ac:dyDescent="0.15">
      <c r="A1606" s="90"/>
      <c r="B1606" s="95"/>
      <c r="C1606" s="5"/>
      <c r="D1606" s="4"/>
      <c r="E1606" s="5"/>
      <c r="F1606" s="20"/>
      <c r="G1606" s="6"/>
      <c r="H1606" s="5"/>
      <c r="I1606" s="5"/>
      <c r="J1606" s="5"/>
      <c r="K1606" s="5"/>
      <c r="L1606" s="21"/>
      <c r="M1606" s="8"/>
      <c r="N1606" s="3"/>
      <c r="O1606" s="3"/>
      <c r="P1606" s="22"/>
      <c r="Q1606" s="2"/>
    </row>
    <row r="1607" spans="1:17" ht="12.75" x14ac:dyDescent="0.15">
      <c r="A1607" s="90"/>
      <c r="B1607" s="95"/>
      <c r="C1607" s="5"/>
      <c r="D1607" s="4"/>
      <c r="E1607" s="5"/>
      <c r="F1607" s="20"/>
      <c r="G1607" s="6"/>
      <c r="H1607" s="5"/>
      <c r="I1607" s="5"/>
      <c r="J1607" s="5"/>
      <c r="K1607" s="5"/>
      <c r="L1607" s="21"/>
      <c r="M1607" s="8"/>
      <c r="N1607" s="3"/>
      <c r="O1607" s="3"/>
      <c r="P1607" s="22"/>
      <c r="Q1607" s="2"/>
    </row>
    <row r="1608" spans="1:17" ht="12.75" x14ac:dyDescent="0.15">
      <c r="A1608" s="90"/>
      <c r="B1608" s="95"/>
      <c r="C1608" s="5"/>
      <c r="D1608" s="4"/>
      <c r="E1608" s="5"/>
      <c r="F1608" s="20"/>
      <c r="G1608" s="6"/>
      <c r="H1608" s="5"/>
      <c r="I1608" s="5"/>
      <c r="J1608" s="5"/>
      <c r="K1608" s="5"/>
      <c r="L1608" s="21"/>
      <c r="M1608" s="8"/>
      <c r="N1608" s="3"/>
      <c r="O1608" s="3"/>
      <c r="P1608" s="22"/>
      <c r="Q1608" s="2"/>
    </row>
    <row r="1609" spans="1:17" ht="12.75" x14ac:dyDescent="0.15">
      <c r="A1609" s="90"/>
      <c r="B1609" s="95"/>
      <c r="C1609" s="5"/>
      <c r="D1609" s="4"/>
      <c r="E1609" s="5"/>
      <c r="F1609" s="20"/>
      <c r="G1609" s="6"/>
      <c r="H1609" s="5"/>
      <c r="I1609" s="5"/>
      <c r="J1609" s="5"/>
      <c r="K1609" s="5"/>
      <c r="L1609" s="21"/>
      <c r="M1609" s="8"/>
      <c r="N1609" s="3"/>
      <c r="O1609" s="3"/>
      <c r="P1609" s="22"/>
      <c r="Q1609" s="2"/>
    </row>
    <row r="1610" spans="1:17" ht="12.75" x14ac:dyDescent="0.15">
      <c r="A1610" s="90"/>
      <c r="B1610" s="95"/>
      <c r="C1610" s="5"/>
      <c r="D1610" s="4"/>
      <c r="E1610" s="5"/>
      <c r="F1610" s="20"/>
      <c r="G1610" s="6"/>
      <c r="H1610" s="5"/>
      <c r="I1610" s="5"/>
      <c r="J1610" s="5"/>
      <c r="K1610" s="5"/>
      <c r="L1610" s="21"/>
      <c r="M1610" s="8"/>
      <c r="N1610" s="3"/>
      <c r="O1610" s="3"/>
      <c r="P1610" s="22"/>
      <c r="Q1610" s="2"/>
    </row>
    <row r="1611" spans="1:17" ht="12.75" x14ac:dyDescent="0.15">
      <c r="A1611" s="90"/>
      <c r="B1611" s="95"/>
      <c r="C1611" s="5"/>
      <c r="D1611" s="4"/>
      <c r="E1611" s="5"/>
      <c r="F1611" s="20"/>
      <c r="G1611" s="6"/>
      <c r="H1611" s="5"/>
      <c r="I1611" s="5"/>
      <c r="J1611" s="5"/>
      <c r="K1611" s="5"/>
      <c r="L1611" s="21"/>
      <c r="M1611" s="8"/>
      <c r="N1611" s="3"/>
      <c r="O1611" s="3"/>
      <c r="P1611" s="22"/>
      <c r="Q1611" s="2"/>
    </row>
    <row r="1612" spans="1:17" ht="12.75" x14ac:dyDescent="0.15">
      <c r="A1612" s="90"/>
      <c r="B1612" s="95"/>
      <c r="C1612" s="5"/>
      <c r="D1612" s="4"/>
      <c r="E1612" s="5"/>
      <c r="F1612" s="20"/>
      <c r="G1612" s="6"/>
      <c r="H1612" s="5"/>
      <c r="I1612" s="5"/>
      <c r="J1612" s="5"/>
      <c r="K1612" s="5"/>
      <c r="L1612" s="21"/>
      <c r="M1612" s="8"/>
      <c r="N1612" s="3"/>
      <c r="O1612" s="3"/>
      <c r="P1612" s="22"/>
      <c r="Q1612" s="2"/>
    </row>
    <row r="1613" spans="1:17" ht="12.75" x14ac:dyDescent="0.15">
      <c r="A1613" s="90"/>
      <c r="B1613" s="95"/>
      <c r="C1613" s="5"/>
      <c r="D1613" s="4"/>
      <c r="E1613" s="5"/>
      <c r="F1613" s="20"/>
      <c r="G1613" s="6"/>
      <c r="H1613" s="5"/>
      <c r="I1613" s="5"/>
      <c r="J1613" s="5"/>
      <c r="K1613" s="5"/>
      <c r="L1613" s="21"/>
      <c r="M1613" s="8"/>
      <c r="N1613" s="3"/>
      <c r="O1613" s="3"/>
      <c r="P1613" s="22"/>
      <c r="Q1613" s="2"/>
    </row>
    <row r="1614" spans="1:17" ht="12.75" x14ac:dyDescent="0.15">
      <c r="A1614" s="90"/>
      <c r="B1614" s="95"/>
      <c r="C1614" s="5"/>
      <c r="D1614" s="4"/>
      <c r="E1614" s="5"/>
      <c r="F1614" s="20"/>
      <c r="G1614" s="6"/>
      <c r="H1614" s="5"/>
      <c r="I1614" s="5"/>
      <c r="J1614" s="5"/>
      <c r="K1614" s="5"/>
      <c r="L1614" s="21"/>
      <c r="M1614" s="8"/>
      <c r="N1614" s="3"/>
      <c r="O1614" s="3"/>
      <c r="P1614" s="22"/>
      <c r="Q1614" s="2"/>
    </row>
    <row r="1615" spans="1:17" ht="12.75" x14ac:dyDescent="0.15">
      <c r="A1615" s="90"/>
      <c r="B1615" s="95"/>
      <c r="C1615" s="5"/>
      <c r="D1615" s="4"/>
      <c r="E1615" s="5"/>
      <c r="F1615" s="20"/>
      <c r="G1615" s="6"/>
      <c r="H1615" s="5"/>
      <c r="I1615" s="5"/>
      <c r="J1615" s="5"/>
      <c r="K1615" s="5"/>
      <c r="L1615" s="21"/>
      <c r="M1615" s="8"/>
      <c r="N1615" s="3"/>
      <c r="O1615" s="3"/>
      <c r="P1615" s="22"/>
      <c r="Q1615" s="2"/>
    </row>
    <row r="1616" spans="1:17" ht="12.75" x14ac:dyDescent="0.15">
      <c r="A1616" s="90"/>
      <c r="B1616" s="95"/>
      <c r="C1616" s="5"/>
      <c r="D1616" s="4"/>
      <c r="E1616" s="5"/>
      <c r="F1616" s="20"/>
      <c r="G1616" s="6"/>
      <c r="H1616" s="5"/>
      <c r="I1616" s="5"/>
      <c r="J1616" s="5"/>
      <c r="K1616" s="5"/>
      <c r="L1616" s="21"/>
      <c r="M1616" s="8"/>
      <c r="N1616" s="3"/>
      <c r="O1616" s="3"/>
      <c r="P1616" s="22"/>
      <c r="Q1616" s="2"/>
    </row>
    <row r="1617" spans="1:17" ht="12.75" x14ac:dyDescent="0.15">
      <c r="A1617" s="90"/>
      <c r="B1617" s="95"/>
      <c r="C1617" s="5"/>
      <c r="D1617" s="4"/>
      <c r="E1617" s="5"/>
      <c r="F1617" s="20"/>
      <c r="G1617" s="6"/>
      <c r="H1617" s="5"/>
      <c r="I1617" s="5"/>
      <c r="J1617" s="5"/>
      <c r="K1617" s="5"/>
      <c r="L1617" s="21"/>
      <c r="M1617" s="8"/>
      <c r="N1617" s="3"/>
      <c r="O1617" s="3"/>
      <c r="P1617" s="22"/>
      <c r="Q1617" s="2"/>
    </row>
    <row r="1618" spans="1:17" ht="12.75" x14ac:dyDescent="0.15">
      <c r="A1618" s="90"/>
      <c r="B1618" s="95"/>
      <c r="C1618" s="5"/>
      <c r="D1618" s="4"/>
      <c r="E1618" s="5"/>
      <c r="F1618" s="20"/>
      <c r="G1618" s="6"/>
      <c r="H1618" s="5"/>
      <c r="I1618" s="5"/>
      <c r="J1618" s="5"/>
      <c r="K1618" s="5"/>
      <c r="L1618" s="21"/>
      <c r="M1618" s="8"/>
      <c r="N1618" s="3"/>
      <c r="O1618" s="3"/>
      <c r="P1618" s="22"/>
      <c r="Q1618" s="2"/>
    </row>
    <row r="1619" spans="1:17" ht="12.75" x14ac:dyDescent="0.15">
      <c r="A1619" s="90"/>
      <c r="B1619" s="95"/>
      <c r="C1619" s="5"/>
      <c r="D1619" s="4"/>
      <c r="E1619" s="5"/>
      <c r="F1619" s="20"/>
      <c r="G1619" s="6"/>
      <c r="H1619" s="5"/>
      <c r="I1619" s="5"/>
      <c r="J1619" s="5"/>
      <c r="K1619" s="5"/>
      <c r="L1619" s="21"/>
      <c r="M1619" s="8"/>
      <c r="N1619" s="3"/>
      <c r="O1619" s="3"/>
      <c r="P1619" s="22"/>
      <c r="Q1619" s="2"/>
    </row>
    <row r="1620" spans="1:17" ht="12.75" x14ac:dyDescent="0.15">
      <c r="A1620" s="90"/>
      <c r="B1620" s="95"/>
      <c r="C1620" s="5"/>
      <c r="D1620" s="4"/>
      <c r="E1620" s="5"/>
      <c r="F1620" s="20"/>
      <c r="G1620" s="6"/>
      <c r="H1620" s="5"/>
      <c r="I1620" s="5"/>
      <c r="J1620" s="5"/>
      <c r="K1620" s="5"/>
      <c r="L1620" s="21"/>
      <c r="M1620" s="8"/>
      <c r="N1620" s="3"/>
      <c r="O1620" s="3"/>
      <c r="P1620" s="22"/>
      <c r="Q1620" s="2"/>
    </row>
    <row r="1621" spans="1:17" ht="12.75" x14ac:dyDescent="0.15">
      <c r="A1621" s="90"/>
      <c r="B1621" s="95"/>
      <c r="C1621" s="5"/>
      <c r="D1621" s="4"/>
      <c r="E1621" s="5"/>
      <c r="F1621" s="20"/>
      <c r="G1621" s="6"/>
      <c r="H1621" s="5"/>
      <c r="I1621" s="5"/>
      <c r="J1621" s="5"/>
      <c r="K1621" s="5"/>
      <c r="L1621" s="21"/>
      <c r="M1621" s="8"/>
      <c r="N1621" s="3"/>
      <c r="O1621" s="3"/>
      <c r="P1621" s="22"/>
      <c r="Q1621" s="2"/>
    </row>
    <row r="1622" spans="1:17" ht="12.75" x14ac:dyDescent="0.15">
      <c r="A1622" s="90"/>
      <c r="B1622" s="95"/>
      <c r="C1622" s="5"/>
      <c r="D1622" s="4"/>
      <c r="E1622" s="5"/>
      <c r="F1622" s="20"/>
      <c r="G1622" s="6"/>
      <c r="H1622" s="5"/>
      <c r="I1622" s="5"/>
      <c r="J1622" s="5"/>
      <c r="K1622" s="5"/>
      <c r="L1622" s="21"/>
      <c r="M1622" s="8"/>
      <c r="N1622" s="3"/>
      <c r="O1622" s="3"/>
      <c r="P1622" s="22"/>
      <c r="Q1622" s="2"/>
    </row>
    <row r="1623" spans="1:17" ht="12.75" x14ac:dyDescent="0.15">
      <c r="A1623" s="90"/>
      <c r="B1623" s="95"/>
      <c r="C1623" s="5"/>
      <c r="D1623" s="4"/>
      <c r="E1623" s="5"/>
      <c r="F1623" s="20"/>
      <c r="G1623" s="6"/>
      <c r="H1623" s="5"/>
      <c r="I1623" s="5"/>
      <c r="J1623" s="5"/>
      <c r="K1623" s="5"/>
      <c r="L1623" s="21"/>
      <c r="M1623" s="8"/>
      <c r="N1623" s="3"/>
      <c r="O1623" s="3"/>
      <c r="P1623" s="22"/>
      <c r="Q1623" s="2"/>
    </row>
    <row r="1624" spans="1:17" ht="12.75" x14ac:dyDescent="0.15">
      <c r="A1624" s="90"/>
      <c r="B1624" s="95"/>
      <c r="C1624" s="5"/>
      <c r="D1624" s="4"/>
      <c r="E1624" s="5"/>
      <c r="F1624" s="20"/>
      <c r="G1624" s="6"/>
      <c r="H1624" s="5"/>
      <c r="I1624" s="5"/>
      <c r="J1624" s="5"/>
      <c r="K1624" s="5"/>
      <c r="L1624" s="21"/>
      <c r="M1624" s="8"/>
      <c r="N1624" s="3"/>
      <c r="O1624" s="3"/>
      <c r="P1624" s="22"/>
      <c r="Q1624" s="2"/>
    </row>
    <row r="1625" spans="1:17" ht="12.75" x14ac:dyDescent="0.15">
      <c r="A1625" s="90"/>
      <c r="B1625" s="95"/>
      <c r="C1625" s="5"/>
      <c r="D1625" s="4"/>
      <c r="E1625" s="5"/>
      <c r="F1625" s="20"/>
      <c r="G1625" s="6"/>
      <c r="H1625" s="5"/>
      <c r="I1625" s="5"/>
      <c r="J1625" s="5"/>
      <c r="K1625" s="5"/>
      <c r="L1625" s="21"/>
      <c r="M1625" s="8"/>
      <c r="N1625" s="3"/>
      <c r="O1625" s="3"/>
      <c r="P1625" s="22"/>
      <c r="Q1625" s="2"/>
    </row>
    <row r="1626" spans="1:17" ht="12.75" x14ac:dyDescent="0.15">
      <c r="A1626" s="90"/>
      <c r="B1626" s="95"/>
      <c r="C1626" s="5"/>
      <c r="D1626" s="4"/>
      <c r="E1626" s="5"/>
      <c r="F1626" s="20"/>
      <c r="G1626" s="6"/>
      <c r="H1626" s="5"/>
      <c r="I1626" s="5"/>
      <c r="J1626" s="5"/>
      <c r="K1626" s="5"/>
      <c r="L1626" s="21"/>
      <c r="M1626" s="8"/>
      <c r="N1626" s="3"/>
      <c r="O1626" s="3"/>
      <c r="P1626" s="22"/>
      <c r="Q1626" s="2"/>
    </row>
    <row r="1627" spans="1:17" ht="12.75" x14ac:dyDescent="0.15">
      <c r="A1627" s="90"/>
      <c r="B1627" s="95"/>
      <c r="C1627" s="5"/>
      <c r="D1627" s="4"/>
      <c r="E1627" s="5"/>
      <c r="F1627" s="20"/>
      <c r="G1627" s="6"/>
      <c r="H1627" s="5"/>
      <c r="I1627" s="5"/>
      <c r="J1627" s="5"/>
      <c r="K1627" s="5"/>
      <c r="L1627" s="21"/>
      <c r="M1627" s="8"/>
      <c r="N1627" s="3"/>
      <c r="O1627" s="3"/>
      <c r="P1627" s="22"/>
      <c r="Q1627" s="2"/>
    </row>
    <row r="1628" spans="1:17" ht="12.75" x14ac:dyDescent="0.15">
      <c r="A1628" s="90"/>
      <c r="B1628" s="95"/>
      <c r="C1628" s="5"/>
      <c r="D1628" s="4"/>
      <c r="E1628" s="5"/>
      <c r="F1628" s="20"/>
      <c r="G1628" s="6"/>
      <c r="H1628" s="5"/>
      <c r="I1628" s="5"/>
      <c r="J1628" s="5"/>
      <c r="K1628" s="5"/>
      <c r="L1628" s="21"/>
      <c r="M1628" s="8"/>
      <c r="N1628" s="3"/>
      <c r="O1628" s="3"/>
      <c r="P1628" s="22"/>
      <c r="Q1628" s="2"/>
    </row>
    <row r="1629" spans="1:17" ht="12.75" x14ac:dyDescent="0.15">
      <c r="A1629" s="90"/>
      <c r="B1629" s="95"/>
      <c r="C1629" s="5"/>
      <c r="D1629" s="4"/>
      <c r="E1629" s="5"/>
      <c r="F1629" s="20"/>
      <c r="G1629" s="6"/>
      <c r="H1629" s="5"/>
      <c r="I1629" s="5"/>
      <c r="J1629" s="5"/>
      <c r="K1629" s="5"/>
      <c r="L1629" s="21"/>
      <c r="M1629" s="8"/>
      <c r="N1629" s="3"/>
      <c r="O1629" s="3"/>
      <c r="P1629" s="22"/>
      <c r="Q1629" s="2"/>
    </row>
    <row r="1630" spans="1:17" ht="12.75" x14ac:dyDescent="0.15">
      <c r="A1630" s="90"/>
      <c r="B1630" s="95"/>
      <c r="C1630" s="5"/>
      <c r="D1630" s="4"/>
      <c r="E1630" s="5"/>
      <c r="F1630" s="20"/>
      <c r="G1630" s="6"/>
      <c r="H1630" s="5"/>
      <c r="I1630" s="5"/>
      <c r="J1630" s="5"/>
      <c r="K1630" s="5"/>
      <c r="L1630" s="21"/>
      <c r="M1630" s="8"/>
      <c r="N1630" s="3"/>
      <c r="O1630" s="3"/>
      <c r="P1630" s="22"/>
      <c r="Q1630" s="2"/>
    </row>
    <row r="1631" spans="1:17" ht="12.75" x14ac:dyDescent="0.15">
      <c r="A1631" s="90"/>
      <c r="B1631" s="95"/>
      <c r="C1631" s="5"/>
      <c r="D1631" s="4"/>
      <c r="E1631" s="5"/>
      <c r="F1631" s="20"/>
      <c r="G1631" s="6"/>
      <c r="H1631" s="5"/>
      <c r="I1631" s="5"/>
      <c r="J1631" s="5"/>
      <c r="K1631" s="5"/>
      <c r="L1631" s="21"/>
      <c r="M1631" s="8"/>
      <c r="N1631" s="3"/>
      <c r="O1631" s="3"/>
      <c r="P1631" s="22"/>
      <c r="Q1631" s="2"/>
    </row>
    <row r="1632" spans="1:17" ht="12.75" x14ac:dyDescent="0.15">
      <c r="A1632" s="90"/>
      <c r="B1632" s="95"/>
      <c r="C1632" s="5"/>
      <c r="D1632" s="4"/>
      <c r="E1632" s="5"/>
      <c r="F1632" s="20"/>
      <c r="G1632" s="6"/>
      <c r="H1632" s="5"/>
      <c r="I1632" s="5"/>
      <c r="J1632" s="5"/>
      <c r="K1632" s="5"/>
      <c r="L1632" s="21"/>
      <c r="M1632" s="8"/>
      <c r="N1632" s="3"/>
      <c r="O1632" s="3"/>
      <c r="P1632" s="22"/>
      <c r="Q1632" s="2"/>
    </row>
    <row r="1633" spans="1:17" ht="12.75" x14ac:dyDescent="0.15">
      <c r="A1633" s="90"/>
      <c r="B1633" s="95"/>
      <c r="C1633" s="5"/>
      <c r="D1633" s="4"/>
      <c r="E1633" s="5"/>
      <c r="F1633" s="20"/>
      <c r="G1633" s="6"/>
      <c r="H1633" s="5"/>
      <c r="I1633" s="5"/>
      <c r="J1633" s="5"/>
      <c r="K1633" s="5"/>
      <c r="L1633" s="21"/>
      <c r="M1633" s="8"/>
      <c r="N1633" s="3"/>
      <c r="O1633" s="3"/>
      <c r="P1633" s="22"/>
      <c r="Q1633" s="2"/>
    </row>
    <row r="1634" spans="1:17" ht="12.75" x14ac:dyDescent="0.15">
      <c r="A1634" s="90"/>
      <c r="B1634" s="95"/>
      <c r="C1634" s="5"/>
      <c r="D1634" s="4"/>
      <c r="E1634" s="5"/>
      <c r="F1634" s="20"/>
      <c r="G1634" s="6"/>
      <c r="H1634" s="5"/>
      <c r="I1634" s="5"/>
      <c r="J1634" s="5"/>
      <c r="K1634" s="5"/>
      <c r="L1634" s="21"/>
      <c r="M1634" s="8"/>
      <c r="N1634" s="3"/>
      <c r="O1634" s="3"/>
      <c r="P1634" s="22"/>
      <c r="Q1634" s="2"/>
    </row>
    <row r="1635" spans="1:17" ht="12.75" x14ac:dyDescent="0.15">
      <c r="A1635" s="90"/>
      <c r="B1635" s="95"/>
      <c r="C1635" s="5"/>
      <c r="D1635" s="4"/>
      <c r="E1635" s="5"/>
      <c r="F1635" s="20"/>
      <c r="G1635" s="6"/>
      <c r="H1635" s="5"/>
      <c r="I1635" s="5"/>
      <c r="J1635" s="5"/>
      <c r="K1635" s="5"/>
      <c r="L1635" s="21"/>
      <c r="M1635" s="8"/>
      <c r="N1635" s="3"/>
      <c r="O1635" s="3"/>
      <c r="P1635" s="22"/>
      <c r="Q1635" s="2"/>
    </row>
    <row r="1636" spans="1:17" ht="12.75" x14ac:dyDescent="0.15">
      <c r="A1636" s="90"/>
      <c r="B1636" s="95"/>
      <c r="C1636" s="5"/>
      <c r="D1636" s="4"/>
      <c r="E1636" s="5"/>
      <c r="F1636" s="20"/>
      <c r="G1636" s="6"/>
      <c r="H1636" s="5"/>
      <c r="I1636" s="5"/>
      <c r="J1636" s="5"/>
      <c r="K1636" s="5"/>
      <c r="L1636" s="21"/>
      <c r="M1636" s="8"/>
      <c r="N1636" s="3"/>
      <c r="O1636" s="3"/>
      <c r="P1636" s="22"/>
      <c r="Q1636" s="2"/>
    </row>
    <row r="1637" spans="1:17" ht="12.75" x14ac:dyDescent="0.15">
      <c r="A1637" s="90"/>
      <c r="B1637" s="95"/>
      <c r="C1637" s="5"/>
      <c r="D1637" s="4"/>
      <c r="E1637" s="5"/>
      <c r="F1637" s="20"/>
      <c r="G1637" s="6"/>
      <c r="H1637" s="5"/>
      <c r="I1637" s="5"/>
      <c r="J1637" s="5"/>
      <c r="K1637" s="5"/>
      <c r="L1637" s="21"/>
      <c r="M1637" s="8"/>
      <c r="N1637" s="3"/>
      <c r="O1637" s="3"/>
      <c r="P1637" s="22"/>
      <c r="Q1637" s="2"/>
    </row>
    <row r="1638" spans="1:17" ht="12.75" x14ac:dyDescent="0.15">
      <c r="A1638" s="90"/>
      <c r="B1638" s="95"/>
      <c r="C1638" s="5"/>
      <c r="D1638" s="4"/>
      <c r="E1638" s="5"/>
      <c r="F1638" s="20"/>
      <c r="G1638" s="6"/>
      <c r="H1638" s="5"/>
      <c r="I1638" s="5"/>
      <c r="J1638" s="5"/>
      <c r="K1638" s="5"/>
      <c r="L1638" s="21"/>
      <c r="M1638" s="8"/>
      <c r="N1638" s="3"/>
      <c r="O1638" s="3"/>
      <c r="P1638" s="22"/>
      <c r="Q1638" s="2"/>
    </row>
    <row r="1639" spans="1:17" ht="12.75" x14ac:dyDescent="0.15">
      <c r="A1639" s="90"/>
      <c r="B1639" s="95"/>
      <c r="C1639" s="5"/>
      <c r="D1639" s="4"/>
      <c r="E1639" s="5"/>
      <c r="F1639" s="20"/>
      <c r="G1639" s="6"/>
      <c r="H1639" s="5"/>
      <c r="I1639" s="5"/>
      <c r="J1639" s="5"/>
      <c r="K1639" s="5"/>
      <c r="L1639" s="21"/>
      <c r="M1639" s="8"/>
      <c r="N1639" s="3"/>
      <c r="O1639" s="3"/>
      <c r="P1639" s="22"/>
      <c r="Q1639" s="2"/>
    </row>
    <row r="1640" spans="1:17" ht="12.75" x14ac:dyDescent="0.15">
      <c r="A1640" s="90"/>
      <c r="B1640" s="95"/>
      <c r="C1640" s="5"/>
      <c r="D1640" s="4"/>
      <c r="E1640" s="5"/>
      <c r="F1640" s="20"/>
      <c r="G1640" s="6"/>
      <c r="H1640" s="5"/>
      <c r="I1640" s="5"/>
      <c r="J1640" s="5"/>
      <c r="K1640" s="5"/>
      <c r="L1640" s="21"/>
      <c r="M1640" s="8"/>
      <c r="N1640" s="3"/>
      <c r="O1640" s="3"/>
      <c r="P1640" s="22"/>
      <c r="Q1640" s="2"/>
    </row>
    <row r="1641" spans="1:17" ht="12.75" x14ac:dyDescent="0.15">
      <c r="A1641" s="90"/>
      <c r="B1641" s="95"/>
      <c r="C1641" s="5"/>
      <c r="D1641" s="4"/>
      <c r="E1641" s="5"/>
      <c r="F1641" s="20"/>
      <c r="G1641" s="6"/>
      <c r="H1641" s="5"/>
      <c r="I1641" s="5"/>
      <c r="J1641" s="5"/>
      <c r="K1641" s="5"/>
      <c r="L1641" s="21"/>
      <c r="M1641" s="8"/>
      <c r="N1641" s="3"/>
      <c r="O1641" s="3"/>
      <c r="P1641" s="22"/>
      <c r="Q1641" s="2"/>
    </row>
    <row r="1642" spans="1:17" ht="12.75" x14ac:dyDescent="0.15">
      <c r="A1642" s="90"/>
      <c r="B1642" s="95"/>
      <c r="C1642" s="5"/>
      <c r="D1642" s="4"/>
      <c r="E1642" s="5"/>
      <c r="F1642" s="20"/>
      <c r="G1642" s="6"/>
      <c r="H1642" s="5"/>
      <c r="I1642" s="5"/>
      <c r="J1642" s="5"/>
      <c r="K1642" s="5"/>
      <c r="L1642" s="21"/>
      <c r="M1642" s="8"/>
      <c r="N1642" s="3"/>
      <c r="O1642" s="3"/>
      <c r="P1642" s="22"/>
      <c r="Q1642" s="2"/>
    </row>
    <row r="1643" spans="1:17" ht="12.75" x14ac:dyDescent="0.15">
      <c r="A1643" s="90"/>
      <c r="B1643" s="95"/>
      <c r="C1643" s="5"/>
      <c r="D1643" s="4"/>
      <c r="E1643" s="5"/>
      <c r="F1643" s="20"/>
      <c r="G1643" s="6"/>
      <c r="H1643" s="5"/>
      <c r="I1643" s="5"/>
      <c r="J1643" s="5"/>
      <c r="K1643" s="5"/>
      <c r="L1643" s="21"/>
      <c r="M1643" s="8"/>
      <c r="N1643" s="3"/>
      <c r="O1643" s="3"/>
      <c r="P1643" s="22"/>
      <c r="Q1643" s="2"/>
    </row>
    <row r="1644" spans="1:17" ht="12.75" x14ac:dyDescent="0.15">
      <c r="A1644" s="90"/>
      <c r="B1644" s="95"/>
      <c r="C1644" s="5"/>
      <c r="D1644" s="4"/>
      <c r="E1644" s="5"/>
      <c r="F1644" s="20"/>
      <c r="G1644" s="6"/>
      <c r="H1644" s="5"/>
      <c r="I1644" s="5"/>
      <c r="J1644" s="5"/>
      <c r="K1644" s="5"/>
      <c r="L1644" s="21"/>
      <c r="M1644" s="8"/>
      <c r="N1644" s="3"/>
      <c r="O1644" s="3"/>
      <c r="P1644" s="22"/>
      <c r="Q1644" s="2"/>
    </row>
    <row r="1645" spans="1:17" ht="12.75" x14ac:dyDescent="0.15">
      <c r="A1645" s="90"/>
      <c r="B1645" s="95"/>
      <c r="C1645" s="5"/>
      <c r="D1645" s="4"/>
      <c r="E1645" s="5"/>
      <c r="F1645" s="20"/>
      <c r="G1645" s="6"/>
      <c r="H1645" s="5"/>
      <c r="I1645" s="5"/>
      <c r="J1645" s="5"/>
      <c r="K1645" s="5"/>
      <c r="L1645" s="21"/>
      <c r="M1645" s="8"/>
      <c r="N1645" s="3"/>
      <c r="O1645" s="3"/>
      <c r="P1645" s="22"/>
      <c r="Q1645" s="2"/>
    </row>
    <row r="1646" spans="1:17" ht="12.75" x14ac:dyDescent="0.15">
      <c r="A1646" s="90"/>
      <c r="B1646" s="95"/>
      <c r="C1646" s="5"/>
      <c r="D1646" s="4"/>
      <c r="E1646" s="5"/>
      <c r="F1646" s="20"/>
      <c r="G1646" s="6"/>
      <c r="H1646" s="5"/>
      <c r="I1646" s="5"/>
      <c r="J1646" s="5"/>
      <c r="K1646" s="5"/>
      <c r="L1646" s="21"/>
      <c r="M1646" s="8"/>
      <c r="N1646" s="3"/>
      <c r="O1646" s="3"/>
      <c r="P1646" s="22"/>
      <c r="Q1646" s="2"/>
    </row>
    <row r="1647" spans="1:17" ht="12.75" x14ac:dyDescent="0.15">
      <c r="A1647" s="90"/>
      <c r="B1647" s="95"/>
      <c r="C1647" s="5"/>
      <c r="D1647" s="4"/>
      <c r="E1647" s="5"/>
      <c r="F1647" s="20"/>
      <c r="G1647" s="6"/>
      <c r="H1647" s="5"/>
      <c r="I1647" s="5"/>
      <c r="J1647" s="5"/>
      <c r="K1647" s="5"/>
      <c r="L1647" s="21"/>
      <c r="M1647" s="8"/>
      <c r="N1647" s="3"/>
      <c r="O1647" s="3"/>
      <c r="P1647" s="22"/>
      <c r="Q1647" s="2"/>
    </row>
    <row r="1648" spans="1:17" ht="12.75" x14ac:dyDescent="0.15">
      <c r="A1648" s="90"/>
      <c r="B1648" s="95"/>
      <c r="C1648" s="5"/>
      <c r="D1648" s="4"/>
      <c r="E1648" s="5"/>
      <c r="F1648" s="20"/>
      <c r="G1648" s="6"/>
      <c r="H1648" s="5"/>
      <c r="I1648" s="5"/>
      <c r="J1648" s="5"/>
      <c r="K1648" s="5"/>
      <c r="L1648" s="21"/>
      <c r="M1648" s="8"/>
      <c r="N1648" s="3"/>
      <c r="O1648" s="3"/>
      <c r="P1648" s="22"/>
      <c r="Q1648" s="2"/>
    </row>
    <row r="1649" spans="1:17" ht="12.75" x14ac:dyDescent="0.15">
      <c r="A1649" s="90"/>
      <c r="B1649" s="95"/>
      <c r="C1649" s="5"/>
      <c r="D1649" s="4"/>
      <c r="E1649" s="5"/>
      <c r="F1649" s="20"/>
      <c r="G1649" s="6"/>
      <c r="H1649" s="5"/>
      <c r="I1649" s="5"/>
      <c r="J1649" s="5"/>
      <c r="K1649" s="5"/>
      <c r="L1649" s="21"/>
      <c r="M1649" s="8"/>
      <c r="N1649" s="3"/>
      <c r="O1649" s="3"/>
      <c r="P1649" s="22"/>
      <c r="Q1649" s="2"/>
    </row>
    <row r="1650" spans="1:17" ht="12.75" x14ac:dyDescent="0.15">
      <c r="A1650" s="90"/>
      <c r="B1650" s="95"/>
      <c r="C1650" s="5"/>
      <c r="D1650" s="4"/>
      <c r="E1650" s="5"/>
      <c r="F1650" s="20"/>
      <c r="G1650" s="6"/>
      <c r="H1650" s="5"/>
      <c r="I1650" s="5"/>
      <c r="J1650" s="5"/>
      <c r="K1650" s="5"/>
      <c r="L1650" s="21"/>
      <c r="M1650" s="8"/>
      <c r="N1650" s="3"/>
      <c r="O1650" s="3"/>
      <c r="P1650" s="22"/>
      <c r="Q1650" s="2"/>
    </row>
    <row r="1651" spans="1:17" ht="12.75" x14ac:dyDescent="0.15">
      <c r="A1651" s="90"/>
      <c r="B1651" s="95"/>
      <c r="C1651" s="5"/>
      <c r="D1651" s="4"/>
      <c r="E1651" s="5"/>
      <c r="F1651" s="20"/>
      <c r="G1651" s="6"/>
      <c r="H1651" s="5"/>
      <c r="I1651" s="5"/>
      <c r="J1651" s="5"/>
      <c r="K1651" s="5"/>
      <c r="L1651" s="21"/>
      <c r="M1651" s="8"/>
      <c r="N1651" s="3"/>
      <c r="O1651" s="3"/>
      <c r="P1651" s="22"/>
      <c r="Q1651" s="2"/>
    </row>
    <row r="1652" spans="1:17" ht="12.75" x14ac:dyDescent="0.15">
      <c r="A1652" s="90"/>
      <c r="B1652" s="95"/>
      <c r="C1652" s="5"/>
      <c r="D1652" s="4"/>
      <c r="E1652" s="5"/>
      <c r="F1652" s="20"/>
      <c r="G1652" s="6"/>
      <c r="H1652" s="5"/>
      <c r="I1652" s="5"/>
      <c r="J1652" s="5"/>
      <c r="K1652" s="5"/>
      <c r="L1652" s="21"/>
      <c r="M1652" s="8"/>
      <c r="N1652" s="3"/>
      <c r="O1652" s="3"/>
      <c r="P1652" s="22"/>
      <c r="Q1652" s="2"/>
    </row>
    <row r="1653" spans="1:17" ht="12.75" x14ac:dyDescent="0.15">
      <c r="A1653" s="90"/>
      <c r="B1653" s="95"/>
      <c r="C1653" s="5"/>
      <c r="D1653" s="4"/>
      <c r="E1653" s="5"/>
      <c r="F1653" s="20"/>
      <c r="G1653" s="6"/>
      <c r="H1653" s="5"/>
      <c r="I1653" s="5"/>
      <c r="J1653" s="5"/>
      <c r="K1653" s="5"/>
      <c r="L1653" s="21"/>
      <c r="M1653" s="8"/>
      <c r="N1653" s="3"/>
      <c r="O1653" s="3"/>
      <c r="P1653" s="22"/>
      <c r="Q1653" s="2"/>
    </row>
    <row r="1654" spans="1:17" ht="12.75" x14ac:dyDescent="0.15">
      <c r="A1654" s="90"/>
      <c r="B1654" s="95"/>
      <c r="C1654" s="5"/>
      <c r="D1654" s="4"/>
      <c r="E1654" s="5"/>
      <c r="F1654" s="20"/>
      <c r="G1654" s="6"/>
      <c r="H1654" s="5"/>
      <c r="I1654" s="5"/>
      <c r="J1654" s="5"/>
      <c r="K1654" s="5"/>
      <c r="L1654" s="21"/>
      <c r="M1654" s="8"/>
      <c r="N1654" s="3"/>
      <c r="O1654" s="3"/>
      <c r="P1654" s="22"/>
      <c r="Q1654" s="2"/>
    </row>
    <row r="1655" spans="1:17" ht="12.75" x14ac:dyDescent="0.15">
      <c r="A1655" s="90"/>
      <c r="B1655" s="95"/>
      <c r="C1655" s="5"/>
      <c r="D1655" s="4"/>
      <c r="E1655" s="5"/>
      <c r="F1655" s="20"/>
      <c r="G1655" s="6"/>
      <c r="H1655" s="5"/>
      <c r="I1655" s="5"/>
      <c r="J1655" s="5"/>
      <c r="K1655" s="5"/>
      <c r="L1655" s="21"/>
      <c r="M1655" s="8"/>
      <c r="N1655" s="3"/>
      <c r="O1655" s="3"/>
      <c r="P1655" s="22"/>
      <c r="Q1655" s="2"/>
    </row>
    <row r="1656" spans="1:17" ht="12.75" x14ac:dyDescent="0.15">
      <c r="A1656" s="90"/>
      <c r="B1656" s="95"/>
      <c r="C1656" s="5"/>
      <c r="D1656" s="4"/>
      <c r="E1656" s="5"/>
      <c r="F1656" s="20"/>
      <c r="G1656" s="6"/>
      <c r="H1656" s="5"/>
      <c r="I1656" s="5"/>
      <c r="J1656" s="5"/>
      <c r="K1656" s="5"/>
      <c r="L1656" s="21"/>
      <c r="M1656" s="8"/>
      <c r="N1656" s="3"/>
      <c r="O1656" s="3"/>
      <c r="P1656" s="22"/>
      <c r="Q1656" s="2"/>
    </row>
    <row r="1657" spans="1:17" ht="12.75" x14ac:dyDescent="0.15">
      <c r="A1657" s="90"/>
      <c r="B1657" s="95"/>
      <c r="C1657" s="5"/>
      <c r="D1657" s="4"/>
      <c r="E1657" s="5"/>
      <c r="F1657" s="20"/>
      <c r="G1657" s="6"/>
      <c r="H1657" s="5"/>
      <c r="I1657" s="5"/>
      <c r="J1657" s="5"/>
      <c r="K1657" s="5"/>
      <c r="L1657" s="21"/>
      <c r="M1657" s="8"/>
      <c r="N1657" s="3"/>
      <c r="O1657" s="3"/>
      <c r="P1657" s="22"/>
      <c r="Q1657" s="2"/>
    </row>
    <row r="1658" spans="1:17" ht="12.75" x14ac:dyDescent="0.15">
      <c r="A1658" s="90"/>
      <c r="B1658" s="95"/>
      <c r="C1658" s="5"/>
      <c r="D1658" s="4"/>
      <c r="E1658" s="5"/>
      <c r="F1658" s="20"/>
      <c r="G1658" s="6"/>
      <c r="H1658" s="5"/>
      <c r="I1658" s="5"/>
      <c r="J1658" s="5"/>
      <c r="K1658" s="5"/>
      <c r="L1658" s="21"/>
      <c r="M1658" s="8"/>
      <c r="N1658" s="3"/>
      <c r="O1658" s="3"/>
      <c r="P1658" s="22"/>
      <c r="Q1658" s="2"/>
    </row>
    <row r="1659" spans="1:17" ht="12.75" x14ac:dyDescent="0.15">
      <c r="A1659" s="90"/>
      <c r="B1659" s="95"/>
      <c r="C1659" s="5"/>
      <c r="D1659" s="4"/>
      <c r="E1659" s="5"/>
      <c r="F1659" s="20"/>
      <c r="G1659" s="6"/>
      <c r="H1659" s="5"/>
      <c r="I1659" s="5"/>
      <c r="J1659" s="5"/>
      <c r="K1659" s="5"/>
      <c r="L1659" s="21"/>
      <c r="M1659" s="8"/>
      <c r="N1659" s="3"/>
      <c r="O1659" s="3"/>
      <c r="P1659" s="22"/>
      <c r="Q1659" s="2"/>
    </row>
    <row r="1660" spans="1:17" ht="12.75" x14ac:dyDescent="0.15">
      <c r="A1660" s="90"/>
      <c r="B1660" s="95"/>
      <c r="C1660" s="5"/>
      <c r="D1660" s="4"/>
      <c r="E1660" s="5"/>
      <c r="F1660" s="20"/>
      <c r="G1660" s="6"/>
      <c r="H1660" s="5"/>
      <c r="I1660" s="5"/>
      <c r="J1660" s="5"/>
      <c r="K1660" s="5"/>
      <c r="L1660" s="21"/>
      <c r="M1660" s="8"/>
      <c r="N1660" s="3"/>
      <c r="O1660" s="3"/>
      <c r="P1660" s="22"/>
      <c r="Q1660" s="2"/>
    </row>
    <row r="1661" spans="1:17" ht="12.75" x14ac:dyDescent="0.15">
      <c r="A1661" s="90"/>
      <c r="B1661" s="95"/>
      <c r="C1661" s="5"/>
      <c r="D1661" s="4"/>
      <c r="E1661" s="5"/>
      <c r="F1661" s="20"/>
      <c r="G1661" s="6"/>
      <c r="H1661" s="5"/>
      <c r="I1661" s="5"/>
      <c r="J1661" s="5"/>
      <c r="K1661" s="5"/>
      <c r="L1661" s="21"/>
      <c r="M1661" s="8"/>
      <c r="N1661" s="3"/>
      <c r="O1661" s="3"/>
      <c r="P1661" s="22"/>
      <c r="Q1661" s="2"/>
    </row>
    <row r="1662" spans="1:17" ht="12.75" x14ac:dyDescent="0.15">
      <c r="A1662" s="90"/>
      <c r="B1662" s="95"/>
      <c r="C1662" s="5"/>
      <c r="D1662" s="4"/>
      <c r="E1662" s="5"/>
      <c r="F1662" s="20"/>
      <c r="G1662" s="6"/>
      <c r="H1662" s="5"/>
      <c r="I1662" s="5"/>
      <c r="J1662" s="5"/>
      <c r="K1662" s="5"/>
      <c r="L1662" s="21"/>
      <c r="M1662" s="8"/>
      <c r="N1662" s="3"/>
      <c r="O1662" s="3"/>
      <c r="P1662" s="22"/>
      <c r="Q1662" s="2"/>
    </row>
    <row r="1663" spans="1:17" ht="12.75" x14ac:dyDescent="0.15">
      <c r="A1663" s="90"/>
      <c r="B1663" s="95"/>
      <c r="C1663" s="5"/>
      <c r="D1663" s="4"/>
      <c r="E1663" s="5"/>
      <c r="F1663" s="20"/>
      <c r="G1663" s="6"/>
      <c r="H1663" s="5"/>
      <c r="I1663" s="5"/>
      <c r="J1663" s="5"/>
      <c r="K1663" s="5"/>
      <c r="L1663" s="21"/>
      <c r="M1663" s="8"/>
      <c r="N1663" s="3"/>
      <c r="O1663" s="3"/>
      <c r="P1663" s="22"/>
      <c r="Q1663" s="2"/>
    </row>
    <row r="1664" spans="1:17" ht="12.75" x14ac:dyDescent="0.15">
      <c r="A1664" s="90"/>
      <c r="B1664" s="95"/>
      <c r="C1664" s="5"/>
      <c r="D1664" s="4"/>
      <c r="E1664" s="5"/>
      <c r="F1664" s="20"/>
      <c r="G1664" s="6"/>
      <c r="H1664" s="5"/>
      <c r="I1664" s="5"/>
      <c r="J1664" s="5"/>
      <c r="K1664" s="5"/>
      <c r="L1664" s="21"/>
      <c r="M1664" s="8"/>
      <c r="N1664" s="3"/>
      <c r="O1664" s="3"/>
      <c r="P1664" s="22"/>
      <c r="Q1664" s="2"/>
    </row>
    <row r="1665" spans="1:17" ht="12.75" x14ac:dyDescent="0.15">
      <c r="A1665" s="90"/>
      <c r="B1665" s="95"/>
      <c r="C1665" s="5"/>
      <c r="D1665" s="4"/>
      <c r="E1665" s="5"/>
      <c r="F1665" s="20"/>
      <c r="G1665" s="6"/>
      <c r="H1665" s="5"/>
      <c r="I1665" s="5"/>
      <c r="J1665" s="5"/>
      <c r="K1665" s="5"/>
      <c r="L1665" s="21"/>
      <c r="M1665" s="8"/>
      <c r="N1665" s="3"/>
      <c r="O1665" s="3"/>
      <c r="P1665" s="22"/>
      <c r="Q1665" s="2"/>
    </row>
    <row r="1666" spans="1:17" ht="12.75" x14ac:dyDescent="0.15">
      <c r="A1666" s="90"/>
      <c r="B1666" s="95"/>
      <c r="C1666" s="5"/>
      <c r="D1666" s="4"/>
      <c r="E1666" s="5"/>
      <c r="F1666" s="20"/>
      <c r="G1666" s="6"/>
      <c r="H1666" s="5"/>
      <c r="I1666" s="5"/>
      <c r="J1666" s="5"/>
      <c r="K1666" s="5"/>
      <c r="L1666" s="21"/>
      <c r="M1666" s="8"/>
      <c r="N1666" s="3"/>
      <c r="O1666" s="3"/>
      <c r="P1666" s="22"/>
      <c r="Q1666" s="2"/>
    </row>
    <row r="1667" spans="1:17" ht="12.75" x14ac:dyDescent="0.15">
      <c r="A1667" s="90"/>
      <c r="B1667" s="95"/>
      <c r="C1667" s="5"/>
      <c r="D1667" s="4"/>
      <c r="E1667" s="5"/>
      <c r="F1667" s="20"/>
      <c r="G1667" s="6"/>
      <c r="H1667" s="5"/>
      <c r="I1667" s="5"/>
      <c r="J1667" s="5"/>
      <c r="K1667" s="5"/>
      <c r="L1667" s="21"/>
      <c r="M1667" s="8"/>
      <c r="N1667" s="3"/>
      <c r="O1667" s="3"/>
      <c r="P1667" s="22"/>
      <c r="Q1667" s="2"/>
    </row>
    <row r="1668" spans="1:17" ht="12.75" x14ac:dyDescent="0.15">
      <c r="A1668" s="90"/>
      <c r="B1668" s="95"/>
      <c r="C1668" s="5"/>
      <c r="D1668" s="4"/>
      <c r="E1668" s="5"/>
      <c r="F1668" s="20"/>
      <c r="G1668" s="6"/>
      <c r="H1668" s="5"/>
      <c r="I1668" s="5"/>
      <c r="J1668" s="5"/>
      <c r="K1668" s="5"/>
      <c r="L1668" s="21"/>
      <c r="M1668" s="8"/>
      <c r="N1668" s="3"/>
      <c r="O1668" s="3"/>
      <c r="P1668" s="22"/>
      <c r="Q1668" s="2"/>
    </row>
    <row r="1669" spans="1:17" ht="12.75" x14ac:dyDescent="0.15">
      <c r="A1669" s="90"/>
      <c r="B1669" s="95"/>
      <c r="C1669" s="5"/>
      <c r="D1669" s="4"/>
      <c r="E1669" s="5"/>
      <c r="F1669" s="20"/>
      <c r="G1669" s="6"/>
      <c r="H1669" s="5"/>
      <c r="I1669" s="5"/>
      <c r="J1669" s="5"/>
      <c r="K1669" s="5"/>
      <c r="L1669" s="21"/>
      <c r="M1669" s="8"/>
      <c r="N1669" s="3"/>
      <c r="O1669" s="3"/>
      <c r="P1669" s="22"/>
      <c r="Q1669" s="2"/>
    </row>
    <row r="1670" spans="1:17" ht="12.75" x14ac:dyDescent="0.15">
      <c r="A1670" s="90"/>
      <c r="B1670" s="95"/>
      <c r="C1670" s="5"/>
      <c r="D1670" s="4"/>
      <c r="E1670" s="5"/>
      <c r="F1670" s="20"/>
      <c r="G1670" s="6"/>
      <c r="H1670" s="5"/>
      <c r="I1670" s="5"/>
      <c r="J1670" s="5"/>
      <c r="K1670" s="5"/>
      <c r="L1670" s="21"/>
      <c r="M1670" s="8"/>
      <c r="N1670" s="3"/>
      <c r="O1670" s="3"/>
      <c r="P1670" s="22"/>
      <c r="Q1670" s="2"/>
    </row>
    <row r="1671" spans="1:17" ht="12.75" x14ac:dyDescent="0.15">
      <c r="A1671" s="90"/>
      <c r="B1671" s="95"/>
      <c r="C1671" s="5"/>
      <c r="D1671" s="4"/>
      <c r="E1671" s="5"/>
      <c r="F1671" s="20"/>
      <c r="G1671" s="6"/>
      <c r="H1671" s="5"/>
      <c r="I1671" s="5"/>
      <c r="J1671" s="5"/>
      <c r="K1671" s="5"/>
      <c r="L1671" s="21"/>
      <c r="M1671" s="8"/>
      <c r="N1671" s="3"/>
      <c r="O1671" s="3"/>
      <c r="P1671" s="22"/>
      <c r="Q1671" s="2"/>
    </row>
    <row r="1672" spans="1:17" ht="12.75" x14ac:dyDescent="0.15">
      <c r="A1672" s="90"/>
      <c r="B1672" s="95"/>
      <c r="C1672" s="5"/>
      <c r="D1672" s="4"/>
      <c r="E1672" s="5"/>
      <c r="F1672" s="20"/>
      <c r="G1672" s="6"/>
      <c r="H1672" s="5"/>
      <c r="I1672" s="5"/>
      <c r="J1672" s="5"/>
      <c r="K1672" s="5"/>
      <c r="L1672" s="21"/>
      <c r="M1672" s="8"/>
      <c r="N1672" s="3"/>
      <c r="O1672" s="3"/>
      <c r="P1672" s="22"/>
      <c r="Q1672" s="2"/>
    </row>
    <row r="1673" spans="1:17" ht="12.75" x14ac:dyDescent="0.15">
      <c r="A1673" s="90"/>
      <c r="B1673" s="95"/>
      <c r="C1673" s="5"/>
      <c r="D1673" s="4"/>
      <c r="E1673" s="5"/>
      <c r="F1673" s="20"/>
      <c r="G1673" s="6"/>
      <c r="H1673" s="5"/>
      <c r="I1673" s="5"/>
      <c r="J1673" s="5"/>
      <c r="K1673" s="5"/>
      <c r="L1673" s="21"/>
      <c r="M1673" s="8"/>
      <c r="N1673" s="3"/>
      <c r="O1673" s="3"/>
      <c r="P1673" s="22"/>
      <c r="Q1673" s="2"/>
    </row>
    <row r="1674" spans="1:17" ht="12.75" x14ac:dyDescent="0.15">
      <c r="A1674" s="90"/>
      <c r="B1674" s="95"/>
      <c r="C1674" s="5"/>
      <c r="D1674" s="4"/>
      <c r="E1674" s="5"/>
      <c r="F1674" s="20"/>
      <c r="G1674" s="6"/>
      <c r="H1674" s="5"/>
      <c r="I1674" s="5"/>
      <c r="J1674" s="5"/>
      <c r="K1674" s="5"/>
      <c r="L1674" s="21"/>
      <c r="M1674" s="8"/>
      <c r="N1674" s="3"/>
      <c r="O1674" s="3"/>
      <c r="P1674" s="22"/>
      <c r="Q1674" s="2"/>
    </row>
    <row r="1675" spans="1:17" ht="12.75" x14ac:dyDescent="0.15">
      <c r="A1675" s="90"/>
      <c r="B1675" s="95"/>
      <c r="C1675" s="5"/>
      <c r="D1675" s="4"/>
      <c r="E1675" s="5"/>
      <c r="F1675" s="20"/>
      <c r="G1675" s="6"/>
      <c r="H1675" s="5"/>
      <c r="I1675" s="5"/>
      <c r="J1675" s="5"/>
      <c r="K1675" s="5"/>
      <c r="L1675" s="21"/>
      <c r="M1675" s="8"/>
      <c r="N1675" s="3"/>
      <c r="O1675" s="3"/>
      <c r="P1675" s="22"/>
      <c r="Q1675" s="2"/>
    </row>
    <row r="1676" spans="1:17" ht="12.75" x14ac:dyDescent="0.15">
      <c r="A1676" s="90"/>
      <c r="B1676" s="95"/>
      <c r="C1676" s="5"/>
      <c r="D1676" s="4"/>
      <c r="E1676" s="5"/>
      <c r="F1676" s="20"/>
      <c r="G1676" s="6"/>
      <c r="H1676" s="5"/>
      <c r="I1676" s="5"/>
      <c r="J1676" s="5"/>
      <c r="K1676" s="5"/>
      <c r="L1676" s="21"/>
      <c r="M1676" s="8"/>
      <c r="N1676" s="3"/>
      <c r="O1676" s="3"/>
      <c r="P1676" s="22"/>
      <c r="Q1676" s="2"/>
    </row>
    <row r="1677" spans="1:17" ht="12.75" x14ac:dyDescent="0.15">
      <c r="A1677" s="90"/>
      <c r="B1677" s="95"/>
      <c r="C1677" s="5"/>
      <c r="D1677" s="4"/>
      <c r="E1677" s="5"/>
      <c r="F1677" s="20"/>
      <c r="G1677" s="6"/>
      <c r="H1677" s="5"/>
      <c r="I1677" s="5"/>
      <c r="J1677" s="5"/>
      <c r="K1677" s="5"/>
      <c r="L1677" s="21"/>
      <c r="M1677" s="8"/>
      <c r="N1677" s="3"/>
      <c r="O1677" s="3"/>
      <c r="P1677" s="22"/>
      <c r="Q1677" s="2"/>
    </row>
    <row r="1678" spans="1:17" ht="12.75" x14ac:dyDescent="0.15">
      <c r="A1678" s="90"/>
      <c r="B1678" s="95"/>
      <c r="C1678" s="5"/>
      <c r="D1678" s="4"/>
      <c r="E1678" s="5"/>
      <c r="F1678" s="20"/>
      <c r="G1678" s="6"/>
      <c r="H1678" s="5"/>
      <c r="I1678" s="5"/>
      <c r="J1678" s="5"/>
      <c r="K1678" s="5"/>
      <c r="L1678" s="21"/>
      <c r="M1678" s="8"/>
      <c r="N1678" s="3"/>
      <c r="O1678" s="3"/>
      <c r="P1678" s="22"/>
      <c r="Q1678" s="2"/>
    </row>
    <row r="1679" spans="1:17" ht="12.75" x14ac:dyDescent="0.15">
      <c r="A1679" s="90"/>
      <c r="B1679" s="95"/>
      <c r="C1679" s="5"/>
      <c r="D1679" s="4"/>
      <c r="E1679" s="5"/>
      <c r="F1679" s="20"/>
      <c r="G1679" s="6"/>
      <c r="H1679" s="5"/>
      <c r="I1679" s="5"/>
      <c r="J1679" s="5"/>
      <c r="K1679" s="5"/>
      <c r="L1679" s="21"/>
      <c r="M1679" s="8"/>
      <c r="N1679" s="3"/>
      <c r="O1679" s="3"/>
      <c r="P1679" s="22"/>
      <c r="Q1679" s="2"/>
    </row>
    <row r="1680" spans="1:17" ht="12.75" x14ac:dyDescent="0.15">
      <c r="A1680" s="90"/>
      <c r="B1680" s="95"/>
      <c r="C1680" s="5"/>
      <c r="D1680" s="4"/>
      <c r="E1680" s="5"/>
      <c r="F1680" s="20"/>
      <c r="G1680" s="6"/>
      <c r="H1680" s="5"/>
      <c r="I1680" s="5"/>
      <c r="J1680" s="5"/>
      <c r="K1680" s="5"/>
      <c r="L1680" s="21"/>
      <c r="M1680" s="8"/>
      <c r="N1680" s="3"/>
      <c r="O1680" s="3"/>
      <c r="P1680" s="22"/>
      <c r="Q1680" s="2"/>
    </row>
    <row r="1681" spans="1:17" ht="12.75" x14ac:dyDescent="0.15">
      <c r="A1681" s="90"/>
      <c r="B1681" s="95"/>
      <c r="C1681" s="5"/>
      <c r="D1681" s="4"/>
      <c r="E1681" s="5"/>
      <c r="F1681" s="20"/>
      <c r="G1681" s="6"/>
      <c r="H1681" s="5"/>
      <c r="I1681" s="5"/>
      <c r="J1681" s="5"/>
      <c r="K1681" s="5"/>
      <c r="L1681" s="21"/>
      <c r="M1681" s="8"/>
      <c r="N1681" s="3"/>
      <c r="O1681" s="3"/>
      <c r="P1681" s="22"/>
      <c r="Q1681" s="2"/>
    </row>
    <row r="1682" spans="1:17" ht="12.75" x14ac:dyDescent="0.15">
      <c r="A1682" s="90"/>
      <c r="B1682" s="95"/>
      <c r="C1682" s="5"/>
      <c r="D1682" s="4"/>
      <c r="E1682" s="5"/>
      <c r="F1682" s="20"/>
      <c r="G1682" s="6"/>
      <c r="H1682" s="5"/>
      <c r="I1682" s="5"/>
      <c r="J1682" s="5"/>
      <c r="K1682" s="5"/>
      <c r="L1682" s="21"/>
      <c r="M1682" s="8"/>
      <c r="N1682" s="3"/>
      <c r="O1682" s="3"/>
      <c r="P1682" s="22"/>
      <c r="Q1682" s="2"/>
    </row>
    <row r="1683" spans="1:17" ht="12.75" x14ac:dyDescent="0.15">
      <c r="A1683" s="90"/>
      <c r="B1683" s="95"/>
      <c r="C1683" s="5"/>
      <c r="D1683" s="4"/>
      <c r="E1683" s="5"/>
      <c r="F1683" s="20"/>
      <c r="G1683" s="6"/>
      <c r="H1683" s="5"/>
      <c r="I1683" s="5"/>
      <c r="J1683" s="5"/>
      <c r="K1683" s="5"/>
      <c r="L1683" s="21"/>
      <c r="M1683" s="8"/>
      <c r="N1683" s="3"/>
      <c r="O1683" s="3"/>
      <c r="P1683" s="22"/>
      <c r="Q1683" s="2"/>
    </row>
    <row r="1684" spans="1:17" ht="12.75" x14ac:dyDescent="0.15">
      <c r="A1684" s="90"/>
      <c r="B1684" s="95"/>
      <c r="C1684" s="5"/>
      <c r="D1684" s="4"/>
      <c r="E1684" s="5"/>
      <c r="F1684" s="20"/>
      <c r="G1684" s="6"/>
      <c r="H1684" s="5"/>
      <c r="I1684" s="5"/>
      <c r="J1684" s="5"/>
      <c r="K1684" s="5"/>
      <c r="L1684" s="21"/>
      <c r="M1684" s="8"/>
      <c r="N1684" s="3"/>
      <c r="O1684" s="3"/>
      <c r="P1684" s="22"/>
      <c r="Q1684" s="2"/>
    </row>
    <row r="1685" spans="1:17" ht="12.75" x14ac:dyDescent="0.15">
      <c r="A1685" s="90"/>
      <c r="B1685" s="95"/>
      <c r="C1685" s="5"/>
      <c r="D1685" s="4"/>
      <c r="E1685" s="5"/>
      <c r="F1685" s="20"/>
      <c r="G1685" s="6"/>
      <c r="H1685" s="5"/>
      <c r="I1685" s="5"/>
      <c r="J1685" s="5"/>
      <c r="K1685" s="5"/>
      <c r="L1685" s="21"/>
      <c r="M1685" s="8"/>
      <c r="N1685" s="3"/>
      <c r="O1685" s="3"/>
      <c r="P1685" s="22"/>
      <c r="Q1685" s="2"/>
    </row>
    <row r="1686" spans="1:17" ht="12.75" x14ac:dyDescent="0.15">
      <c r="A1686" s="90"/>
      <c r="B1686" s="95"/>
      <c r="C1686" s="5"/>
      <c r="D1686" s="4"/>
      <c r="E1686" s="5"/>
      <c r="F1686" s="20"/>
      <c r="G1686" s="6"/>
      <c r="H1686" s="5"/>
      <c r="I1686" s="5"/>
      <c r="J1686" s="5"/>
      <c r="K1686" s="5"/>
      <c r="L1686" s="21"/>
      <c r="M1686" s="8"/>
      <c r="N1686" s="3"/>
      <c r="O1686" s="3"/>
      <c r="P1686" s="22"/>
      <c r="Q1686" s="2"/>
    </row>
    <row r="1687" spans="1:17" ht="12.75" x14ac:dyDescent="0.15">
      <c r="A1687" s="90"/>
      <c r="B1687" s="95"/>
      <c r="C1687" s="5"/>
      <c r="D1687" s="4"/>
      <c r="E1687" s="5"/>
      <c r="F1687" s="20"/>
      <c r="G1687" s="6"/>
      <c r="H1687" s="5"/>
      <c r="I1687" s="5"/>
      <c r="J1687" s="5"/>
      <c r="K1687" s="5"/>
      <c r="L1687" s="21"/>
      <c r="M1687" s="8"/>
      <c r="N1687" s="3"/>
      <c r="O1687" s="3"/>
      <c r="P1687" s="22"/>
      <c r="Q1687" s="2"/>
    </row>
    <row r="1688" spans="1:17" ht="12.75" x14ac:dyDescent="0.15">
      <c r="A1688" s="90"/>
      <c r="B1688" s="95"/>
      <c r="C1688" s="5"/>
      <c r="D1688" s="4"/>
      <c r="E1688" s="5"/>
      <c r="F1688" s="20"/>
      <c r="G1688" s="6"/>
      <c r="H1688" s="5"/>
      <c r="I1688" s="5"/>
      <c r="J1688" s="5"/>
      <c r="K1688" s="5"/>
      <c r="L1688" s="21"/>
      <c r="M1688" s="8"/>
      <c r="N1688" s="3"/>
      <c r="O1688" s="3"/>
      <c r="P1688" s="22"/>
      <c r="Q1688" s="2"/>
    </row>
    <row r="1689" spans="1:17" ht="12.75" x14ac:dyDescent="0.15">
      <c r="A1689" s="90"/>
      <c r="B1689" s="95"/>
      <c r="C1689" s="5"/>
      <c r="D1689" s="4"/>
      <c r="E1689" s="5"/>
      <c r="F1689" s="20"/>
      <c r="G1689" s="6"/>
      <c r="H1689" s="5"/>
      <c r="I1689" s="5"/>
      <c r="J1689" s="5"/>
      <c r="K1689" s="5"/>
      <c r="L1689" s="21"/>
      <c r="M1689" s="8"/>
      <c r="N1689" s="3"/>
      <c r="O1689" s="3"/>
      <c r="P1689" s="22"/>
      <c r="Q1689" s="2"/>
    </row>
    <row r="1690" spans="1:17" ht="12.75" x14ac:dyDescent="0.15">
      <c r="A1690" s="90"/>
      <c r="B1690" s="95"/>
      <c r="C1690" s="5"/>
      <c r="D1690" s="4"/>
      <c r="E1690" s="5"/>
      <c r="F1690" s="20"/>
      <c r="G1690" s="6"/>
      <c r="H1690" s="5"/>
      <c r="I1690" s="5"/>
      <c r="J1690" s="5"/>
      <c r="K1690" s="5"/>
      <c r="L1690" s="21"/>
      <c r="M1690" s="8"/>
      <c r="N1690" s="3"/>
      <c r="O1690" s="3"/>
      <c r="P1690" s="22"/>
      <c r="Q1690" s="2"/>
    </row>
    <row r="1691" spans="1:17" ht="12.75" x14ac:dyDescent="0.15">
      <c r="A1691" s="90"/>
      <c r="B1691" s="95"/>
      <c r="C1691" s="5"/>
      <c r="D1691" s="4"/>
      <c r="E1691" s="5"/>
      <c r="F1691" s="20"/>
      <c r="G1691" s="6"/>
      <c r="H1691" s="5"/>
      <c r="I1691" s="5"/>
      <c r="J1691" s="5"/>
      <c r="K1691" s="5"/>
      <c r="L1691" s="21"/>
      <c r="M1691" s="8"/>
      <c r="N1691" s="3"/>
      <c r="O1691" s="3"/>
      <c r="P1691" s="22"/>
      <c r="Q1691" s="2"/>
    </row>
    <row r="1692" spans="1:17" ht="12.75" x14ac:dyDescent="0.15">
      <c r="A1692" s="90"/>
      <c r="B1692" s="95"/>
      <c r="C1692" s="5"/>
      <c r="D1692" s="4"/>
      <c r="E1692" s="5"/>
      <c r="F1692" s="20"/>
      <c r="G1692" s="6"/>
      <c r="H1692" s="5"/>
      <c r="I1692" s="5"/>
      <c r="J1692" s="5"/>
      <c r="K1692" s="5"/>
      <c r="L1692" s="21"/>
      <c r="M1692" s="8"/>
      <c r="N1692" s="3"/>
      <c r="O1692" s="3"/>
      <c r="P1692" s="22"/>
      <c r="Q1692" s="2"/>
    </row>
    <row r="1693" spans="1:17" ht="12.75" x14ac:dyDescent="0.15">
      <c r="A1693" s="90"/>
      <c r="B1693" s="95"/>
      <c r="C1693" s="5"/>
      <c r="D1693" s="4"/>
      <c r="E1693" s="5"/>
      <c r="F1693" s="20"/>
      <c r="G1693" s="6"/>
      <c r="H1693" s="5"/>
      <c r="I1693" s="5"/>
      <c r="J1693" s="5"/>
      <c r="K1693" s="5"/>
      <c r="L1693" s="21"/>
      <c r="M1693" s="8"/>
      <c r="N1693" s="3"/>
      <c r="O1693" s="3"/>
      <c r="P1693" s="22"/>
      <c r="Q1693" s="2"/>
    </row>
    <row r="1694" spans="1:17" ht="12.75" x14ac:dyDescent="0.15">
      <c r="A1694" s="90"/>
      <c r="B1694" s="95"/>
      <c r="C1694" s="5"/>
      <c r="D1694" s="4"/>
      <c r="E1694" s="5"/>
      <c r="F1694" s="20"/>
      <c r="G1694" s="6"/>
      <c r="H1694" s="5"/>
      <c r="I1694" s="5"/>
      <c r="J1694" s="5"/>
      <c r="K1694" s="5"/>
      <c r="L1694" s="21"/>
      <c r="M1694" s="8"/>
      <c r="N1694" s="3"/>
      <c r="O1694" s="3"/>
      <c r="P1694" s="22"/>
      <c r="Q1694" s="2"/>
    </row>
    <row r="1695" spans="1:17" ht="12.75" x14ac:dyDescent="0.15">
      <c r="A1695" s="90"/>
      <c r="B1695" s="95"/>
      <c r="C1695" s="5"/>
      <c r="D1695" s="4"/>
      <c r="E1695" s="5"/>
      <c r="F1695" s="20"/>
      <c r="G1695" s="6"/>
      <c r="H1695" s="5"/>
      <c r="I1695" s="5"/>
      <c r="J1695" s="5"/>
      <c r="K1695" s="5"/>
      <c r="L1695" s="21"/>
      <c r="M1695" s="8"/>
      <c r="N1695" s="3"/>
      <c r="O1695" s="3"/>
      <c r="P1695" s="22"/>
      <c r="Q1695" s="2"/>
    </row>
    <row r="1696" spans="1:17" ht="12.75" x14ac:dyDescent="0.15">
      <c r="A1696" s="90"/>
      <c r="B1696" s="95"/>
      <c r="C1696" s="5"/>
      <c r="D1696" s="4"/>
      <c r="E1696" s="5"/>
      <c r="F1696" s="20"/>
      <c r="G1696" s="6"/>
      <c r="H1696" s="5"/>
      <c r="I1696" s="5"/>
      <c r="J1696" s="5"/>
      <c r="K1696" s="5"/>
      <c r="L1696" s="21"/>
      <c r="M1696" s="8"/>
      <c r="N1696" s="3"/>
      <c r="O1696" s="3"/>
      <c r="P1696" s="22"/>
      <c r="Q1696" s="2"/>
    </row>
    <row r="1697" spans="1:17" ht="12.75" x14ac:dyDescent="0.15">
      <c r="A1697" s="90"/>
      <c r="B1697" s="95"/>
      <c r="C1697" s="5"/>
      <c r="D1697" s="4"/>
      <c r="E1697" s="5"/>
      <c r="F1697" s="20"/>
      <c r="G1697" s="6"/>
      <c r="H1697" s="5"/>
      <c r="I1697" s="5"/>
      <c r="J1697" s="5"/>
      <c r="K1697" s="5"/>
      <c r="L1697" s="21"/>
      <c r="M1697" s="8"/>
      <c r="N1697" s="3"/>
      <c r="O1697" s="3"/>
      <c r="P1697" s="22"/>
      <c r="Q1697" s="2"/>
    </row>
    <row r="1698" spans="1:17" ht="12.75" x14ac:dyDescent="0.15">
      <c r="A1698" s="90"/>
      <c r="B1698" s="95"/>
      <c r="C1698" s="5"/>
      <c r="D1698" s="4"/>
      <c r="E1698" s="5"/>
      <c r="F1698" s="20"/>
      <c r="G1698" s="6"/>
      <c r="H1698" s="5"/>
      <c r="I1698" s="5"/>
      <c r="J1698" s="5"/>
      <c r="K1698" s="5"/>
      <c r="L1698" s="21"/>
      <c r="M1698" s="8"/>
      <c r="N1698" s="3"/>
      <c r="O1698" s="3"/>
      <c r="P1698" s="22"/>
      <c r="Q1698" s="2"/>
    </row>
    <row r="1699" spans="1:17" ht="12.75" x14ac:dyDescent="0.15">
      <c r="A1699" s="90"/>
      <c r="B1699" s="95"/>
      <c r="C1699" s="5"/>
      <c r="D1699" s="4"/>
      <c r="E1699" s="5"/>
      <c r="F1699" s="20"/>
      <c r="G1699" s="6"/>
      <c r="H1699" s="5"/>
      <c r="I1699" s="5"/>
      <c r="J1699" s="5"/>
      <c r="K1699" s="5"/>
      <c r="L1699" s="21"/>
      <c r="M1699" s="8"/>
      <c r="N1699" s="3"/>
      <c r="O1699" s="3"/>
      <c r="P1699" s="22"/>
      <c r="Q1699" s="2"/>
    </row>
    <row r="1700" spans="1:17" ht="12.75" x14ac:dyDescent="0.15">
      <c r="A1700" s="90"/>
      <c r="B1700" s="95"/>
      <c r="C1700" s="5"/>
      <c r="D1700" s="4"/>
      <c r="E1700" s="5"/>
      <c r="F1700" s="20"/>
      <c r="G1700" s="6"/>
      <c r="H1700" s="5"/>
      <c r="I1700" s="5"/>
      <c r="J1700" s="5"/>
      <c r="K1700" s="5"/>
      <c r="L1700" s="21"/>
      <c r="M1700" s="8"/>
      <c r="N1700" s="3"/>
      <c r="O1700" s="3"/>
      <c r="P1700" s="22"/>
      <c r="Q1700" s="2"/>
    </row>
    <row r="1701" spans="1:17" ht="12.75" x14ac:dyDescent="0.15">
      <c r="A1701" s="90"/>
      <c r="B1701" s="95"/>
      <c r="C1701" s="5"/>
      <c r="D1701" s="4"/>
      <c r="E1701" s="5"/>
      <c r="F1701" s="20"/>
      <c r="G1701" s="6"/>
      <c r="H1701" s="5"/>
      <c r="I1701" s="5"/>
      <c r="J1701" s="5"/>
      <c r="K1701" s="5"/>
      <c r="L1701" s="21"/>
      <c r="M1701" s="8"/>
      <c r="N1701" s="3"/>
      <c r="O1701" s="3"/>
      <c r="P1701" s="22"/>
      <c r="Q1701" s="2"/>
    </row>
    <row r="1702" spans="1:17" ht="12.75" x14ac:dyDescent="0.15">
      <c r="A1702" s="90"/>
      <c r="B1702" s="95"/>
      <c r="C1702" s="5"/>
      <c r="D1702" s="4"/>
      <c r="E1702" s="5"/>
      <c r="F1702" s="20"/>
      <c r="G1702" s="6"/>
      <c r="H1702" s="5"/>
      <c r="I1702" s="5"/>
      <c r="J1702" s="5"/>
      <c r="K1702" s="5"/>
      <c r="L1702" s="21"/>
      <c r="M1702" s="8"/>
      <c r="N1702" s="3"/>
      <c r="O1702" s="3"/>
      <c r="P1702" s="22"/>
      <c r="Q1702" s="2"/>
    </row>
    <row r="1703" spans="1:17" ht="12.75" x14ac:dyDescent="0.15">
      <c r="A1703" s="90"/>
      <c r="B1703" s="95"/>
      <c r="C1703" s="5"/>
      <c r="D1703" s="4"/>
      <c r="E1703" s="5"/>
      <c r="F1703" s="20"/>
      <c r="G1703" s="6"/>
      <c r="H1703" s="5"/>
      <c r="I1703" s="5"/>
      <c r="J1703" s="5"/>
      <c r="K1703" s="5"/>
      <c r="L1703" s="21"/>
      <c r="M1703" s="8"/>
      <c r="N1703" s="3"/>
      <c r="O1703" s="3"/>
      <c r="P1703" s="22"/>
      <c r="Q1703" s="2"/>
    </row>
    <row r="1704" spans="1:17" ht="12.75" x14ac:dyDescent="0.15">
      <c r="A1704" s="90"/>
      <c r="B1704" s="95"/>
      <c r="C1704" s="5"/>
      <c r="D1704" s="4"/>
      <c r="E1704" s="5"/>
      <c r="F1704" s="20"/>
      <c r="G1704" s="6"/>
      <c r="H1704" s="5"/>
      <c r="I1704" s="5"/>
      <c r="J1704" s="5"/>
      <c r="K1704" s="5"/>
      <c r="L1704" s="21"/>
      <c r="M1704" s="8"/>
      <c r="N1704" s="3"/>
      <c r="O1704" s="3"/>
      <c r="P1704" s="22"/>
      <c r="Q1704" s="2"/>
    </row>
    <row r="1705" spans="1:17" ht="12.75" x14ac:dyDescent="0.15">
      <c r="A1705" s="90"/>
      <c r="B1705" s="95"/>
      <c r="C1705" s="5"/>
      <c r="D1705" s="4"/>
      <c r="E1705" s="5"/>
      <c r="F1705" s="20"/>
      <c r="G1705" s="6"/>
      <c r="H1705" s="5"/>
      <c r="I1705" s="5"/>
      <c r="J1705" s="5"/>
      <c r="K1705" s="5"/>
      <c r="L1705" s="21"/>
      <c r="M1705" s="8"/>
      <c r="N1705" s="3"/>
      <c r="O1705" s="3"/>
      <c r="P1705" s="22"/>
      <c r="Q1705" s="2"/>
    </row>
    <row r="1706" spans="1:17" ht="12.75" x14ac:dyDescent="0.15">
      <c r="A1706" s="90"/>
      <c r="B1706" s="95"/>
      <c r="C1706" s="5"/>
      <c r="D1706" s="4"/>
      <c r="E1706" s="5"/>
      <c r="F1706" s="20"/>
      <c r="G1706" s="6"/>
      <c r="H1706" s="5"/>
      <c r="I1706" s="5"/>
      <c r="J1706" s="5"/>
      <c r="K1706" s="5"/>
      <c r="L1706" s="21"/>
      <c r="M1706" s="8"/>
      <c r="N1706" s="3"/>
      <c r="O1706" s="3"/>
      <c r="P1706" s="22"/>
      <c r="Q1706" s="2"/>
    </row>
    <row r="1707" spans="1:17" ht="12.75" x14ac:dyDescent="0.15">
      <c r="A1707" s="90"/>
      <c r="B1707" s="95"/>
      <c r="C1707" s="5"/>
      <c r="D1707" s="4"/>
      <c r="E1707" s="5"/>
      <c r="F1707" s="20"/>
      <c r="G1707" s="6"/>
      <c r="H1707" s="5"/>
      <c r="I1707" s="5"/>
      <c r="J1707" s="5"/>
      <c r="K1707" s="5"/>
      <c r="L1707" s="21"/>
      <c r="M1707" s="8"/>
      <c r="N1707" s="3"/>
      <c r="O1707" s="3"/>
      <c r="P1707" s="22"/>
      <c r="Q1707" s="2"/>
    </row>
    <row r="1708" spans="1:17" ht="12.75" x14ac:dyDescent="0.15">
      <c r="A1708" s="90"/>
      <c r="B1708" s="95"/>
      <c r="C1708" s="5"/>
      <c r="D1708" s="4"/>
      <c r="E1708" s="5"/>
      <c r="F1708" s="20"/>
      <c r="G1708" s="6"/>
      <c r="H1708" s="5"/>
      <c r="I1708" s="5"/>
      <c r="J1708" s="5"/>
      <c r="K1708" s="5"/>
      <c r="L1708" s="21"/>
      <c r="M1708" s="8"/>
      <c r="N1708" s="3"/>
      <c r="O1708" s="3"/>
      <c r="P1708" s="22"/>
      <c r="Q1708" s="2"/>
    </row>
    <row r="1709" spans="1:17" ht="12.75" x14ac:dyDescent="0.15">
      <c r="A1709" s="90"/>
      <c r="B1709" s="95"/>
      <c r="C1709" s="5"/>
      <c r="D1709" s="4"/>
      <c r="E1709" s="5"/>
      <c r="F1709" s="20"/>
      <c r="G1709" s="6"/>
      <c r="H1709" s="5"/>
      <c r="I1709" s="5"/>
      <c r="J1709" s="5"/>
      <c r="K1709" s="5"/>
      <c r="L1709" s="21"/>
      <c r="M1709" s="8"/>
      <c r="N1709" s="3"/>
      <c r="O1709" s="3"/>
      <c r="P1709" s="22"/>
      <c r="Q1709" s="2"/>
    </row>
    <row r="1710" spans="1:17" ht="12.75" x14ac:dyDescent="0.15">
      <c r="A1710" s="90"/>
      <c r="B1710" s="95"/>
      <c r="C1710" s="5"/>
      <c r="D1710" s="4"/>
      <c r="E1710" s="5"/>
      <c r="F1710" s="20"/>
      <c r="G1710" s="6"/>
      <c r="H1710" s="5"/>
      <c r="I1710" s="5"/>
      <c r="J1710" s="5"/>
      <c r="K1710" s="5"/>
      <c r="L1710" s="21"/>
      <c r="M1710" s="8"/>
      <c r="N1710" s="3"/>
      <c r="O1710" s="3"/>
      <c r="P1710" s="22"/>
      <c r="Q1710" s="2"/>
    </row>
    <row r="1711" spans="1:17" ht="12.75" x14ac:dyDescent="0.15">
      <c r="A1711" s="90"/>
      <c r="B1711" s="95"/>
      <c r="C1711" s="5"/>
      <c r="D1711" s="4"/>
      <c r="E1711" s="5"/>
      <c r="F1711" s="20"/>
      <c r="G1711" s="6"/>
      <c r="H1711" s="5"/>
      <c r="I1711" s="5"/>
      <c r="J1711" s="5"/>
      <c r="K1711" s="5"/>
      <c r="L1711" s="21"/>
      <c r="M1711" s="8"/>
      <c r="N1711" s="3"/>
      <c r="O1711" s="3"/>
      <c r="P1711" s="22"/>
      <c r="Q1711" s="2"/>
    </row>
    <row r="1712" spans="1:17" ht="12.75" x14ac:dyDescent="0.15">
      <c r="A1712" s="90"/>
      <c r="B1712" s="95"/>
      <c r="C1712" s="5"/>
      <c r="D1712" s="4"/>
      <c r="E1712" s="5"/>
      <c r="F1712" s="20"/>
      <c r="G1712" s="6"/>
      <c r="H1712" s="5"/>
      <c r="I1712" s="5"/>
      <c r="J1712" s="5"/>
      <c r="K1712" s="5"/>
      <c r="L1712" s="21"/>
      <c r="M1712" s="8"/>
      <c r="N1712" s="3"/>
      <c r="O1712" s="3"/>
      <c r="P1712" s="22"/>
      <c r="Q1712" s="2"/>
    </row>
    <row r="1713" spans="1:17" ht="12.75" x14ac:dyDescent="0.15">
      <c r="A1713" s="90"/>
      <c r="B1713" s="95"/>
      <c r="C1713" s="5"/>
      <c r="D1713" s="4"/>
      <c r="E1713" s="5"/>
      <c r="F1713" s="20"/>
      <c r="G1713" s="6"/>
      <c r="H1713" s="5"/>
      <c r="I1713" s="5"/>
      <c r="J1713" s="5"/>
      <c r="K1713" s="5"/>
      <c r="L1713" s="21"/>
      <c r="M1713" s="8"/>
      <c r="N1713" s="3"/>
      <c r="O1713" s="3"/>
      <c r="P1713" s="22"/>
      <c r="Q1713" s="2"/>
    </row>
    <row r="1714" spans="1:17" ht="12.75" x14ac:dyDescent="0.15">
      <c r="A1714" s="90"/>
      <c r="B1714" s="95"/>
      <c r="C1714" s="5"/>
      <c r="D1714" s="4"/>
      <c r="E1714" s="5"/>
      <c r="F1714" s="20"/>
      <c r="G1714" s="6"/>
      <c r="H1714" s="5"/>
      <c r="I1714" s="5"/>
      <c r="J1714" s="5"/>
      <c r="K1714" s="5"/>
      <c r="L1714" s="21"/>
      <c r="M1714" s="8"/>
      <c r="N1714" s="3"/>
      <c r="O1714" s="3"/>
      <c r="P1714" s="22"/>
      <c r="Q1714" s="2"/>
    </row>
    <row r="1715" spans="1:17" ht="12.75" x14ac:dyDescent="0.15">
      <c r="A1715" s="90"/>
      <c r="B1715" s="95"/>
      <c r="C1715" s="5"/>
      <c r="D1715" s="4"/>
      <c r="E1715" s="5"/>
      <c r="F1715" s="20"/>
      <c r="G1715" s="6"/>
      <c r="H1715" s="5"/>
      <c r="I1715" s="5"/>
      <c r="J1715" s="5"/>
      <c r="K1715" s="5"/>
      <c r="L1715" s="21"/>
      <c r="M1715" s="8"/>
      <c r="N1715" s="3"/>
      <c r="O1715" s="3"/>
      <c r="P1715" s="22"/>
      <c r="Q1715" s="2"/>
    </row>
    <row r="1716" spans="1:17" ht="12.75" x14ac:dyDescent="0.15">
      <c r="A1716" s="90"/>
      <c r="B1716" s="95"/>
      <c r="C1716" s="5"/>
      <c r="D1716" s="4"/>
      <c r="E1716" s="5"/>
      <c r="F1716" s="20"/>
      <c r="G1716" s="6"/>
      <c r="H1716" s="5"/>
      <c r="I1716" s="5"/>
      <c r="J1716" s="5"/>
      <c r="K1716" s="5"/>
      <c r="L1716" s="21"/>
      <c r="M1716" s="8"/>
      <c r="N1716" s="3"/>
      <c r="O1716" s="3"/>
      <c r="P1716" s="22"/>
      <c r="Q1716" s="2"/>
    </row>
    <row r="1717" spans="1:17" ht="12.75" x14ac:dyDescent="0.15">
      <c r="A1717" s="90"/>
      <c r="B1717" s="95"/>
      <c r="C1717" s="5"/>
      <c r="D1717" s="4"/>
      <c r="E1717" s="5"/>
      <c r="F1717" s="20"/>
      <c r="G1717" s="6"/>
      <c r="H1717" s="5"/>
      <c r="I1717" s="5"/>
      <c r="J1717" s="5"/>
      <c r="K1717" s="5"/>
      <c r="L1717" s="21"/>
      <c r="M1717" s="8"/>
      <c r="N1717" s="3"/>
      <c r="O1717" s="3"/>
      <c r="P1717" s="22"/>
      <c r="Q1717" s="2"/>
    </row>
    <row r="1718" spans="1:17" ht="12.75" x14ac:dyDescent="0.15">
      <c r="A1718" s="90"/>
      <c r="B1718" s="95"/>
      <c r="C1718" s="5"/>
      <c r="D1718" s="4"/>
      <c r="E1718" s="5"/>
      <c r="F1718" s="20"/>
      <c r="G1718" s="6"/>
      <c r="H1718" s="5"/>
      <c r="I1718" s="5"/>
      <c r="J1718" s="5"/>
      <c r="K1718" s="5"/>
      <c r="L1718" s="21"/>
      <c r="M1718" s="8"/>
      <c r="N1718" s="3"/>
      <c r="O1718" s="3"/>
      <c r="P1718" s="22"/>
      <c r="Q1718" s="2"/>
    </row>
    <row r="1719" spans="1:17" ht="12.75" x14ac:dyDescent="0.15">
      <c r="A1719" s="90"/>
      <c r="B1719" s="95"/>
      <c r="C1719" s="5"/>
      <c r="D1719" s="4"/>
      <c r="E1719" s="5"/>
      <c r="F1719" s="20"/>
      <c r="G1719" s="6"/>
      <c r="H1719" s="5"/>
      <c r="I1719" s="5"/>
      <c r="J1719" s="5"/>
      <c r="K1719" s="5"/>
      <c r="L1719" s="21"/>
      <c r="M1719" s="8"/>
      <c r="N1719" s="3"/>
      <c r="O1719" s="3"/>
      <c r="P1719" s="22"/>
      <c r="Q1719" s="2"/>
    </row>
    <row r="1720" spans="1:17" ht="12.75" x14ac:dyDescent="0.15">
      <c r="A1720" s="90"/>
      <c r="B1720" s="95"/>
      <c r="C1720" s="5"/>
      <c r="D1720" s="4"/>
      <c r="E1720" s="5"/>
      <c r="F1720" s="20"/>
      <c r="G1720" s="6"/>
      <c r="H1720" s="5"/>
      <c r="I1720" s="5"/>
      <c r="J1720" s="5"/>
      <c r="K1720" s="5"/>
      <c r="L1720" s="21"/>
      <c r="M1720" s="8"/>
      <c r="N1720" s="3"/>
      <c r="O1720" s="3"/>
      <c r="P1720" s="22"/>
      <c r="Q1720" s="2"/>
    </row>
    <row r="1721" spans="1:17" ht="12.75" x14ac:dyDescent="0.15">
      <c r="A1721" s="90"/>
      <c r="B1721" s="95"/>
      <c r="C1721" s="5"/>
      <c r="D1721" s="4"/>
      <c r="E1721" s="5"/>
      <c r="F1721" s="20"/>
      <c r="G1721" s="6"/>
      <c r="H1721" s="5"/>
      <c r="I1721" s="5"/>
      <c r="J1721" s="5"/>
      <c r="K1721" s="5"/>
      <c r="L1721" s="21"/>
      <c r="M1721" s="8"/>
      <c r="N1721" s="3"/>
      <c r="O1721" s="3"/>
      <c r="P1721" s="22"/>
      <c r="Q1721" s="2"/>
    </row>
    <row r="1722" spans="1:17" ht="12.75" x14ac:dyDescent="0.15">
      <c r="A1722" s="90"/>
      <c r="B1722" s="95"/>
      <c r="C1722" s="5"/>
      <c r="D1722" s="4"/>
      <c r="E1722" s="5"/>
      <c r="F1722" s="20"/>
      <c r="G1722" s="6"/>
      <c r="H1722" s="5"/>
      <c r="I1722" s="5"/>
      <c r="J1722" s="5"/>
      <c r="K1722" s="5"/>
      <c r="L1722" s="21"/>
      <c r="M1722" s="8"/>
      <c r="N1722" s="3"/>
      <c r="O1722" s="3"/>
      <c r="P1722" s="22"/>
      <c r="Q1722" s="2"/>
    </row>
    <row r="1723" spans="1:17" ht="12.75" x14ac:dyDescent="0.15">
      <c r="A1723" s="90"/>
      <c r="B1723" s="95"/>
      <c r="C1723" s="5"/>
      <c r="D1723" s="4"/>
      <c r="E1723" s="5"/>
      <c r="F1723" s="20"/>
      <c r="G1723" s="6"/>
      <c r="H1723" s="5"/>
      <c r="I1723" s="5"/>
      <c r="J1723" s="5"/>
      <c r="K1723" s="5"/>
      <c r="L1723" s="21"/>
      <c r="M1723" s="8"/>
      <c r="N1723" s="3"/>
      <c r="O1723" s="3"/>
      <c r="P1723" s="22"/>
      <c r="Q1723" s="2"/>
    </row>
    <row r="1724" spans="1:17" ht="12.75" x14ac:dyDescent="0.15">
      <c r="A1724" s="90"/>
      <c r="B1724" s="95"/>
      <c r="C1724" s="5"/>
      <c r="D1724" s="4"/>
      <c r="E1724" s="5"/>
      <c r="F1724" s="20"/>
      <c r="G1724" s="6"/>
      <c r="H1724" s="5"/>
      <c r="I1724" s="5"/>
      <c r="J1724" s="5"/>
      <c r="K1724" s="5"/>
      <c r="L1724" s="21"/>
      <c r="M1724" s="8"/>
      <c r="N1724" s="3"/>
      <c r="O1724" s="3"/>
      <c r="P1724" s="22"/>
      <c r="Q1724" s="2"/>
    </row>
    <row r="1725" spans="1:17" ht="12.75" x14ac:dyDescent="0.15">
      <c r="A1725" s="90"/>
      <c r="B1725" s="95"/>
      <c r="C1725" s="5"/>
      <c r="D1725" s="4"/>
      <c r="E1725" s="5"/>
      <c r="F1725" s="20"/>
      <c r="G1725" s="6"/>
      <c r="H1725" s="5"/>
      <c r="I1725" s="5"/>
      <c r="J1725" s="5"/>
      <c r="K1725" s="5"/>
      <c r="L1725" s="21"/>
      <c r="M1725" s="8"/>
      <c r="N1725" s="3"/>
      <c r="O1725" s="3"/>
      <c r="P1725" s="22"/>
      <c r="Q1725" s="2"/>
    </row>
    <row r="1726" spans="1:17" ht="12.75" x14ac:dyDescent="0.15">
      <c r="A1726" s="90"/>
      <c r="B1726" s="95"/>
      <c r="C1726" s="5"/>
      <c r="D1726" s="4"/>
      <c r="E1726" s="5"/>
      <c r="F1726" s="20"/>
      <c r="G1726" s="6"/>
      <c r="H1726" s="5"/>
      <c r="I1726" s="5"/>
      <c r="J1726" s="5"/>
      <c r="K1726" s="5"/>
      <c r="L1726" s="21"/>
      <c r="M1726" s="8"/>
      <c r="N1726" s="3"/>
      <c r="O1726" s="3"/>
      <c r="P1726" s="22"/>
      <c r="Q1726" s="2"/>
    </row>
    <row r="1727" spans="1:17" ht="12.75" x14ac:dyDescent="0.15">
      <c r="A1727" s="90"/>
      <c r="B1727" s="95"/>
      <c r="C1727" s="5"/>
      <c r="D1727" s="4"/>
      <c r="E1727" s="5"/>
      <c r="F1727" s="20"/>
      <c r="G1727" s="6"/>
      <c r="H1727" s="5"/>
      <c r="I1727" s="5"/>
      <c r="J1727" s="5"/>
      <c r="K1727" s="5"/>
      <c r="L1727" s="21"/>
      <c r="M1727" s="8"/>
      <c r="N1727" s="3"/>
      <c r="O1727" s="3"/>
      <c r="P1727" s="22"/>
      <c r="Q1727" s="2"/>
    </row>
    <row r="1728" spans="1:17" ht="12.75" x14ac:dyDescent="0.15">
      <c r="A1728" s="90"/>
      <c r="B1728" s="95"/>
      <c r="C1728" s="5"/>
      <c r="D1728" s="4"/>
      <c r="E1728" s="5"/>
      <c r="F1728" s="20"/>
      <c r="G1728" s="6"/>
      <c r="H1728" s="5"/>
      <c r="I1728" s="5"/>
      <c r="J1728" s="5"/>
      <c r="K1728" s="5"/>
      <c r="L1728" s="21"/>
      <c r="M1728" s="8"/>
      <c r="N1728" s="3"/>
      <c r="O1728" s="3"/>
      <c r="P1728" s="22"/>
      <c r="Q1728" s="2"/>
    </row>
    <row r="1729" spans="1:17" ht="12.75" x14ac:dyDescent="0.15">
      <c r="A1729" s="90"/>
      <c r="B1729" s="95"/>
      <c r="C1729" s="5"/>
      <c r="D1729" s="4"/>
      <c r="E1729" s="5"/>
      <c r="F1729" s="20"/>
      <c r="G1729" s="6"/>
      <c r="H1729" s="5"/>
      <c r="I1729" s="5"/>
      <c r="J1729" s="5"/>
      <c r="K1729" s="5"/>
      <c r="L1729" s="21"/>
      <c r="M1729" s="8"/>
      <c r="N1729" s="3"/>
      <c r="O1729" s="3"/>
      <c r="P1729" s="22"/>
      <c r="Q1729" s="2"/>
    </row>
    <row r="1730" spans="1:17" ht="12.75" x14ac:dyDescent="0.15">
      <c r="A1730" s="90"/>
      <c r="B1730" s="95"/>
      <c r="C1730" s="5"/>
      <c r="D1730" s="4"/>
      <c r="E1730" s="5"/>
      <c r="F1730" s="20"/>
      <c r="G1730" s="6"/>
      <c r="H1730" s="5"/>
      <c r="I1730" s="5"/>
      <c r="J1730" s="5"/>
      <c r="K1730" s="5"/>
      <c r="L1730" s="21"/>
      <c r="M1730" s="8"/>
      <c r="N1730" s="3"/>
      <c r="O1730" s="3"/>
      <c r="P1730" s="22"/>
      <c r="Q1730" s="2"/>
    </row>
    <row r="1731" spans="1:17" ht="12.75" x14ac:dyDescent="0.15">
      <c r="A1731" s="90"/>
      <c r="B1731" s="95"/>
      <c r="C1731" s="5"/>
      <c r="D1731" s="4"/>
      <c r="E1731" s="5"/>
      <c r="F1731" s="20"/>
      <c r="G1731" s="6"/>
      <c r="H1731" s="5"/>
      <c r="I1731" s="5"/>
      <c r="J1731" s="5"/>
      <c r="K1731" s="5"/>
      <c r="L1731" s="21"/>
      <c r="M1731" s="8"/>
      <c r="N1731" s="3"/>
      <c r="O1731" s="3"/>
      <c r="P1731" s="22"/>
      <c r="Q1731" s="2"/>
    </row>
    <row r="1732" spans="1:17" ht="12.75" x14ac:dyDescent="0.15">
      <c r="A1732" s="90"/>
      <c r="B1732" s="95"/>
      <c r="C1732" s="5"/>
      <c r="D1732" s="4"/>
      <c r="E1732" s="5"/>
      <c r="F1732" s="20"/>
      <c r="G1732" s="6"/>
      <c r="H1732" s="5"/>
      <c r="I1732" s="5"/>
      <c r="J1732" s="5"/>
      <c r="K1732" s="5"/>
      <c r="L1732" s="21"/>
      <c r="M1732" s="8"/>
      <c r="N1732" s="3"/>
      <c r="O1732" s="3"/>
      <c r="P1732" s="22"/>
      <c r="Q1732" s="2"/>
    </row>
    <row r="1733" spans="1:17" ht="12.75" x14ac:dyDescent="0.15">
      <c r="A1733" s="90"/>
      <c r="B1733" s="95"/>
      <c r="C1733" s="5"/>
      <c r="D1733" s="4"/>
      <c r="E1733" s="5"/>
      <c r="F1733" s="20"/>
      <c r="G1733" s="6"/>
      <c r="H1733" s="5"/>
      <c r="I1733" s="5"/>
      <c r="J1733" s="5"/>
      <c r="K1733" s="5"/>
      <c r="L1733" s="21"/>
      <c r="M1733" s="8"/>
      <c r="N1733" s="3"/>
      <c r="O1733" s="3"/>
      <c r="P1733" s="22"/>
      <c r="Q1733" s="2"/>
    </row>
    <row r="1734" spans="1:17" ht="12.75" x14ac:dyDescent="0.15">
      <c r="A1734" s="90"/>
      <c r="B1734" s="95"/>
      <c r="C1734" s="5"/>
      <c r="D1734" s="4"/>
      <c r="E1734" s="5"/>
      <c r="F1734" s="20"/>
      <c r="G1734" s="6"/>
      <c r="H1734" s="5"/>
      <c r="I1734" s="5"/>
      <c r="J1734" s="5"/>
      <c r="K1734" s="5"/>
      <c r="L1734" s="21"/>
      <c r="M1734" s="8"/>
      <c r="N1734" s="3"/>
      <c r="O1734" s="3"/>
      <c r="P1734" s="22"/>
      <c r="Q1734" s="2"/>
    </row>
    <row r="1735" spans="1:17" ht="12.75" x14ac:dyDescent="0.15">
      <c r="A1735" s="90"/>
      <c r="B1735" s="95"/>
      <c r="C1735" s="5"/>
      <c r="D1735" s="4"/>
      <c r="E1735" s="5"/>
      <c r="F1735" s="20"/>
      <c r="G1735" s="6"/>
      <c r="H1735" s="5"/>
      <c r="I1735" s="5"/>
      <c r="J1735" s="5"/>
      <c r="K1735" s="5"/>
      <c r="L1735" s="21"/>
      <c r="M1735" s="8"/>
      <c r="N1735" s="3"/>
      <c r="O1735" s="3"/>
      <c r="P1735" s="22"/>
      <c r="Q1735" s="2"/>
    </row>
    <row r="1736" spans="1:17" ht="12.75" x14ac:dyDescent="0.15">
      <c r="A1736" s="90"/>
      <c r="B1736" s="95"/>
      <c r="C1736" s="5"/>
      <c r="D1736" s="4"/>
      <c r="E1736" s="5"/>
      <c r="F1736" s="20"/>
      <c r="G1736" s="6"/>
      <c r="H1736" s="5"/>
      <c r="I1736" s="5"/>
      <c r="J1736" s="5"/>
      <c r="K1736" s="5"/>
      <c r="L1736" s="21"/>
      <c r="M1736" s="8"/>
      <c r="N1736" s="3"/>
      <c r="O1736" s="3"/>
      <c r="P1736" s="22"/>
      <c r="Q1736" s="2"/>
    </row>
    <row r="1737" spans="1:17" ht="12.75" x14ac:dyDescent="0.15">
      <c r="A1737" s="90"/>
      <c r="B1737" s="95"/>
      <c r="C1737" s="5"/>
      <c r="D1737" s="4"/>
      <c r="E1737" s="5"/>
      <c r="F1737" s="20"/>
      <c r="G1737" s="6"/>
      <c r="H1737" s="5"/>
      <c r="I1737" s="5"/>
      <c r="J1737" s="5"/>
      <c r="K1737" s="5"/>
      <c r="L1737" s="21"/>
      <c r="M1737" s="8"/>
      <c r="N1737" s="3"/>
      <c r="O1737" s="3"/>
      <c r="P1737" s="22"/>
      <c r="Q1737" s="2"/>
    </row>
    <row r="1738" spans="1:17" ht="12.75" x14ac:dyDescent="0.15">
      <c r="A1738" s="90"/>
      <c r="B1738" s="95"/>
      <c r="C1738" s="5"/>
      <c r="D1738" s="4"/>
      <c r="E1738" s="5"/>
      <c r="F1738" s="20"/>
      <c r="G1738" s="6"/>
      <c r="H1738" s="5"/>
      <c r="I1738" s="5"/>
      <c r="J1738" s="5"/>
      <c r="K1738" s="5"/>
      <c r="L1738" s="21"/>
      <c r="M1738" s="8"/>
      <c r="N1738" s="3"/>
      <c r="O1738" s="3"/>
      <c r="P1738" s="22"/>
      <c r="Q1738" s="2"/>
    </row>
    <row r="1739" spans="1:17" ht="12.75" x14ac:dyDescent="0.15">
      <c r="A1739" s="90"/>
      <c r="B1739" s="95"/>
      <c r="C1739" s="5"/>
      <c r="D1739" s="4"/>
      <c r="E1739" s="5"/>
      <c r="F1739" s="20"/>
      <c r="G1739" s="6"/>
      <c r="H1739" s="5"/>
      <c r="I1739" s="5"/>
      <c r="J1739" s="5"/>
      <c r="K1739" s="5"/>
      <c r="L1739" s="21"/>
      <c r="M1739" s="8"/>
      <c r="N1739" s="3"/>
      <c r="O1739" s="3"/>
      <c r="P1739" s="22"/>
      <c r="Q1739" s="2"/>
    </row>
    <row r="1740" spans="1:17" ht="12.75" x14ac:dyDescent="0.15">
      <c r="A1740" s="90"/>
      <c r="B1740" s="95"/>
      <c r="C1740" s="5"/>
      <c r="D1740" s="4"/>
      <c r="E1740" s="5"/>
      <c r="F1740" s="20"/>
      <c r="G1740" s="6"/>
      <c r="H1740" s="5"/>
      <c r="I1740" s="5"/>
      <c r="J1740" s="5"/>
      <c r="K1740" s="5"/>
      <c r="L1740" s="21"/>
      <c r="M1740" s="8"/>
      <c r="N1740" s="3"/>
      <c r="O1740" s="3"/>
      <c r="P1740" s="22"/>
      <c r="Q1740" s="2"/>
    </row>
    <row r="1741" spans="1:17" ht="12.75" x14ac:dyDescent="0.15">
      <c r="A1741" s="90"/>
      <c r="B1741" s="95"/>
      <c r="C1741" s="5"/>
      <c r="D1741" s="4"/>
      <c r="E1741" s="5"/>
      <c r="F1741" s="20"/>
      <c r="G1741" s="6"/>
      <c r="H1741" s="5"/>
      <c r="I1741" s="5"/>
      <c r="J1741" s="5"/>
      <c r="K1741" s="5"/>
      <c r="L1741" s="21"/>
      <c r="M1741" s="8"/>
      <c r="N1741" s="3"/>
      <c r="O1741" s="3"/>
      <c r="P1741" s="22"/>
      <c r="Q1741" s="2"/>
    </row>
    <row r="1742" spans="1:17" ht="12.75" x14ac:dyDescent="0.15">
      <c r="A1742" s="90"/>
      <c r="B1742" s="95"/>
      <c r="C1742" s="5"/>
      <c r="D1742" s="4"/>
      <c r="E1742" s="5"/>
      <c r="F1742" s="20"/>
      <c r="G1742" s="6"/>
      <c r="H1742" s="5"/>
      <c r="I1742" s="5"/>
      <c r="J1742" s="5"/>
      <c r="K1742" s="5"/>
      <c r="L1742" s="21"/>
      <c r="M1742" s="8"/>
      <c r="N1742" s="3"/>
      <c r="O1742" s="3"/>
      <c r="P1742" s="22"/>
      <c r="Q1742" s="2"/>
    </row>
    <row r="1743" spans="1:17" ht="12.75" x14ac:dyDescent="0.15">
      <c r="A1743" s="90"/>
      <c r="B1743" s="95"/>
      <c r="C1743" s="5"/>
      <c r="D1743" s="4"/>
      <c r="E1743" s="5"/>
      <c r="F1743" s="20"/>
      <c r="G1743" s="6"/>
      <c r="H1743" s="5"/>
      <c r="I1743" s="5"/>
      <c r="J1743" s="5"/>
      <c r="K1743" s="5"/>
      <c r="L1743" s="21"/>
      <c r="M1743" s="8"/>
      <c r="N1743" s="3"/>
      <c r="O1743" s="3"/>
      <c r="P1743" s="22"/>
      <c r="Q1743" s="2"/>
    </row>
    <row r="1744" spans="1:17" ht="12.75" x14ac:dyDescent="0.15">
      <c r="A1744" s="90"/>
      <c r="B1744" s="95"/>
      <c r="C1744" s="5"/>
      <c r="D1744" s="4"/>
      <c r="E1744" s="5"/>
      <c r="F1744" s="20"/>
      <c r="G1744" s="6"/>
      <c r="H1744" s="5"/>
      <c r="I1744" s="5"/>
      <c r="J1744" s="5"/>
      <c r="K1744" s="5"/>
      <c r="L1744" s="21"/>
      <c r="M1744" s="8"/>
      <c r="N1744" s="3"/>
      <c r="O1744" s="3"/>
      <c r="P1744" s="22"/>
      <c r="Q1744" s="2"/>
    </row>
    <row r="1745" spans="1:17" ht="12.75" x14ac:dyDescent="0.15">
      <c r="A1745" s="90"/>
      <c r="B1745" s="95"/>
      <c r="C1745" s="5"/>
      <c r="D1745" s="4"/>
      <c r="E1745" s="5"/>
      <c r="F1745" s="20"/>
      <c r="G1745" s="6"/>
      <c r="H1745" s="5"/>
      <c r="I1745" s="5"/>
      <c r="J1745" s="5"/>
      <c r="K1745" s="5"/>
      <c r="L1745" s="21"/>
      <c r="M1745" s="8"/>
      <c r="N1745" s="3"/>
      <c r="O1745" s="3"/>
      <c r="P1745" s="22"/>
      <c r="Q1745" s="2"/>
    </row>
    <row r="1746" spans="1:17" ht="15" x14ac:dyDescent="0.2">
      <c r="A1746" s="110"/>
      <c r="B1746" s="111"/>
      <c r="C1746" s="5"/>
      <c r="D1746" s="112"/>
      <c r="E1746" s="113"/>
      <c r="F1746" s="114"/>
      <c r="G1746" s="115"/>
      <c r="H1746" s="113"/>
      <c r="I1746" s="113"/>
      <c r="J1746" s="113"/>
      <c r="K1746" s="113"/>
      <c r="L1746" s="116"/>
      <c r="M1746" s="117"/>
      <c r="N1746" s="111"/>
      <c r="O1746" s="111"/>
      <c r="P1746" s="118"/>
      <c r="Q1746" s="119"/>
    </row>
    <row r="1747" spans="1:17" ht="12.75" x14ac:dyDescent="0.15">
      <c r="A1747" s="90"/>
      <c r="B1747" s="95"/>
      <c r="C1747" s="5"/>
      <c r="D1747" s="4"/>
      <c r="E1747" s="5"/>
      <c r="F1747" s="20"/>
      <c r="G1747" s="6"/>
      <c r="H1747" s="5"/>
      <c r="I1747" s="5"/>
      <c r="J1747" s="5"/>
      <c r="K1747" s="5"/>
      <c r="L1747" s="21"/>
      <c r="M1747" s="8"/>
      <c r="N1747" s="3"/>
      <c r="O1747" s="3"/>
      <c r="P1747" s="22"/>
      <c r="Q1747" s="2"/>
    </row>
    <row r="1748" spans="1:17" ht="12.75" x14ac:dyDescent="0.15">
      <c r="A1748" s="90"/>
      <c r="B1748" s="95"/>
      <c r="C1748" s="5"/>
      <c r="D1748" s="4"/>
      <c r="E1748" s="5"/>
      <c r="F1748" s="20"/>
      <c r="G1748" s="6"/>
      <c r="H1748" s="5"/>
      <c r="I1748" s="5"/>
      <c r="J1748" s="5"/>
      <c r="K1748" s="5"/>
      <c r="L1748" s="21"/>
      <c r="M1748" s="8"/>
      <c r="N1748" s="3"/>
      <c r="O1748" s="3"/>
      <c r="P1748" s="22"/>
      <c r="Q1748" s="2"/>
    </row>
    <row r="1749" spans="1:17" ht="12.75" x14ac:dyDescent="0.15">
      <c r="A1749" s="90"/>
      <c r="B1749" s="95"/>
      <c r="C1749" s="5"/>
      <c r="D1749" s="4"/>
      <c r="E1749" s="5"/>
      <c r="F1749" s="20"/>
      <c r="G1749" s="6"/>
      <c r="H1749" s="5"/>
      <c r="I1749" s="5"/>
      <c r="J1749" s="5"/>
      <c r="K1749" s="5"/>
      <c r="L1749" s="21"/>
      <c r="M1749" s="8"/>
      <c r="N1749" s="3"/>
      <c r="O1749" s="3"/>
      <c r="P1749" s="22"/>
      <c r="Q1749" s="2"/>
    </row>
    <row r="1750" spans="1:17" ht="12.75" x14ac:dyDescent="0.15">
      <c r="A1750" s="90"/>
      <c r="B1750" s="95"/>
      <c r="C1750" s="5"/>
      <c r="D1750" s="4"/>
      <c r="E1750" s="5"/>
      <c r="F1750" s="20"/>
      <c r="G1750" s="6"/>
      <c r="H1750" s="5"/>
      <c r="I1750" s="5"/>
      <c r="J1750" s="5"/>
      <c r="K1750" s="5"/>
      <c r="L1750" s="21"/>
      <c r="M1750" s="8"/>
      <c r="N1750" s="3"/>
      <c r="O1750" s="3"/>
      <c r="P1750" s="22"/>
      <c r="Q1750" s="2"/>
    </row>
    <row r="1751" spans="1:17" ht="12.75" x14ac:dyDescent="0.15">
      <c r="A1751" s="90"/>
      <c r="B1751" s="95"/>
      <c r="C1751" s="5"/>
      <c r="D1751" s="4"/>
      <c r="E1751" s="5"/>
      <c r="F1751" s="20"/>
      <c r="G1751" s="6"/>
      <c r="H1751" s="5"/>
      <c r="I1751" s="5"/>
      <c r="J1751" s="5"/>
      <c r="K1751" s="5"/>
      <c r="L1751" s="21"/>
      <c r="M1751" s="8"/>
      <c r="N1751" s="3"/>
      <c r="O1751" s="3"/>
      <c r="P1751" s="22"/>
      <c r="Q1751" s="2"/>
    </row>
    <row r="1752" spans="1:17" ht="12.75" x14ac:dyDescent="0.15">
      <c r="A1752" s="90"/>
      <c r="B1752" s="95"/>
      <c r="C1752" s="5"/>
      <c r="D1752" s="4"/>
      <c r="E1752" s="5"/>
      <c r="F1752" s="20"/>
      <c r="G1752" s="6"/>
      <c r="H1752" s="5"/>
      <c r="I1752" s="5"/>
      <c r="J1752" s="5"/>
      <c r="K1752" s="5"/>
      <c r="L1752" s="21"/>
      <c r="M1752" s="8"/>
      <c r="N1752" s="3"/>
      <c r="O1752" s="3"/>
      <c r="P1752" s="22"/>
      <c r="Q1752" s="2"/>
    </row>
    <row r="1753" spans="1:17" ht="12.75" x14ac:dyDescent="0.15">
      <c r="A1753" s="90"/>
      <c r="B1753" s="95"/>
      <c r="C1753" s="5"/>
      <c r="D1753" s="4"/>
      <c r="E1753" s="5"/>
      <c r="F1753" s="20"/>
      <c r="G1753" s="6"/>
      <c r="H1753" s="5"/>
      <c r="I1753" s="5"/>
      <c r="J1753" s="5"/>
      <c r="K1753" s="5"/>
      <c r="L1753" s="21"/>
      <c r="M1753" s="8"/>
      <c r="N1753" s="3"/>
      <c r="O1753" s="3"/>
      <c r="P1753" s="22"/>
      <c r="Q1753" s="2"/>
    </row>
    <row r="1754" spans="1:17" ht="12.75" x14ac:dyDescent="0.15">
      <c r="A1754" s="90"/>
      <c r="B1754" s="95"/>
      <c r="C1754" s="5"/>
      <c r="D1754" s="4"/>
      <c r="E1754" s="5"/>
      <c r="F1754" s="20"/>
      <c r="G1754" s="6"/>
      <c r="H1754" s="5"/>
      <c r="I1754" s="5"/>
      <c r="J1754" s="5"/>
      <c r="K1754" s="5"/>
      <c r="L1754" s="21"/>
      <c r="M1754" s="8"/>
      <c r="N1754" s="3"/>
      <c r="O1754" s="3"/>
      <c r="P1754" s="22"/>
      <c r="Q1754" s="2"/>
    </row>
    <row r="1755" spans="1:17" ht="12.75" x14ac:dyDescent="0.15">
      <c r="A1755" s="90"/>
      <c r="B1755" s="95"/>
      <c r="C1755" s="5"/>
      <c r="D1755" s="4"/>
      <c r="E1755" s="5"/>
      <c r="F1755" s="20"/>
      <c r="G1755" s="6"/>
      <c r="H1755" s="5"/>
      <c r="I1755" s="5"/>
      <c r="J1755" s="5"/>
      <c r="K1755" s="5"/>
      <c r="L1755" s="21"/>
      <c r="M1755" s="8"/>
      <c r="N1755" s="3"/>
      <c r="O1755" s="3"/>
      <c r="P1755" s="22"/>
      <c r="Q1755" s="2"/>
    </row>
    <row r="1756" spans="1:17" ht="12.75" x14ac:dyDescent="0.15">
      <c r="A1756" s="90"/>
      <c r="B1756" s="95"/>
      <c r="C1756" s="5"/>
      <c r="D1756" s="4"/>
      <c r="E1756" s="5"/>
      <c r="F1756" s="20"/>
      <c r="G1756" s="6"/>
      <c r="H1756" s="5"/>
      <c r="I1756" s="5"/>
      <c r="J1756" s="5"/>
      <c r="K1756" s="5"/>
      <c r="L1756" s="21"/>
      <c r="M1756" s="8"/>
      <c r="N1756" s="3"/>
      <c r="O1756" s="3"/>
      <c r="P1756" s="22"/>
      <c r="Q1756" s="2"/>
    </row>
    <row r="1757" spans="1:17" ht="12.75" x14ac:dyDescent="0.15">
      <c r="A1757" s="90"/>
      <c r="B1757" s="95"/>
      <c r="C1757" s="5"/>
      <c r="D1757" s="4"/>
      <c r="E1757" s="5"/>
      <c r="F1757" s="20"/>
      <c r="G1757" s="6"/>
      <c r="H1757" s="5"/>
      <c r="I1757" s="5"/>
      <c r="J1757" s="5"/>
      <c r="K1757" s="5"/>
      <c r="L1757" s="21"/>
      <c r="M1757" s="8"/>
      <c r="N1757" s="3"/>
      <c r="O1757" s="3"/>
      <c r="P1757" s="22"/>
      <c r="Q1757" s="2"/>
    </row>
    <row r="1758" spans="1:17" ht="12.75" x14ac:dyDescent="0.15">
      <c r="A1758" s="90"/>
      <c r="B1758" s="95"/>
      <c r="C1758" s="5"/>
      <c r="D1758" s="4"/>
      <c r="E1758" s="5"/>
      <c r="F1758" s="20"/>
      <c r="G1758" s="6"/>
      <c r="H1758" s="5"/>
      <c r="I1758" s="5"/>
      <c r="J1758" s="5"/>
      <c r="K1758" s="5"/>
      <c r="L1758" s="21"/>
      <c r="M1758" s="8"/>
      <c r="N1758" s="3"/>
      <c r="O1758" s="3"/>
      <c r="P1758" s="22"/>
      <c r="Q1758" s="2"/>
    </row>
    <row r="1759" spans="1:17" ht="12.75" x14ac:dyDescent="0.15">
      <c r="A1759" s="90"/>
      <c r="B1759" s="95"/>
      <c r="C1759" s="5"/>
      <c r="D1759" s="4"/>
      <c r="E1759" s="5"/>
      <c r="F1759" s="20"/>
      <c r="G1759" s="6"/>
      <c r="H1759" s="5"/>
      <c r="I1759" s="5"/>
      <c r="J1759" s="5"/>
      <c r="K1759" s="5"/>
      <c r="L1759" s="21"/>
      <c r="M1759" s="8"/>
      <c r="N1759" s="3"/>
      <c r="O1759" s="3"/>
      <c r="P1759" s="22"/>
      <c r="Q1759" s="2"/>
    </row>
    <row r="1760" spans="1:17" ht="12.75" x14ac:dyDescent="0.15">
      <c r="A1760" s="90"/>
      <c r="B1760" s="95"/>
      <c r="C1760" s="5"/>
      <c r="D1760" s="4"/>
      <c r="E1760" s="5"/>
      <c r="F1760" s="20"/>
      <c r="G1760" s="6"/>
      <c r="H1760" s="5"/>
      <c r="I1760" s="5"/>
      <c r="J1760" s="5"/>
      <c r="K1760" s="5"/>
      <c r="L1760" s="21"/>
      <c r="M1760" s="8"/>
      <c r="N1760" s="3"/>
      <c r="O1760" s="3"/>
      <c r="P1760" s="22"/>
      <c r="Q1760" s="2"/>
    </row>
    <row r="1761" spans="1:17" ht="12.75" x14ac:dyDescent="0.15">
      <c r="A1761" s="90"/>
      <c r="B1761" s="95"/>
      <c r="C1761" s="5"/>
      <c r="D1761" s="4"/>
      <c r="E1761" s="5"/>
      <c r="F1761" s="20"/>
      <c r="G1761" s="6"/>
      <c r="H1761" s="5"/>
      <c r="I1761" s="5"/>
      <c r="J1761" s="5"/>
      <c r="K1761" s="5"/>
      <c r="L1761" s="21"/>
      <c r="M1761" s="8"/>
      <c r="N1761" s="3"/>
      <c r="O1761" s="3"/>
      <c r="P1761" s="22"/>
      <c r="Q1761" s="2"/>
    </row>
    <row r="1762" spans="1:17" ht="12.75" x14ac:dyDescent="0.15">
      <c r="A1762" s="90"/>
      <c r="B1762" s="95"/>
      <c r="C1762" s="5"/>
      <c r="D1762" s="4"/>
      <c r="E1762" s="5"/>
      <c r="F1762" s="20"/>
      <c r="G1762" s="6"/>
      <c r="H1762" s="5"/>
      <c r="I1762" s="5"/>
      <c r="J1762" s="5"/>
      <c r="K1762" s="5"/>
      <c r="L1762" s="21"/>
      <c r="M1762" s="8"/>
      <c r="N1762" s="3"/>
      <c r="O1762" s="3"/>
      <c r="P1762" s="22"/>
      <c r="Q1762" s="2"/>
    </row>
    <row r="1763" spans="1:17" ht="12.75" x14ac:dyDescent="0.15">
      <c r="A1763" s="90"/>
      <c r="B1763" s="95"/>
      <c r="C1763" s="5"/>
      <c r="D1763" s="4"/>
      <c r="E1763" s="5"/>
      <c r="F1763" s="20"/>
      <c r="G1763" s="6"/>
      <c r="H1763" s="5"/>
      <c r="I1763" s="5"/>
      <c r="J1763" s="5"/>
      <c r="K1763" s="5"/>
      <c r="L1763" s="21"/>
      <c r="M1763" s="8"/>
      <c r="N1763" s="3"/>
      <c r="O1763" s="3"/>
      <c r="P1763" s="22"/>
      <c r="Q1763" s="2"/>
    </row>
    <row r="1764" spans="1:17" ht="12.75" x14ac:dyDescent="0.15">
      <c r="A1764" s="90"/>
      <c r="B1764" s="95"/>
      <c r="C1764" s="5"/>
      <c r="D1764" s="4"/>
      <c r="E1764" s="5"/>
      <c r="F1764" s="20"/>
      <c r="G1764" s="6"/>
      <c r="H1764" s="5"/>
      <c r="I1764" s="5"/>
      <c r="J1764" s="5"/>
      <c r="K1764" s="5"/>
      <c r="L1764" s="21"/>
      <c r="M1764" s="8"/>
      <c r="N1764" s="3"/>
      <c r="O1764" s="3"/>
      <c r="P1764" s="22"/>
      <c r="Q1764" s="2"/>
    </row>
    <row r="1765" spans="1:17" ht="12.75" x14ac:dyDescent="0.15">
      <c r="A1765" s="90"/>
      <c r="B1765" s="95"/>
      <c r="C1765" s="5"/>
      <c r="D1765" s="4"/>
      <c r="E1765" s="5"/>
      <c r="F1765" s="20"/>
      <c r="G1765" s="6"/>
      <c r="H1765" s="5"/>
      <c r="I1765" s="5"/>
      <c r="J1765" s="5"/>
      <c r="K1765" s="5"/>
      <c r="L1765" s="21"/>
      <c r="M1765" s="8"/>
      <c r="N1765" s="3"/>
      <c r="O1765" s="3"/>
      <c r="P1765" s="22"/>
      <c r="Q1765" s="2"/>
    </row>
    <row r="1766" spans="1:17" ht="12.75" x14ac:dyDescent="0.15">
      <c r="A1766" s="90"/>
      <c r="B1766" s="95"/>
      <c r="C1766" s="5"/>
      <c r="D1766" s="4"/>
      <c r="E1766" s="5"/>
      <c r="F1766" s="20"/>
      <c r="G1766" s="6"/>
      <c r="H1766" s="5"/>
      <c r="I1766" s="5"/>
      <c r="J1766" s="5"/>
      <c r="K1766" s="5"/>
      <c r="L1766" s="21"/>
      <c r="M1766" s="8"/>
      <c r="N1766" s="3"/>
      <c r="O1766" s="3"/>
      <c r="P1766" s="22"/>
      <c r="Q1766" s="2"/>
    </row>
    <row r="1767" spans="1:17" ht="12.75" x14ac:dyDescent="0.15">
      <c r="A1767" s="90"/>
      <c r="B1767" s="95"/>
      <c r="C1767" s="5"/>
      <c r="D1767" s="4"/>
      <c r="E1767" s="5"/>
      <c r="F1767" s="20"/>
      <c r="G1767" s="6"/>
      <c r="H1767" s="5"/>
      <c r="I1767" s="5"/>
      <c r="J1767" s="5"/>
      <c r="K1767" s="5"/>
      <c r="L1767" s="21"/>
      <c r="M1767" s="8"/>
      <c r="N1767" s="3"/>
      <c r="O1767" s="3"/>
      <c r="P1767" s="22"/>
      <c r="Q1767" s="2"/>
    </row>
    <row r="1768" spans="1:17" ht="12.75" x14ac:dyDescent="0.15">
      <c r="A1768" s="90"/>
      <c r="B1768" s="95"/>
      <c r="C1768" s="5"/>
      <c r="D1768" s="4"/>
      <c r="E1768" s="5"/>
      <c r="F1768" s="20"/>
      <c r="G1768" s="6"/>
      <c r="H1768" s="5"/>
      <c r="I1768" s="5"/>
      <c r="J1768" s="5"/>
      <c r="K1768" s="5"/>
      <c r="L1768" s="21"/>
      <c r="M1768" s="8"/>
      <c r="N1768" s="3"/>
      <c r="O1768" s="3"/>
      <c r="P1768" s="22"/>
      <c r="Q1768" s="2"/>
    </row>
    <row r="1769" spans="1:17" ht="12.75" x14ac:dyDescent="0.15">
      <c r="A1769" s="90"/>
      <c r="B1769" s="95"/>
      <c r="C1769" s="5"/>
      <c r="D1769" s="4"/>
      <c r="E1769" s="5"/>
      <c r="F1769" s="20"/>
      <c r="G1769" s="6"/>
      <c r="H1769" s="5"/>
      <c r="I1769" s="5"/>
      <c r="J1769" s="5"/>
      <c r="K1769" s="5"/>
      <c r="L1769" s="21"/>
      <c r="M1769" s="8"/>
      <c r="N1769" s="3"/>
      <c r="O1769" s="3"/>
      <c r="P1769" s="22"/>
      <c r="Q1769" s="2"/>
    </row>
    <row r="1770" spans="1:17" ht="12.75" x14ac:dyDescent="0.15">
      <c r="A1770" s="90"/>
      <c r="B1770" s="95"/>
      <c r="C1770" s="5"/>
      <c r="D1770" s="4"/>
      <c r="E1770" s="5"/>
      <c r="F1770" s="20"/>
      <c r="G1770" s="6"/>
      <c r="H1770" s="5"/>
      <c r="I1770" s="5"/>
      <c r="J1770" s="5"/>
      <c r="K1770" s="5"/>
      <c r="L1770" s="21"/>
      <c r="M1770" s="8"/>
      <c r="N1770" s="3"/>
      <c r="O1770" s="3"/>
      <c r="P1770" s="22"/>
      <c r="Q1770" s="2"/>
    </row>
    <row r="1771" spans="1:17" ht="12.75" x14ac:dyDescent="0.15">
      <c r="A1771" s="90"/>
      <c r="B1771" s="95"/>
      <c r="C1771" s="5"/>
      <c r="D1771" s="4"/>
      <c r="E1771" s="5"/>
      <c r="F1771" s="20"/>
      <c r="G1771" s="6"/>
      <c r="H1771" s="5"/>
      <c r="I1771" s="5"/>
      <c r="J1771" s="5"/>
      <c r="K1771" s="5"/>
      <c r="L1771" s="21"/>
      <c r="M1771" s="8"/>
      <c r="N1771" s="3"/>
      <c r="O1771" s="3"/>
      <c r="P1771" s="22"/>
      <c r="Q1771" s="2"/>
    </row>
    <row r="1772" spans="1:17" ht="12.75" x14ac:dyDescent="0.15">
      <c r="A1772" s="90"/>
      <c r="B1772" s="95"/>
      <c r="C1772" s="5"/>
      <c r="D1772" s="4"/>
      <c r="E1772" s="5"/>
      <c r="F1772" s="20"/>
      <c r="G1772" s="6"/>
      <c r="H1772" s="5"/>
      <c r="I1772" s="5"/>
      <c r="J1772" s="5"/>
      <c r="K1772" s="5"/>
      <c r="L1772" s="21"/>
      <c r="M1772" s="8"/>
      <c r="N1772" s="3"/>
      <c r="O1772" s="3"/>
      <c r="P1772" s="22"/>
      <c r="Q1772" s="2"/>
    </row>
    <row r="1773" spans="1:17" ht="12.75" x14ac:dyDescent="0.15">
      <c r="A1773" s="90"/>
      <c r="B1773" s="95"/>
      <c r="C1773" s="5"/>
      <c r="D1773" s="4"/>
      <c r="E1773" s="5"/>
      <c r="F1773" s="20"/>
      <c r="G1773" s="6"/>
      <c r="H1773" s="5"/>
      <c r="I1773" s="5"/>
      <c r="J1773" s="5"/>
      <c r="K1773" s="5"/>
      <c r="L1773" s="21"/>
      <c r="M1773" s="8"/>
      <c r="N1773" s="3"/>
      <c r="O1773" s="3"/>
      <c r="P1773" s="22"/>
      <c r="Q1773" s="2"/>
    </row>
    <row r="1774" spans="1:17" ht="12.75" x14ac:dyDescent="0.15">
      <c r="A1774" s="90"/>
      <c r="B1774" s="95"/>
      <c r="C1774" s="5"/>
      <c r="D1774" s="4"/>
      <c r="E1774" s="5"/>
      <c r="F1774" s="20"/>
      <c r="G1774" s="6"/>
      <c r="H1774" s="5"/>
      <c r="I1774" s="5"/>
      <c r="J1774" s="5"/>
      <c r="K1774" s="5"/>
      <c r="L1774" s="21"/>
      <c r="M1774" s="8"/>
      <c r="N1774" s="3"/>
      <c r="O1774" s="3"/>
      <c r="P1774" s="22"/>
      <c r="Q1774" s="2"/>
    </row>
    <row r="1775" spans="1:17" ht="12.75" x14ac:dyDescent="0.15">
      <c r="A1775" s="90"/>
      <c r="B1775" s="95"/>
      <c r="C1775" s="5"/>
      <c r="D1775" s="4"/>
      <c r="E1775" s="5"/>
      <c r="F1775" s="20"/>
      <c r="G1775" s="6"/>
      <c r="H1775" s="5"/>
      <c r="I1775" s="5"/>
      <c r="J1775" s="5"/>
      <c r="K1775" s="5"/>
      <c r="L1775" s="21"/>
      <c r="M1775" s="8"/>
      <c r="N1775" s="3"/>
      <c r="O1775" s="3"/>
      <c r="P1775" s="22"/>
      <c r="Q1775" s="2"/>
    </row>
    <row r="1776" spans="1:17" ht="12.75" x14ac:dyDescent="0.15">
      <c r="A1776" s="90"/>
      <c r="B1776" s="95"/>
      <c r="C1776" s="5"/>
      <c r="D1776" s="4"/>
      <c r="E1776" s="5"/>
      <c r="F1776" s="20"/>
      <c r="G1776" s="6"/>
      <c r="H1776" s="5"/>
      <c r="I1776" s="5"/>
      <c r="J1776" s="5"/>
      <c r="K1776" s="5"/>
      <c r="L1776" s="21"/>
      <c r="M1776" s="8"/>
      <c r="N1776" s="3"/>
      <c r="O1776" s="3"/>
      <c r="P1776" s="22"/>
      <c r="Q1776" s="2"/>
    </row>
    <row r="1777" spans="1:17" ht="12.75" x14ac:dyDescent="0.15">
      <c r="A1777" s="90"/>
      <c r="B1777" s="95"/>
      <c r="C1777" s="5"/>
      <c r="D1777" s="4"/>
      <c r="E1777" s="5"/>
      <c r="F1777" s="20"/>
      <c r="G1777" s="6"/>
      <c r="H1777" s="5"/>
      <c r="I1777" s="5"/>
      <c r="J1777" s="5"/>
      <c r="K1777" s="5"/>
      <c r="L1777" s="21"/>
      <c r="M1777" s="8"/>
      <c r="N1777" s="3"/>
      <c r="O1777" s="3"/>
      <c r="P1777" s="22"/>
      <c r="Q1777" s="2"/>
    </row>
    <row r="1778" spans="1:17" ht="12.75" x14ac:dyDescent="0.15">
      <c r="A1778" s="90"/>
      <c r="B1778" s="95"/>
      <c r="C1778" s="5"/>
      <c r="D1778" s="4"/>
      <c r="E1778" s="5"/>
      <c r="F1778" s="20"/>
      <c r="G1778" s="6"/>
      <c r="H1778" s="5"/>
      <c r="I1778" s="5"/>
      <c r="J1778" s="5"/>
      <c r="K1778" s="5"/>
      <c r="L1778" s="21"/>
      <c r="M1778" s="8"/>
      <c r="N1778" s="3"/>
      <c r="O1778" s="3"/>
      <c r="P1778" s="22"/>
      <c r="Q1778" s="2"/>
    </row>
    <row r="1779" spans="1:17" ht="12.75" x14ac:dyDescent="0.15">
      <c r="A1779" s="90"/>
      <c r="B1779" s="95"/>
      <c r="C1779" s="5"/>
      <c r="D1779" s="4"/>
      <c r="E1779" s="5"/>
      <c r="F1779" s="20"/>
      <c r="G1779" s="6"/>
      <c r="H1779" s="5"/>
      <c r="I1779" s="5"/>
      <c r="J1779" s="5"/>
      <c r="K1779" s="5"/>
      <c r="L1779" s="21"/>
      <c r="M1779" s="8"/>
      <c r="N1779" s="3"/>
      <c r="O1779" s="3"/>
      <c r="P1779" s="22"/>
      <c r="Q1779" s="2"/>
    </row>
    <row r="1780" spans="1:17" ht="12.75" x14ac:dyDescent="0.15">
      <c r="A1780" s="90"/>
      <c r="B1780" s="95"/>
      <c r="C1780" s="5"/>
      <c r="D1780" s="4"/>
      <c r="E1780" s="5"/>
      <c r="F1780" s="20"/>
      <c r="G1780" s="6"/>
      <c r="H1780" s="5"/>
      <c r="I1780" s="5"/>
      <c r="J1780" s="5"/>
      <c r="K1780" s="5"/>
      <c r="L1780" s="21"/>
      <c r="M1780" s="8"/>
      <c r="N1780" s="3"/>
      <c r="O1780" s="3"/>
      <c r="P1780" s="22"/>
      <c r="Q1780" s="2"/>
    </row>
    <row r="1781" spans="1:17" ht="12.75" x14ac:dyDescent="0.15">
      <c r="A1781" s="90"/>
      <c r="B1781" s="95"/>
      <c r="C1781" s="5"/>
      <c r="D1781" s="4"/>
      <c r="E1781" s="5"/>
      <c r="F1781" s="20"/>
      <c r="G1781" s="6"/>
      <c r="H1781" s="5"/>
      <c r="I1781" s="5"/>
      <c r="J1781" s="5"/>
      <c r="K1781" s="5"/>
      <c r="L1781" s="21"/>
      <c r="M1781" s="8"/>
      <c r="N1781" s="3"/>
      <c r="O1781" s="3"/>
      <c r="P1781" s="22"/>
      <c r="Q1781" s="2"/>
    </row>
    <row r="1782" spans="1:17" ht="12.75" x14ac:dyDescent="0.15">
      <c r="A1782" s="90"/>
      <c r="B1782" s="95"/>
      <c r="C1782" s="5"/>
      <c r="D1782" s="4"/>
      <c r="E1782" s="5"/>
      <c r="F1782" s="20"/>
      <c r="G1782" s="6"/>
      <c r="H1782" s="5"/>
      <c r="I1782" s="5"/>
      <c r="J1782" s="5"/>
      <c r="K1782" s="5"/>
      <c r="L1782" s="21"/>
      <c r="M1782" s="8"/>
      <c r="N1782" s="3"/>
      <c r="O1782" s="3"/>
      <c r="P1782" s="22"/>
      <c r="Q1782" s="2"/>
    </row>
    <row r="1783" spans="1:17" ht="12.75" x14ac:dyDescent="0.15">
      <c r="A1783" s="90"/>
      <c r="B1783" s="95"/>
      <c r="C1783" s="5"/>
      <c r="D1783" s="4"/>
      <c r="E1783" s="5"/>
      <c r="F1783" s="20"/>
      <c r="G1783" s="6"/>
      <c r="H1783" s="5"/>
      <c r="I1783" s="5"/>
      <c r="J1783" s="5"/>
      <c r="K1783" s="5"/>
      <c r="L1783" s="21"/>
      <c r="M1783" s="8"/>
      <c r="N1783" s="3"/>
      <c r="O1783" s="3"/>
      <c r="P1783" s="22"/>
      <c r="Q1783" s="2"/>
    </row>
    <row r="1784" spans="1:17" ht="12.75" x14ac:dyDescent="0.15">
      <c r="A1784" s="90"/>
      <c r="B1784" s="95"/>
      <c r="C1784" s="5"/>
      <c r="D1784" s="4"/>
      <c r="E1784" s="5"/>
      <c r="F1784" s="20"/>
      <c r="G1784" s="6"/>
      <c r="H1784" s="5"/>
      <c r="I1784" s="5"/>
      <c r="J1784" s="5"/>
      <c r="K1784" s="5"/>
      <c r="L1784" s="21"/>
      <c r="M1784" s="8"/>
      <c r="N1784" s="3"/>
      <c r="O1784" s="3"/>
      <c r="P1784" s="22"/>
      <c r="Q1784" s="2"/>
    </row>
    <row r="1785" spans="1:17" ht="12.75" x14ac:dyDescent="0.15">
      <c r="A1785" s="90"/>
      <c r="B1785" s="95"/>
      <c r="C1785" s="5"/>
      <c r="D1785" s="4"/>
      <c r="E1785" s="5"/>
      <c r="F1785" s="20"/>
      <c r="G1785" s="6"/>
      <c r="H1785" s="5"/>
      <c r="I1785" s="5"/>
      <c r="J1785" s="5"/>
      <c r="K1785" s="5"/>
      <c r="L1785" s="21"/>
      <c r="M1785" s="8"/>
      <c r="N1785" s="3"/>
      <c r="O1785" s="3"/>
      <c r="P1785" s="22"/>
      <c r="Q1785" s="2"/>
    </row>
    <row r="1786" spans="1:17" ht="12.75" x14ac:dyDescent="0.15">
      <c r="A1786" s="90"/>
      <c r="B1786" s="95"/>
      <c r="C1786" s="5"/>
      <c r="D1786" s="4"/>
      <c r="E1786" s="5"/>
      <c r="F1786" s="20"/>
      <c r="G1786" s="6"/>
      <c r="H1786" s="5"/>
      <c r="I1786" s="5"/>
      <c r="J1786" s="5"/>
      <c r="K1786" s="5"/>
      <c r="L1786" s="21"/>
      <c r="M1786" s="8"/>
      <c r="N1786" s="3"/>
      <c r="O1786" s="3"/>
      <c r="P1786" s="22"/>
      <c r="Q1786" s="2"/>
    </row>
    <row r="1787" spans="1:17" ht="12.75" x14ac:dyDescent="0.15">
      <c r="A1787" s="90"/>
      <c r="B1787" s="95"/>
      <c r="C1787" s="5"/>
      <c r="D1787" s="4"/>
      <c r="E1787" s="5"/>
      <c r="F1787" s="20"/>
      <c r="G1787" s="6"/>
      <c r="H1787" s="5"/>
      <c r="I1787" s="5"/>
      <c r="J1787" s="5"/>
      <c r="K1787" s="5"/>
      <c r="L1787" s="21"/>
      <c r="M1787" s="8"/>
      <c r="N1787" s="3"/>
      <c r="O1787" s="3"/>
      <c r="P1787" s="22"/>
      <c r="Q1787" s="2"/>
    </row>
    <row r="1788" spans="1:17" ht="12.75" x14ac:dyDescent="0.15">
      <c r="A1788" s="90"/>
      <c r="B1788" s="95"/>
      <c r="C1788" s="5"/>
      <c r="D1788" s="4"/>
      <c r="E1788" s="5"/>
      <c r="F1788" s="20"/>
      <c r="G1788" s="6"/>
      <c r="H1788" s="5"/>
      <c r="I1788" s="5"/>
      <c r="J1788" s="5"/>
      <c r="K1788" s="5"/>
      <c r="L1788" s="21"/>
      <c r="M1788" s="8"/>
      <c r="N1788" s="3"/>
      <c r="O1788" s="3"/>
      <c r="P1788" s="22"/>
      <c r="Q1788" s="2"/>
    </row>
    <row r="1789" spans="1:17" ht="12.75" x14ac:dyDescent="0.15">
      <c r="A1789" s="90"/>
      <c r="B1789" s="95"/>
      <c r="C1789" s="5"/>
      <c r="D1789" s="4"/>
      <c r="E1789" s="5"/>
      <c r="F1789" s="20"/>
      <c r="G1789" s="6"/>
      <c r="H1789" s="5"/>
      <c r="I1789" s="5"/>
      <c r="J1789" s="5"/>
      <c r="K1789" s="5"/>
      <c r="L1789" s="21"/>
      <c r="M1789" s="8"/>
      <c r="N1789" s="3"/>
      <c r="O1789" s="3"/>
      <c r="P1789" s="22"/>
      <c r="Q1789" s="2"/>
    </row>
    <row r="1790" spans="1:17" ht="12.75" x14ac:dyDescent="0.15">
      <c r="A1790" s="90"/>
      <c r="B1790" s="95"/>
      <c r="C1790" s="5"/>
      <c r="D1790" s="4"/>
      <c r="E1790" s="5"/>
      <c r="F1790" s="20"/>
      <c r="G1790" s="6"/>
      <c r="H1790" s="5"/>
      <c r="I1790" s="5"/>
      <c r="J1790" s="5"/>
      <c r="K1790" s="5"/>
      <c r="L1790" s="21"/>
      <c r="M1790" s="8"/>
      <c r="N1790" s="3"/>
      <c r="O1790" s="3"/>
      <c r="P1790" s="22"/>
      <c r="Q1790" s="2"/>
    </row>
    <row r="1791" spans="1:17" ht="12.75" x14ac:dyDescent="0.15">
      <c r="A1791" s="90"/>
      <c r="B1791" s="95"/>
      <c r="C1791" s="5"/>
      <c r="D1791" s="4"/>
      <c r="E1791" s="5"/>
      <c r="F1791" s="20"/>
      <c r="G1791" s="6"/>
      <c r="H1791" s="5"/>
      <c r="I1791" s="5"/>
      <c r="J1791" s="5"/>
      <c r="K1791" s="5"/>
      <c r="L1791" s="21"/>
      <c r="M1791" s="8"/>
      <c r="N1791" s="3"/>
      <c r="O1791" s="3"/>
      <c r="P1791" s="22"/>
      <c r="Q1791" s="2"/>
    </row>
    <row r="1792" spans="1:17" ht="12.75" x14ac:dyDescent="0.15">
      <c r="A1792" s="90"/>
      <c r="B1792" s="95"/>
      <c r="C1792" s="5"/>
      <c r="D1792" s="4"/>
      <c r="E1792" s="5"/>
      <c r="F1792" s="20"/>
      <c r="G1792" s="6"/>
      <c r="H1792" s="5"/>
      <c r="I1792" s="5"/>
      <c r="J1792" s="5"/>
      <c r="K1792" s="5"/>
      <c r="L1792" s="21"/>
      <c r="M1792" s="8"/>
      <c r="N1792" s="3"/>
      <c r="O1792" s="3"/>
      <c r="P1792" s="22"/>
      <c r="Q1792" s="2"/>
    </row>
    <row r="1793" spans="1:17" ht="12.75" x14ac:dyDescent="0.15">
      <c r="A1793" s="90"/>
      <c r="B1793" s="95"/>
      <c r="C1793" s="5"/>
      <c r="D1793" s="4"/>
      <c r="E1793" s="5"/>
      <c r="F1793" s="20"/>
      <c r="G1793" s="6"/>
      <c r="H1793" s="5"/>
      <c r="I1793" s="5"/>
      <c r="J1793" s="5"/>
      <c r="K1793" s="5"/>
      <c r="L1793" s="21"/>
      <c r="M1793" s="8"/>
      <c r="N1793" s="3"/>
      <c r="O1793" s="3"/>
      <c r="P1793" s="22"/>
      <c r="Q1793" s="2"/>
    </row>
    <row r="1794" spans="1:17" ht="12.75" x14ac:dyDescent="0.15">
      <c r="A1794" s="90"/>
      <c r="B1794" s="95"/>
      <c r="C1794" s="5"/>
      <c r="D1794" s="4"/>
      <c r="E1794" s="5"/>
      <c r="F1794" s="20"/>
      <c r="G1794" s="6"/>
      <c r="H1794" s="5"/>
      <c r="I1794" s="5"/>
      <c r="J1794" s="5"/>
      <c r="K1794" s="5"/>
      <c r="L1794" s="21"/>
      <c r="M1794" s="8"/>
      <c r="N1794" s="3"/>
      <c r="O1794" s="3"/>
      <c r="P1794" s="22"/>
      <c r="Q1794" s="2"/>
    </row>
    <row r="1795" spans="1:17" ht="12.75" x14ac:dyDescent="0.15">
      <c r="A1795" s="90"/>
      <c r="B1795" s="95"/>
      <c r="C1795" s="5"/>
      <c r="D1795" s="4"/>
      <c r="E1795" s="5"/>
      <c r="F1795" s="20"/>
      <c r="G1795" s="6"/>
      <c r="H1795" s="5"/>
      <c r="I1795" s="5"/>
      <c r="J1795" s="5"/>
      <c r="K1795" s="5"/>
      <c r="L1795" s="21"/>
      <c r="M1795" s="8"/>
      <c r="N1795" s="3"/>
      <c r="O1795" s="3"/>
      <c r="P1795" s="22"/>
      <c r="Q1795" s="2"/>
    </row>
    <row r="1796" spans="1:17" ht="12.75" x14ac:dyDescent="0.15">
      <c r="A1796" s="90"/>
      <c r="B1796" s="95"/>
      <c r="C1796" s="5"/>
      <c r="D1796" s="4"/>
      <c r="E1796" s="5"/>
      <c r="F1796" s="20"/>
      <c r="G1796" s="6"/>
      <c r="H1796" s="5"/>
      <c r="I1796" s="5"/>
      <c r="J1796" s="5"/>
      <c r="K1796" s="5"/>
      <c r="L1796" s="21"/>
      <c r="M1796" s="8"/>
      <c r="N1796" s="3"/>
      <c r="O1796" s="3"/>
      <c r="P1796" s="22"/>
      <c r="Q1796" s="2"/>
    </row>
    <row r="1797" spans="1:17" ht="12.75" x14ac:dyDescent="0.15">
      <c r="A1797" s="90"/>
      <c r="B1797" s="95"/>
      <c r="C1797" s="5"/>
      <c r="D1797" s="4"/>
      <c r="E1797" s="5"/>
      <c r="F1797" s="20"/>
      <c r="G1797" s="6"/>
      <c r="H1797" s="5"/>
      <c r="I1797" s="5"/>
      <c r="J1797" s="5"/>
      <c r="K1797" s="5"/>
      <c r="L1797" s="21"/>
      <c r="M1797" s="8"/>
      <c r="N1797" s="3"/>
      <c r="O1797" s="3"/>
      <c r="P1797" s="22"/>
      <c r="Q1797" s="2"/>
    </row>
    <row r="1798" spans="1:17" ht="12.75" x14ac:dyDescent="0.15">
      <c r="A1798" s="90"/>
      <c r="B1798" s="95"/>
      <c r="C1798" s="5"/>
      <c r="D1798" s="4"/>
      <c r="E1798" s="5"/>
      <c r="F1798" s="20"/>
      <c r="G1798" s="6"/>
      <c r="H1798" s="5"/>
      <c r="I1798" s="5"/>
      <c r="J1798" s="5"/>
      <c r="K1798" s="5"/>
      <c r="L1798" s="21"/>
      <c r="M1798" s="8"/>
      <c r="N1798" s="3"/>
      <c r="O1798" s="3"/>
      <c r="P1798" s="22"/>
      <c r="Q1798" s="2"/>
    </row>
    <row r="1799" spans="1:17" ht="12.75" x14ac:dyDescent="0.15">
      <c r="A1799" s="90"/>
      <c r="B1799" s="95"/>
      <c r="C1799" s="5"/>
      <c r="D1799" s="4"/>
      <c r="E1799" s="5"/>
      <c r="F1799" s="20"/>
      <c r="G1799" s="6"/>
      <c r="H1799" s="5"/>
      <c r="I1799" s="5"/>
      <c r="J1799" s="5"/>
      <c r="K1799" s="5"/>
      <c r="L1799" s="21"/>
      <c r="M1799" s="8"/>
      <c r="N1799" s="3"/>
      <c r="O1799" s="3"/>
      <c r="P1799" s="22"/>
      <c r="Q1799" s="2"/>
    </row>
    <row r="1800" spans="1:17" ht="12.75" x14ac:dyDescent="0.15">
      <c r="A1800" s="90"/>
      <c r="B1800" s="95"/>
      <c r="C1800" s="5"/>
      <c r="D1800" s="4"/>
      <c r="E1800" s="5"/>
      <c r="F1800" s="20"/>
      <c r="G1800" s="6"/>
      <c r="H1800" s="5"/>
      <c r="I1800" s="5"/>
      <c r="J1800" s="5"/>
      <c r="K1800" s="5"/>
      <c r="L1800" s="21"/>
      <c r="M1800" s="8"/>
      <c r="N1800" s="3"/>
      <c r="O1800" s="3"/>
      <c r="P1800" s="22"/>
      <c r="Q1800" s="2"/>
    </row>
    <row r="1801" spans="1:17" ht="12.75" x14ac:dyDescent="0.15">
      <c r="A1801" s="90"/>
      <c r="B1801" s="95"/>
      <c r="C1801" s="5"/>
      <c r="D1801" s="4"/>
      <c r="E1801" s="5"/>
      <c r="F1801" s="20"/>
      <c r="G1801" s="6"/>
      <c r="H1801" s="5"/>
      <c r="I1801" s="5"/>
      <c r="J1801" s="5"/>
      <c r="K1801" s="5"/>
      <c r="L1801" s="21"/>
      <c r="M1801" s="8"/>
      <c r="N1801" s="3"/>
      <c r="O1801" s="3"/>
      <c r="P1801" s="22"/>
      <c r="Q1801" s="2"/>
    </row>
    <row r="1802" spans="1:17" ht="12.75" x14ac:dyDescent="0.15">
      <c r="A1802" s="90"/>
      <c r="B1802" s="95"/>
      <c r="C1802" s="5"/>
      <c r="D1802" s="4"/>
      <c r="E1802" s="5"/>
      <c r="F1802" s="20"/>
      <c r="G1802" s="6"/>
      <c r="H1802" s="5"/>
      <c r="I1802" s="5"/>
      <c r="J1802" s="5"/>
      <c r="K1802" s="5"/>
      <c r="L1802" s="21"/>
      <c r="M1802" s="8"/>
      <c r="N1802" s="3"/>
      <c r="O1802" s="3"/>
      <c r="P1802" s="22"/>
      <c r="Q1802" s="2"/>
    </row>
    <row r="1803" spans="1:17" ht="12.75" x14ac:dyDescent="0.15">
      <c r="A1803" s="90"/>
      <c r="B1803" s="95"/>
      <c r="C1803" s="5"/>
      <c r="D1803" s="4"/>
      <c r="E1803" s="5"/>
      <c r="F1803" s="20"/>
      <c r="G1803" s="6"/>
      <c r="H1803" s="5"/>
      <c r="I1803" s="5"/>
      <c r="J1803" s="5"/>
      <c r="K1803" s="5"/>
      <c r="L1803" s="21"/>
      <c r="M1803" s="8"/>
      <c r="N1803" s="3"/>
      <c r="O1803" s="3"/>
      <c r="P1803" s="22"/>
      <c r="Q1803" s="2"/>
    </row>
    <row r="1804" spans="1:17" ht="12.75" x14ac:dyDescent="0.15">
      <c r="A1804" s="90"/>
      <c r="B1804" s="95"/>
      <c r="C1804" s="5"/>
      <c r="D1804" s="4"/>
      <c r="E1804" s="5"/>
      <c r="F1804" s="20"/>
      <c r="G1804" s="6"/>
      <c r="H1804" s="5"/>
      <c r="I1804" s="5"/>
      <c r="J1804" s="5"/>
      <c r="K1804" s="5"/>
      <c r="L1804" s="21"/>
      <c r="M1804" s="8"/>
      <c r="N1804" s="3"/>
      <c r="O1804" s="3"/>
      <c r="P1804" s="22"/>
      <c r="Q1804" s="2"/>
    </row>
    <row r="1805" spans="1:17" ht="12.75" x14ac:dyDescent="0.15">
      <c r="A1805" s="90"/>
      <c r="B1805" s="95"/>
      <c r="C1805" s="5"/>
      <c r="D1805" s="4"/>
      <c r="E1805" s="5"/>
      <c r="F1805" s="20"/>
      <c r="G1805" s="6"/>
      <c r="H1805" s="5"/>
      <c r="I1805" s="5"/>
      <c r="J1805" s="5"/>
      <c r="K1805" s="5"/>
      <c r="L1805" s="21"/>
      <c r="M1805" s="8"/>
      <c r="N1805" s="3"/>
      <c r="O1805" s="3"/>
      <c r="P1805" s="22"/>
      <c r="Q1805" s="2"/>
    </row>
    <row r="1806" spans="1:17" ht="12.75" x14ac:dyDescent="0.15">
      <c r="A1806" s="90"/>
      <c r="B1806" s="95"/>
      <c r="C1806" s="5"/>
      <c r="D1806" s="4"/>
      <c r="E1806" s="5"/>
      <c r="F1806" s="20"/>
      <c r="G1806" s="6"/>
      <c r="H1806" s="5"/>
      <c r="I1806" s="5"/>
      <c r="J1806" s="5"/>
      <c r="K1806" s="5"/>
      <c r="L1806" s="21"/>
      <c r="M1806" s="8"/>
      <c r="N1806" s="3"/>
      <c r="O1806" s="3"/>
      <c r="P1806" s="22"/>
      <c r="Q1806" s="2"/>
    </row>
    <row r="1807" spans="1:17" ht="12.75" x14ac:dyDescent="0.15">
      <c r="A1807" s="90"/>
      <c r="B1807" s="95"/>
      <c r="C1807" s="5"/>
      <c r="D1807" s="4"/>
      <c r="E1807" s="5"/>
      <c r="F1807" s="20"/>
      <c r="G1807" s="6"/>
      <c r="H1807" s="5"/>
      <c r="I1807" s="5"/>
      <c r="J1807" s="5"/>
      <c r="K1807" s="5"/>
      <c r="L1807" s="21"/>
      <c r="M1807" s="8"/>
      <c r="N1807" s="3"/>
      <c r="O1807" s="3"/>
      <c r="P1807" s="22"/>
      <c r="Q1807" s="2"/>
    </row>
    <row r="1808" spans="1:17" ht="12.75" x14ac:dyDescent="0.15">
      <c r="A1808" s="90"/>
      <c r="B1808" s="95"/>
      <c r="C1808" s="5"/>
      <c r="D1808" s="4"/>
      <c r="E1808" s="5"/>
      <c r="F1808" s="20"/>
      <c r="G1808" s="6"/>
      <c r="H1808" s="5"/>
      <c r="I1808" s="5"/>
      <c r="J1808" s="5"/>
      <c r="K1808" s="5"/>
      <c r="L1808" s="21"/>
      <c r="M1808" s="8"/>
      <c r="N1808" s="3"/>
      <c r="O1808" s="3"/>
      <c r="P1808" s="22"/>
      <c r="Q1808" s="2"/>
    </row>
    <row r="1809" spans="1:17" ht="12.75" x14ac:dyDescent="0.15">
      <c r="A1809" s="90"/>
      <c r="B1809" s="95"/>
      <c r="C1809" s="5"/>
      <c r="D1809" s="4"/>
      <c r="E1809" s="5"/>
      <c r="F1809" s="20"/>
      <c r="G1809" s="6"/>
      <c r="H1809" s="5"/>
      <c r="I1809" s="5"/>
      <c r="J1809" s="5"/>
      <c r="K1809" s="5"/>
      <c r="L1809" s="21"/>
      <c r="M1809" s="8"/>
      <c r="N1809" s="3"/>
      <c r="O1809" s="3"/>
      <c r="P1809" s="22"/>
      <c r="Q1809" s="2"/>
    </row>
    <row r="1810" spans="1:17" ht="12.75" x14ac:dyDescent="0.15">
      <c r="A1810" s="90"/>
      <c r="B1810" s="95"/>
      <c r="C1810" s="5"/>
      <c r="D1810" s="4"/>
      <c r="E1810" s="5"/>
      <c r="F1810" s="20"/>
      <c r="G1810" s="6"/>
      <c r="H1810" s="5"/>
      <c r="I1810" s="5"/>
      <c r="J1810" s="5"/>
      <c r="K1810" s="5"/>
      <c r="L1810" s="21"/>
      <c r="M1810" s="8"/>
      <c r="N1810" s="3"/>
      <c r="O1810" s="3"/>
      <c r="P1810" s="22"/>
      <c r="Q1810" s="2"/>
    </row>
    <row r="1811" spans="1:17" ht="12.75" x14ac:dyDescent="0.15">
      <c r="A1811" s="90"/>
      <c r="B1811" s="95"/>
      <c r="C1811" s="5"/>
      <c r="D1811" s="4"/>
      <c r="E1811" s="5"/>
      <c r="F1811" s="20"/>
      <c r="G1811" s="6"/>
      <c r="H1811" s="5"/>
      <c r="I1811" s="5"/>
      <c r="J1811" s="5"/>
      <c r="K1811" s="5"/>
      <c r="L1811" s="21"/>
      <c r="M1811" s="8"/>
      <c r="N1811" s="3"/>
      <c r="O1811" s="3"/>
      <c r="P1811" s="22"/>
      <c r="Q1811" s="2"/>
    </row>
    <row r="1812" spans="1:17" ht="12.75" x14ac:dyDescent="0.15">
      <c r="A1812" s="90"/>
      <c r="B1812" s="95"/>
      <c r="C1812" s="5"/>
      <c r="D1812" s="4"/>
      <c r="E1812" s="5"/>
      <c r="F1812" s="20"/>
      <c r="G1812" s="6"/>
      <c r="H1812" s="5"/>
      <c r="I1812" s="5"/>
      <c r="J1812" s="5"/>
      <c r="K1812" s="5"/>
      <c r="L1812" s="21"/>
      <c r="M1812" s="8"/>
      <c r="N1812" s="3"/>
      <c r="O1812" s="3"/>
      <c r="P1812" s="22"/>
      <c r="Q1812" s="2"/>
    </row>
    <row r="1813" spans="1:17" ht="12.75" x14ac:dyDescent="0.15">
      <c r="A1813" s="90"/>
      <c r="B1813" s="95"/>
      <c r="C1813" s="5"/>
      <c r="D1813" s="4"/>
      <c r="E1813" s="5"/>
      <c r="F1813" s="20"/>
      <c r="G1813" s="6"/>
      <c r="H1813" s="5"/>
      <c r="I1813" s="5"/>
      <c r="J1813" s="5"/>
      <c r="K1813" s="5"/>
      <c r="L1813" s="21"/>
      <c r="M1813" s="8"/>
      <c r="N1813" s="3"/>
      <c r="O1813" s="3"/>
      <c r="P1813" s="22"/>
      <c r="Q1813" s="2"/>
    </row>
    <row r="1814" spans="1:17" ht="12.75" x14ac:dyDescent="0.15">
      <c r="A1814" s="90"/>
      <c r="B1814" s="95"/>
      <c r="C1814" s="5"/>
      <c r="D1814" s="4"/>
      <c r="E1814" s="5"/>
      <c r="F1814" s="20"/>
      <c r="G1814" s="6"/>
      <c r="H1814" s="5"/>
      <c r="I1814" s="5"/>
      <c r="J1814" s="5"/>
      <c r="K1814" s="5"/>
      <c r="L1814" s="21"/>
      <c r="M1814" s="8"/>
      <c r="N1814" s="3"/>
      <c r="O1814" s="3"/>
      <c r="P1814" s="22"/>
      <c r="Q1814" s="2"/>
    </row>
    <row r="1815" spans="1:17" ht="12.75" x14ac:dyDescent="0.15">
      <c r="A1815" s="90"/>
      <c r="B1815" s="95"/>
      <c r="C1815" s="5"/>
      <c r="D1815" s="4"/>
      <c r="E1815" s="5"/>
      <c r="F1815" s="20"/>
      <c r="G1815" s="6"/>
      <c r="H1815" s="5"/>
      <c r="I1815" s="5"/>
      <c r="J1815" s="5"/>
      <c r="K1815" s="5"/>
      <c r="L1815" s="21"/>
      <c r="M1815" s="8"/>
      <c r="N1815" s="3"/>
      <c r="O1815" s="3"/>
      <c r="P1815" s="22"/>
      <c r="Q1815" s="2"/>
    </row>
    <row r="1816" spans="1:17" ht="12.75" x14ac:dyDescent="0.15">
      <c r="A1816" s="90"/>
      <c r="B1816" s="95"/>
      <c r="C1816" s="5"/>
      <c r="D1816" s="4"/>
      <c r="E1816" s="5"/>
      <c r="F1816" s="20"/>
      <c r="G1816" s="6"/>
      <c r="H1816" s="5"/>
      <c r="I1816" s="5"/>
      <c r="J1816" s="5"/>
      <c r="K1816" s="5"/>
      <c r="L1816" s="21"/>
      <c r="M1816" s="8"/>
      <c r="N1816" s="3"/>
      <c r="O1816" s="3"/>
      <c r="P1816" s="22"/>
      <c r="Q1816" s="2"/>
    </row>
    <row r="1817" spans="1:17" ht="12.75" x14ac:dyDescent="0.15">
      <c r="A1817" s="90"/>
      <c r="B1817" s="95"/>
      <c r="C1817" s="5"/>
      <c r="D1817" s="4"/>
      <c r="E1817" s="5"/>
      <c r="F1817" s="20"/>
      <c r="G1817" s="6"/>
      <c r="H1817" s="5"/>
      <c r="I1817" s="5"/>
      <c r="J1817" s="5"/>
      <c r="K1817" s="5"/>
      <c r="L1817" s="21"/>
      <c r="M1817" s="8"/>
      <c r="N1817" s="3"/>
      <c r="O1817" s="3"/>
      <c r="P1817" s="22"/>
      <c r="Q1817" s="2"/>
    </row>
    <row r="1818" spans="1:17" ht="12.75" x14ac:dyDescent="0.15">
      <c r="A1818" s="90"/>
      <c r="B1818" s="95"/>
      <c r="C1818" s="5"/>
      <c r="D1818" s="4"/>
      <c r="E1818" s="5"/>
      <c r="F1818" s="20"/>
      <c r="G1818" s="6"/>
      <c r="H1818" s="5"/>
      <c r="I1818" s="5"/>
      <c r="J1818" s="5"/>
      <c r="K1818" s="5"/>
      <c r="L1818" s="21"/>
      <c r="M1818" s="8"/>
      <c r="N1818" s="3"/>
      <c r="O1818" s="3"/>
      <c r="P1818" s="22"/>
      <c r="Q1818" s="2"/>
    </row>
    <row r="1819" spans="1:17" ht="12.75" x14ac:dyDescent="0.15">
      <c r="A1819" s="90"/>
      <c r="B1819" s="95"/>
      <c r="C1819" s="5"/>
      <c r="D1819" s="4"/>
      <c r="E1819" s="5"/>
      <c r="F1819" s="20"/>
      <c r="G1819" s="6"/>
      <c r="H1819" s="5"/>
      <c r="I1819" s="5"/>
      <c r="J1819" s="5"/>
      <c r="K1819" s="5"/>
      <c r="L1819" s="21"/>
      <c r="M1819" s="8"/>
      <c r="N1819" s="3"/>
      <c r="O1819" s="3"/>
      <c r="P1819" s="22"/>
      <c r="Q1819" s="2"/>
    </row>
    <row r="1820" spans="1:17" ht="12.75" x14ac:dyDescent="0.15">
      <c r="A1820" s="90"/>
      <c r="B1820" s="95"/>
      <c r="C1820" s="5"/>
      <c r="D1820" s="4"/>
      <c r="E1820" s="5"/>
      <c r="F1820" s="20"/>
      <c r="G1820" s="6"/>
      <c r="H1820" s="5"/>
      <c r="I1820" s="5"/>
      <c r="J1820" s="5"/>
      <c r="K1820" s="5"/>
      <c r="L1820" s="21"/>
      <c r="M1820" s="8"/>
      <c r="N1820" s="3"/>
      <c r="O1820" s="3"/>
      <c r="P1820" s="22"/>
      <c r="Q1820" s="2"/>
    </row>
    <row r="1821" spans="1:17" ht="12.75" x14ac:dyDescent="0.15">
      <c r="A1821" s="90"/>
      <c r="B1821" s="95"/>
      <c r="C1821" s="5"/>
      <c r="D1821" s="4"/>
      <c r="E1821" s="5"/>
      <c r="F1821" s="20"/>
      <c r="G1821" s="6"/>
      <c r="H1821" s="5"/>
      <c r="I1821" s="5"/>
      <c r="J1821" s="5"/>
      <c r="K1821" s="5"/>
      <c r="L1821" s="21"/>
      <c r="M1821" s="8"/>
      <c r="N1821" s="3"/>
      <c r="O1821" s="3"/>
      <c r="P1821" s="22"/>
      <c r="Q1821" s="2"/>
    </row>
    <row r="1822" spans="1:17" ht="12.75" x14ac:dyDescent="0.15">
      <c r="A1822" s="90"/>
      <c r="B1822" s="95"/>
      <c r="C1822" s="5"/>
      <c r="D1822" s="4"/>
      <c r="E1822" s="5"/>
      <c r="F1822" s="20"/>
      <c r="G1822" s="6"/>
      <c r="H1822" s="5"/>
      <c r="I1822" s="5"/>
      <c r="J1822" s="5"/>
      <c r="K1822" s="5"/>
      <c r="L1822" s="21"/>
      <c r="M1822" s="8"/>
      <c r="N1822" s="3"/>
      <c r="O1822" s="3"/>
      <c r="P1822" s="22"/>
      <c r="Q1822" s="2"/>
    </row>
    <row r="1823" spans="1:17" ht="12.75" x14ac:dyDescent="0.15">
      <c r="A1823" s="90"/>
      <c r="B1823" s="95"/>
      <c r="C1823" s="5"/>
      <c r="D1823" s="4"/>
      <c r="E1823" s="5"/>
      <c r="F1823" s="20"/>
      <c r="G1823" s="6"/>
      <c r="H1823" s="5"/>
      <c r="I1823" s="5"/>
      <c r="J1823" s="5"/>
      <c r="K1823" s="5"/>
      <c r="L1823" s="21"/>
      <c r="M1823" s="8"/>
      <c r="N1823" s="3"/>
      <c r="O1823" s="3"/>
      <c r="P1823" s="22"/>
      <c r="Q1823" s="2"/>
    </row>
    <row r="1824" spans="1:17" ht="12.75" x14ac:dyDescent="0.15">
      <c r="A1824" s="90"/>
      <c r="B1824" s="95"/>
      <c r="C1824" s="5"/>
      <c r="D1824" s="4"/>
      <c r="E1824" s="5"/>
      <c r="F1824" s="20"/>
      <c r="G1824" s="6"/>
      <c r="H1824" s="5"/>
      <c r="I1824" s="5"/>
      <c r="J1824" s="5"/>
      <c r="K1824" s="5"/>
      <c r="L1824" s="21"/>
      <c r="M1824" s="8"/>
      <c r="N1824" s="3"/>
      <c r="O1824" s="3"/>
      <c r="P1824" s="22"/>
      <c r="Q1824" s="2"/>
    </row>
    <row r="1825" spans="1:17" ht="12.75" x14ac:dyDescent="0.15">
      <c r="A1825" s="90"/>
      <c r="B1825" s="95"/>
      <c r="C1825" s="5"/>
      <c r="D1825" s="4"/>
      <c r="E1825" s="5"/>
      <c r="F1825" s="20"/>
      <c r="G1825" s="6"/>
      <c r="H1825" s="5"/>
      <c r="I1825" s="5"/>
      <c r="J1825" s="5"/>
      <c r="K1825" s="5"/>
      <c r="L1825" s="21"/>
      <c r="M1825" s="8"/>
      <c r="N1825" s="3"/>
      <c r="O1825" s="3"/>
      <c r="P1825" s="22"/>
      <c r="Q1825" s="2"/>
    </row>
    <row r="1826" spans="1:17" ht="12.75" x14ac:dyDescent="0.15">
      <c r="A1826" s="90"/>
      <c r="B1826" s="95"/>
      <c r="C1826" s="5"/>
      <c r="D1826" s="4"/>
      <c r="E1826" s="5"/>
      <c r="F1826" s="20"/>
      <c r="G1826" s="6"/>
      <c r="H1826" s="5"/>
      <c r="I1826" s="5"/>
      <c r="J1826" s="5"/>
      <c r="K1826" s="5"/>
      <c r="L1826" s="21"/>
      <c r="M1826" s="8"/>
      <c r="N1826" s="3"/>
      <c r="O1826" s="3"/>
      <c r="P1826" s="22"/>
      <c r="Q1826" s="2"/>
    </row>
    <row r="1827" spans="1:17" ht="12.75" x14ac:dyDescent="0.15">
      <c r="A1827" s="90"/>
      <c r="B1827" s="95"/>
      <c r="C1827" s="5"/>
      <c r="D1827" s="4"/>
      <c r="E1827" s="5"/>
      <c r="F1827" s="20"/>
      <c r="G1827" s="6"/>
      <c r="H1827" s="5"/>
      <c r="I1827" s="5"/>
      <c r="J1827" s="5"/>
      <c r="K1827" s="5"/>
      <c r="L1827" s="21"/>
      <c r="M1827" s="8"/>
      <c r="N1827" s="3"/>
      <c r="O1827" s="3"/>
      <c r="P1827" s="22"/>
      <c r="Q1827" s="2"/>
    </row>
    <row r="1828" spans="1:17" ht="12.75" x14ac:dyDescent="0.15">
      <c r="A1828" s="90"/>
      <c r="B1828" s="95"/>
      <c r="C1828" s="5"/>
      <c r="D1828" s="4"/>
      <c r="E1828" s="5"/>
      <c r="F1828" s="20"/>
      <c r="G1828" s="6"/>
      <c r="H1828" s="5"/>
      <c r="I1828" s="5"/>
      <c r="J1828" s="5"/>
      <c r="K1828" s="5"/>
      <c r="L1828" s="21"/>
      <c r="M1828" s="8"/>
      <c r="N1828" s="3"/>
      <c r="O1828" s="3"/>
      <c r="P1828" s="22"/>
      <c r="Q1828" s="2"/>
    </row>
    <row r="1829" spans="1:17" ht="12.75" x14ac:dyDescent="0.15">
      <c r="A1829" s="90"/>
      <c r="B1829" s="95"/>
      <c r="C1829" s="5"/>
      <c r="D1829" s="4"/>
      <c r="E1829" s="5"/>
      <c r="F1829" s="20"/>
      <c r="G1829" s="6"/>
      <c r="H1829" s="5"/>
      <c r="I1829" s="5"/>
      <c r="J1829" s="5"/>
      <c r="K1829" s="5"/>
      <c r="L1829" s="21"/>
      <c r="M1829" s="8"/>
      <c r="N1829" s="3"/>
      <c r="O1829" s="3"/>
      <c r="P1829" s="22"/>
      <c r="Q1829" s="2"/>
    </row>
    <row r="1830" spans="1:17" ht="12.75" x14ac:dyDescent="0.15">
      <c r="A1830" s="90"/>
      <c r="B1830" s="95"/>
      <c r="C1830" s="5"/>
      <c r="D1830" s="4"/>
      <c r="E1830" s="5"/>
      <c r="F1830" s="20"/>
      <c r="G1830" s="6"/>
      <c r="H1830" s="5"/>
      <c r="I1830" s="5"/>
      <c r="J1830" s="5"/>
      <c r="K1830" s="5"/>
      <c r="L1830" s="21"/>
      <c r="M1830" s="8"/>
      <c r="N1830" s="3"/>
      <c r="O1830" s="3"/>
      <c r="P1830" s="22"/>
      <c r="Q1830" s="2"/>
    </row>
    <row r="1831" spans="1:17" ht="12.75" x14ac:dyDescent="0.15">
      <c r="A1831" s="90"/>
      <c r="B1831" s="95"/>
      <c r="C1831" s="5"/>
      <c r="D1831" s="4"/>
      <c r="E1831" s="5"/>
      <c r="F1831" s="20"/>
      <c r="G1831" s="6"/>
      <c r="H1831" s="5"/>
      <c r="I1831" s="5"/>
      <c r="J1831" s="5"/>
      <c r="K1831" s="5"/>
      <c r="L1831" s="21"/>
      <c r="M1831" s="8"/>
      <c r="N1831" s="3"/>
      <c r="O1831" s="3"/>
      <c r="P1831" s="22"/>
      <c r="Q1831" s="2"/>
    </row>
    <row r="1832" spans="1:17" ht="12.75" x14ac:dyDescent="0.15">
      <c r="A1832" s="90"/>
      <c r="B1832" s="95"/>
      <c r="C1832" s="5"/>
      <c r="D1832" s="4"/>
      <c r="E1832" s="5"/>
      <c r="F1832" s="20"/>
      <c r="G1832" s="6"/>
      <c r="H1832" s="5"/>
      <c r="I1832" s="5"/>
      <c r="J1832" s="5"/>
      <c r="K1832" s="5"/>
      <c r="L1832" s="21"/>
      <c r="M1832" s="8"/>
      <c r="N1832" s="3"/>
      <c r="O1832" s="3"/>
      <c r="P1832" s="22"/>
      <c r="Q1832" s="2"/>
    </row>
    <row r="1833" spans="1:17" ht="12.75" x14ac:dyDescent="0.15">
      <c r="A1833" s="90"/>
      <c r="B1833" s="95"/>
      <c r="C1833" s="5"/>
      <c r="D1833" s="4"/>
      <c r="E1833" s="5"/>
      <c r="F1833" s="20"/>
      <c r="G1833" s="6"/>
      <c r="H1833" s="5"/>
      <c r="I1833" s="5"/>
      <c r="J1833" s="5"/>
      <c r="K1833" s="5"/>
      <c r="L1833" s="21"/>
      <c r="M1833" s="8"/>
      <c r="N1833" s="3"/>
      <c r="O1833" s="3"/>
      <c r="P1833" s="22"/>
      <c r="Q1833" s="2"/>
    </row>
    <row r="1834" spans="1:17" ht="12.75" x14ac:dyDescent="0.15">
      <c r="A1834" s="90"/>
      <c r="B1834" s="95"/>
      <c r="C1834" s="5"/>
      <c r="D1834" s="4"/>
      <c r="E1834" s="5"/>
      <c r="F1834" s="20"/>
      <c r="G1834" s="6"/>
      <c r="H1834" s="5"/>
      <c r="I1834" s="5"/>
      <c r="J1834" s="5"/>
      <c r="K1834" s="5"/>
      <c r="L1834" s="21"/>
      <c r="M1834" s="8"/>
      <c r="N1834" s="3"/>
      <c r="O1834" s="3"/>
      <c r="P1834" s="22"/>
      <c r="Q1834" s="2"/>
    </row>
    <row r="1835" spans="1:17" ht="12.75" x14ac:dyDescent="0.15">
      <c r="A1835" s="90"/>
      <c r="B1835" s="95"/>
      <c r="C1835" s="5"/>
      <c r="D1835" s="4"/>
      <c r="E1835" s="5"/>
      <c r="F1835" s="20"/>
      <c r="G1835" s="6"/>
      <c r="H1835" s="5"/>
      <c r="I1835" s="5"/>
      <c r="J1835" s="5"/>
      <c r="K1835" s="5"/>
      <c r="L1835" s="21"/>
      <c r="M1835" s="8"/>
      <c r="N1835" s="3"/>
      <c r="O1835" s="3"/>
      <c r="P1835" s="22"/>
      <c r="Q1835" s="2"/>
    </row>
    <row r="1836" spans="1:17" ht="12.75" x14ac:dyDescent="0.15">
      <c r="A1836" s="90"/>
      <c r="B1836" s="95"/>
      <c r="C1836" s="5"/>
      <c r="D1836" s="4"/>
      <c r="E1836" s="5"/>
      <c r="F1836" s="20"/>
      <c r="G1836" s="6"/>
      <c r="H1836" s="5"/>
      <c r="I1836" s="5"/>
      <c r="J1836" s="5"/>
      <c r="K1836" s="5"/>
      <c r="L1836" s="21"/>
      <c r="M1836" s="8"/>
      <c r="N1836" s="3"/>
      <c r="O1836" s="3"/>
      <c r="P1836" s="22"/>
      <c r="Q1836" s="2"/>
    </row>
    <row r="1837" spans="1:17" ht="12.75" x14ac:dyDescent="0.15">
      <c r="A1837" s="90"/>
      <c r="B1837" s="95"/>
      <c r="C1837" s="5"/>
      <c r="D1837" s="4"/>
      <c r="E1837" s="5"/>
      <c r="F1837" s="20"/>
      <c r="G1837" s="6"/>
      <c r="H1837" s="5"/>
      <c r="I1837" s="5"/>
      <c r="J1837" s="5"/>
      <c r="K1837" s="5"/>
      <c r="L1837" s="21"/>
      <c r="M1837" s="8"/>
      <c r="N1837" s="3"/>
      <c r="O1837" s="3"/>
      <c r="P1837" s="22"/>
      <c r="Q1837" s="2"/>
    </row>
    <row r="1838" spans="1:17" ht="12.75" x14ac:dyDescent="0.15">
      <c r="A1838" s="90"/>
      <c r="B1838" s="95"/>
      <c r="C1838" s="5"/>
      <c r="D1838" s="4"/>
      <c r="E1838" s="5"/>
      <c r="F1838" s="20"/>
      <c r="G1838" s="6"/>
      <c r="H1838" s="5"/>
      <c r="I1838" s="5"/>
      <c r="J1838" s="5"/>
      <c r="K1838" s="5"/>
      <c r="L1838" s="21"/>
      <c r="M1838" s="8"/>
      <c r="N1838" s="3"/>
      <c r="O1838" s="3"/>
      <c r="P1838" s="22"/>
      <c r="Q1838" s="2"/>
    </row>
    <row r="1839" spans="1:17" ht="12.75" x14ac:dyDescent="0.15">
      <c r="A1839" s="90"/>
      <c r="B1839" s="95"/>
      <c r="C1839" s="5"/>
      <c r="D1839" s="4"/>
      <c r="E1839" s="5"/>
      <c r="F1839" s="20"/>
      <c r="G1839" s="6"/>
      <c r="H1839" s="5"/>
      <c r="I1839" s="5"/>
      <c r="J1839" s="5"/>
      <c r="K1839" s="5"/>
      <c r="L1839" s="21"/>
      <c r="M1839" s="8"/>
      <c r="N1839" s="3"/>
      <c r="O1839" s="3"/>
      <c r="P1839" s="22"/>
      <c r="Q1839" s="2"/>
    </row>
    <row r="1840" spans="1:17" ht="12.75" x14ac:dyDescent="0.15">
      <c r="A1840" s="90"/>
      <c r="B1840" s="95"/>
      <c r="C1840" s="5"/>
      <c r="D1840" s="4"/>
      <c r="E1840" s="5"/>
      <c r="F1840" s="20"/>
      <c r="G1840" s="6"/>
      <c r="H1840" s="5"/>
      <c r="I1840" s="5"/>
      <c r="J1840" s="5"/>
      <c r="K1840" s="5"/>
      <c r="L1840" s="21"/>
      <c r="M1840" s="8"/>
      <c r="N1840" s="3"/>
      <c r="O1840" s="3"/>
      <c r="P1840" s="22"/>
      <c r="Q1840" s="2"/>
    </row>
    <row r="1841" spans="1:17" ht="12.75" x14ac:dyDescent="0.15">
      <c r="A1841" s="90"/>
      <c r="B1841" s="95"/>
      <c r="C1841" s="5"/>
      <c r="D1841" s="4"/>
      <c r="E1841" s="5"/>
      <c r="F1841" s="20"/>
      <c r="G1841" s="6"/>
      <c r="H1841" s="5"/>
      <c r="I1841" s="5"/>
      <c r="J1841" s="5"/>
      <c r="K1841" s="5"/>
      <c r="L1841" s="21"/>
      <c r="M1841" s="8"/>
      <c r="N1841" s="3"/>
      <c r="O1841" s="3"/>
      <c r="P1841" s="22"/>
      <c r="Q1841" s="2"/>
    </row>
    <row r="1842" spans="1:17" ht="12.75" x14ac:dyDescent="0.15">
      <c r="A1842" s="90"/>
      <c r="B1842" s="95"/>
      <c r="C1842" s="5"/>
      <c r="D1842" s="4"/>
      <c r="E1842" s="5"/>
      <c r="F1842" s="20"/>
      <c r="G1842" s="6"/>
      <c r="H1842" s="5"/>
      <c r="I1842" s="5"/>
      <c r="J1842" s="5"/>
      <c r="K1842" s="5"/>
      <c r="L1842" s="21"/>
      <c r="M1842" s="8"/>
      <c r="N1842" s="3"/>
      <c r="O1842" s="3"/>
      <c r="P1842" s="22"/>
      <c r="Q1842" s="2"/>
    </row>
    <row r="1843" spans="1:17" ht="12.75" x14ac:dyDescent="0.15">
      <c r="A1843" s="90"/>
      <c r="B1843" s="95"/>
      <c r="C1843" s="5"/>
      <c r="D1843" s="4"/>
      <c r="E1843" s="5"/>
      <c r="F1843" s="20"/>
      <c r="G1843" s="6"/>
      <c r="H1843" s="5"/>
      <c r="I1843" s="5"/>
      <c r="J1843" s="5"/>
      <c r="K1843" s="5"/>
      <c r="L1843" s="21"/>
      <c r="M1843" s="8"/>
      <c r="N1843" s="3"/>
      <c r="O1843" s="3"/>
      <c r="P1843" s="22"/>
      <c r="Q1843" s="2"/>
    </row>
    <row r="1844" spans="1:17" ht="12.75" x14ac:dyDescent="0.15">
      <c r="A1844" s="90"/>
      <c r="B1844" s="95"/>
      <c r="C1844" s="5"/>
      <c r="D1844" s="4"/>
      <c r="E1844" s="5"/>
      <c r="F1844" s="20"/>
      <c r="G1844" s="6"/>
      <c r="H1844" s="5"/>
      <c r="I1844" s="5"/>
      <c r="J1844" s="5"/>
      <c r="K1844" s="5"/>
      <c r="L1844" s="21"/>
      <c r="M1844" s="8"/>
      <c r="N1844" s="3"/>
      <c r="O1844" s="3"/>
      <c r="P1844" s="22"/>
      <c r="Q1844" s="2"/>
    </row>
    <row r="1845" spans="1:17" ht="12.75" x14ac:dyDescent="0.15">
      <c r="A1845" s="90"/>
      <c r="B1845" s="95"/>
      <c r="C1845" s="5"/>
      <c r="D1845" s="4"/>
      <c r="E1845" s="5"/>
      <c r="F1845" s="20"/>
      <c r="G1845" s="6"/>
      <c r="H1845" s="5"/>
      <c r="I1845" s="5"/>
      <c r="J1845" s="5"/>
      <c r="K1845" s="5"/>
      <c r="L1845" s="21"/>
      <c r="M1845" s="8"/>
      <c r="N1845" s="3"/>
      <c r="O1845" s="3"/>
      <c r="P1845" s="22"/>
      <c r="Q1845" s="2"/>
    </row>
    <row r="1846" spans="1:17" ht="12.75" x14ac:dyDescent="0.15">
      <c r="A1846" s="90"/>
      <c r="B1846" s="95"/>
      <c r="C1846" s="5"/>
      <c r="D1846" s="4"/>
      <c r="E1846" s="5"/>
      <c r="F1846" s="20"/>
      <c r="G1846" s="6"/>
      <c r="H1846" s="5"/>
      <c r="I1846" s="5"/>
      <c r="J1846" s="5"/>
      <c r="K1846" s="5"/>
      <c r="L1846" s="21"/>
      <c r="M1846" s="8"/>
      <c r="N1846" s="3"/>
      <c r="O1846" s="3"/>
      <c r="P1846" s="22"/>
      <c r="Q1846" s="2"/>
    </row>
    <row r="1847" spans="1:17" ht="12.75" x14ac:dyDescent="0.15">
      <c r="A1847" s="90"/>
      <c r="B1847" s="95"/>
      <c r="C1847" s="5"/>
      <c r="D1847" s="4"/>
      <c r="E1847" s="5"/>
      <c r="F1847" s="20"/>
      <c r="G1847" s="6"/>
      <c r="H1847" s="5"/>
      <c r="I1847" s="5"/>
      <c r="J1847" s="5"/>
      <c r="K1847" s="5"/>
      <c r="L1847" s="21"/>
      <c r="M1847" s="8"/>
      <c r="N1847" s="3"/>
      <c r="O1847" s="3"/>
      <c r="P1847" s="22"/>
      <c r="Q1847" s="2"/>
    </row>
    <row r="1848" spans="1:17" ht="12.75" x14ac:dyDescent="0.15">
      <c r="A1848" s="90"/>
      <c r="B1848" s="95"/>
      <c r="C1848" s="5"/>
      <c r="D1848" s="4"/>
      <c r="E1848" s="5"/>
      <c r="F1848" s="20"/>
      <c r="G1848" s="6"/>
      <c r="H1848" s="5"/>
      <c r="I1848" s="5"/>
      <c r="J1848" s="5"/>
      <c r="K1848" s="5"/>
      <c r="L1848" s="21"/>
      <c r="M1848" s="8"/>
      <c r="N1848" s="3"/>
      <c r="O1848" s="3"/>
      <c r="P1848" s="22"/>
      <c r="Q1848" s="2"/>
    </row>
    <row r="1849" spans="1:17" ht="12.75" x14ac:dyDescent="0.15">
      <c r="A1849" s="90"/>
      <c r="B1849" s="95"/>
      <c r="C1849" s="5"/>
      <c r="D1849" s="4"/>
      <c r="E1849" s="5"/>
      <c r="F1849" s="20"/>
      <c r="G1849" s="6"/>
      <c r="H1849" s="5"/>
      <c r="I1849" s="5"/>
      <c r="J1849" s="5"/>
      <c r="K1849" s="5"/>
      <c r="L1849" s="21"/>
      <c r="M1849" s="8"/>
      <c r="N1849" s="3"/>
      <c r="O1849" s="3"/>
      <c r="P1849" s="22"/>
      <c r="Q1849" s="2"/>
    </row>
    <row r="1850" spans="1:17" ht="12.75" x14ac:dyDescent="0.15">
      <c r="A1850" s="90"/>
      <c r="B1850" s="95"/>
      <c r="C1850" s="5"/>
      <c r="D1850" s="4"/>
      <c r="E1850" s="5"/>
      <c r="F1850" s="20"/>
      <c r="G1850" s="6"/>
      <c r="H1850" s="5"/>
      <c r="I1850" s="5"/>
      <c r="J1850" s="5"/>
      <c r="K1850" s="5"/>
      <c r="L1850" s="21"/>
      <c r="M1850" s="8"/>
      <c r="N1850" s="3"/>
      <c r="O1850" s="3"/>
      <c r="P1850" s="22"/>
      <c r="Q1850" s="2"/>
    </row>
    <row r="1851" spans="1:17" ht="12.75" x14ac:dyDescent="0.15">
      <c r="A1851" s="90"/>
      <c r="B1851" s="95"/>
      <c r="C1851" s="5"/>
      <c r="D1851" s="4"/>
      <c r="E1851" s="5"/>
      <c r="F1851" s="20"/>
      <c r="G1851" s="6"/>
      <c r="H1851" s="5"/>
      <c r="I1851" s="5"/>
      <c r="J1851" s="5"/>
      <c r="K1851" s="5"/>
      <c r="L1851" s="21"/>
      <c r="M1851" s="8"/>
      <c r="N1851" s="3"/>
      <c r="O1851" s="3"/>
      <c r="P1851" s="22"/>
      <c r="Q1851" s="2"/>
    </row>
    <row r="1852" spans="1:17" ht="12.75" x14ac:dyDescent="0.15">
      <c r="A1852" s="90"/>
      <c r="B1852" s="95"/>
      <c r="C1852" s="5"/>
      <c r="D1852" s="4"/>
      <c r="E1852" s="5"/>
      <c r="F1852" s="20"/>
      <c r="G1852" s="6"/>
      <c r="H1852" s="5"/>
      <c r="I1852" s="5"/>
      <c r="J1852" s="5"/>
      <c r="K1852" s="5"/>
      <c r="L1852" s="21"/>
      <c r="M1852" s="8"/>
      <c r="N1852" s="3"/>
      <c r="O1852" s="3"/>
      <c r="P1852" s="22"/>
      <c r="Q1852" s="2"/>
    </row>
    <row r="1853" spans="1:17" ht="12.75" x14ac:dyDescent="0.15">
      <c r="A1853" s="90"/>
      <c r="B1853" s="95"/>
      <c r="C1853" s="5"/>
      <c r="D1853" s="4"/>
      <c r="E1853" s="5"/>
      <c r="F1853" s="20"/>
      <c r="G1853" s="6"/>
      <c r="H1853" s="5"/>
      <c r="I1853" s="5"/>
      <c r="J1853" s="5"/>
      <c r="K1853" s="5"/>
      <c r="L1853" s="21"/>
      <c r="M1853" s="8"/>
      <c r="N1853" s="3"/>
      <c r="O1853" s="3"/>
      <c r="P1853" s="22"/>
      <c r="Q1853" s="2"/>
    </row>
    <row r="1854" spans="1:17" ht="12.75" x14ac:dyDescent="0.15">
      <c r="A1854" s="90"/>
      <c r="B1854" s="95"/>
      <c r="C1854" s="5"/>
      <c r="D1854" s="4"/>
      <c r="E1854" s="5"/>
      <c r="F1854" s="20"/>
      <c r="G1854" s="6"/>
      <c r="H1854" s="5"/>
      <c r="I1854" s="5"/>
      <c r="J1854" s="5"/>
      <c r="K1854" s="5"/>
      <c r="L1854" s="21"/>
      <c r="M1854" s="8"/>
      <c r="N1854" s="3"/>
      <c r="O1854" s="3"/>
      <c r="P1854" s="22"/>
      <c r="Q1854" s="2"/>
    </row>
    <row r="1855" spans="1:17" ht="12.75" x14ac:dyDescent="0.15">
      <c r="A1855" s="90"/>
      <c r="B1855" s="95"/>
      <c r="C1855" s="5"/>
      <c r="D1855" s="4"/>
      <c r="E1855" s="5"/>
      <c r="F1855" s="20"/>
      <c r="G1855" s="6"/>
      <c r="H1855" s="5"/>
      <c r="I1855" s="5"/>
      <c r="J1855" s="5"/>
      <c r="K1855" s="5"/>
      <c r="L1855" s="21"/>
      <c r="M1855" s="8"/>
      <c r="N1855" s="3"/>
      <c r="O1855" s="3"/>
      <c r="P1855" s="22"/>
      <c r="Q1855" s="2"/>
    </row>
    <row r="1856" spans="1:17" ht="12.75" x14ac:dyDescent="0.15">
      <c r="A1856" s="90"/>
      <c r="B1856" s="95"/>
      <c r="C1856" s="5"/>
      <c r="D1856" s="4"/>
      <c r="E1856" s="5"/>
      <c r="F1856" s="20"/>
      <c r="G1856" s="6"/>
      <c r="H1856" s="5"/>
      <c r="I1856" s="5"/>
      <c r="J1856" s="5"/>
      <c r="K1856" s="5"/>
      <c r="L1856" s="21"/>
      <c r="M1856" s="8"/>
      <c r="N1856" s="3"/>
      <c r="O1856" s="3"/>
      <c r="P1856" s="22"/>
      <c r="Q1856" s="2"/>
    </row>
    <row r="1857" spans="1:17" ht="12.75" x14ac:dyDescent="0.15">
      <c r="A1857" s="90"/>
      <c r="B1857" s="95"/>
      <c r="C1857" s="5"/>
      <c r="D1857" s="4"/>
      <c r="E1857" s="5"/>
      <c r="F1857" s="20"/>
      <c r="G1857" s="6"/>
      <c r="H1857" s="5"/>
      <c r="I1857" s="5"/>
      <c r="J1857" s="5"/>
      <c r="K1857" s="5"/>
      <c r="L1857" s="21"/>
      <c r="M1857" s="8"/>
      <c r="N1857" s="3"/>
      <c r="O1857" s="3"/>
      <c r="P1857" s="22"/>
      <c r="Q1857" s="2"/>
    </row>
    <row r="1858" spans="1:17" ht="12.75" x14ac:dyDescent="0.15">
      <c r="A1858" s="90"/>
      <c r="B1858" s="95"/>
      <c r="C1858" s="5"/>
      <c r="D1858" s="4"/>
      <c r="E1858" s="5"/>
      <c r="F1858" s="20"/>
      <c r="G1858" s="6"/>
      <c r="H1858" s="5"/>
      <c r="I1858" s="5"/>
      <c r="J1858" s="5"/>
      <c r="K1858" s="5"/>
      <c r="L1858" s="21"/>
      <c r="M1858" s="8"/>
      <c r="N1858" s="3"/>
      <c r="O1858" s="3"/>
      <c r="P1858" s="22"/>
      <c r="Q1858" s="2"/>
    </row>
    <row r="1859" spans="1:17" ht="12.75" x14ac:dyDescent="0.15">
      <c r="A1859" s="90"/>
      <c r="B1859" s="95"/>
      <c r="C1859" s="5"/>
      <c r="D1859" s="4"/>
      <c r="E1859" s="5"/>
      <c r="F1859" s="20"/>
      <c r="G1859" s="6"/>
      <c r="H1859" s="5"/>
      <c r="I1859" s="5"/>
      <c r="J1859" s="5"/>
      <c r="K1859" s="5"/>
      <c r="L1859" s="21"/>
      <c r="M1859" s="8"/>
      <c r="N1859" s="3"/>
      <c r="O1859" s="3"/>
      <c r="P1859" s="22"/>
      <c r="Q1859" s="2"/>
    </row>
    <row r="1860" spans="1:17" ht="12.75" x14ac:dyDescent="0.15">
      <c r="A1860" s="90"/>
      <c r="B1860" s="95"/>
      <c r="C1860" s="5"/>
      <c r="D1860" s="4"/>
      <c r="E1860" s="5"/>
      <c r="F1860" s="20"/>
      <c r="G1860" s="6"/>
      <c r="H1860" s="5"/>
      <c r="I1860" s="5"/>
      <c r="J1860" s="5"/>
      <c r="K1860" s="5"/>
      <c r="L1860" s="21"/>
      <c r="M1860" s="8"/>
      <c r="N1860" s="3"/>
      <c r="O1860" s="3"/>
      <c r="P1860" s="22"/>
      <c r="Q1860" s="2"/>
    </row>
    <row r="1861" spans="1:17" ht="12.75" x14ac:dyDescent="0.15">
      <c r="A1861" s="90"/>
      <c r="B1861" s="95"/>
      <c r="C1861" s="5"/>
      <c r="D1861" s="4"/>
      <c r="E1861" s="5"/>
      <c r="F1861" s="20"/>
      <c r="G1861" s="6"/>
      <c r="H1861" s="5"/>
      <c r="I1861" s="5"/>
      <c r="J1861" s="5"/>
      <c r="K1861" s="5"/>
      <c r="L1861" s="21"/>
      <c r="M1861" s="8"/>
      <c r="N1861" s="3"/>
      <c r="O1861" s="3"/>
      <c r="P1861" s="22"/>
      <c r="Q1861" s="2"/>
    </row>
    <row r="1862" spans="1:17" ht="12.75" x14ac:dyDescent="0.15">
      <c r="A1862" s="90"/>
      <c r="B1862" s="95"/>
      <c r="C1862" s="5"/>
      <c r="D1862" s="4"/>
      <c r="E1862" s="5"/>
      <c r="F1862" s="20"/>
      <c r="G1862" s="6"/>
      <c r="H1862" s="5"/>
      <c r="I1862" s="5"/>
      <c r="J1862" s="5"/>
      <c r="K1862" s="5"/>
      <c r="L1862" s="21"/>
      <c r="M1862" s="8"/>
      <c r="N1862" s="3"/>
      <c r="O1862" s="3"/>
      <c r="P1862" s="22"/>
      <c r="Q1862" s="2"/>
    </row>
    <row r="1863" spans="1:17" ht="12.75" x14ac:dyDescent="0.15">
      <c r="A1863" s="90"/>
      <c r="B1863" s="95"/>
      <c r="C1863" s="5"/>
      <c r="D1863" s="4"/>
      <c r="E1863" s="5"/>
      <c r="F1863" s="20"/>
      <c r="G1863" s="6"/>
      <c r="H1863" s="5"/>
      <c r="I1863" s="5"/>
      <c r="J1863" s="5"/>
      <c r="K1863" s="5"/>
      <c r="L1863" s="21"/>
      <c r="M1863" s="8"/>
      <c r="N1863" s="3"/>
      <c r="O1863" s="3"/>
      <c r="P1863" s="22"/>
      <c r="Q1863" s="2"/>
    </row>
    <row r="1864" spans="1:17" ht="12.75" x14ac:dyDescent="0.15">
      <c r="A1864" s="90"/>
      <c r="B1864" s="95"/>
      <c r="C1864" s="5"/>
      <c r="D1864" s="4"/>
      <c r="E1864" s="5"/>
      <c r="F1864" s="20"/>
      <c r="G1864" s="6"/>
      <c r="H1864" s="5"/>
      <c r="I1864" s="5"/>
      <c r="J1864" s="5"/>
      <c r="K1864" s="5"/>
      <c r="L1864" s="21"/>
      <c r="M1864" s="8"/>
      <c r="N1864" s="3"/>
      <c r="O1864" s="3"/>
      <c r="P1864" s="22"/>
      <c r="Q1864" s="2"/>
    </row>
    <row r="1865" spans="1:17" ht="12.75" x14ac:dyDescent="0.15">
      <c r="A1865" s="90"/>
      <c r="B1865" s="95"/>
      <c r="C1865" s="5"/>
      <c r="D1865" s="4"/>
      <c r="E1865" s="5"/>
      <c r="F1865" s="20"/>
      <c r="G1865" s="6"/>
      <c r="H1865" s="5"/>
      <c r="I1865" s="5"/>
      <c r="J1865" s="5"/>
      <c r="K1865" s="5"/>
      <c r="L1865" s="21"/>
      <c r="M1865" s="8"/>
      <c r="N1865" s="3"/>
      <c r="O1865" s="3"/>
      <c r="P1865" s="22"/>
      <c r="Q1865" s="2"/>
    </row>
    <row r="1866" spans="1:17" ht="12.75" x14ac:dyDescent="0.15">
      <c r="A1866" s="90"/>
      <c r="B1866" s="95"/>
      <c r="C1866" s="5"/>
      <c r="D1866" s="4"/>
      <c r="E1866" s="5"/>
      <c r="F1866" s="20"/>
      <c r="G1866" s="6"/>
      <c r="H1866" s="5"/>
      <c r="I1866" s="5"/>
      <c r="J1866" s="5"/>
      <c r="K1866" s="5"/>
      <c r="L1866" s="21"/>
      <c r="M1866" s="8"/>
      <c r="N1866" s="3"/>
      <c r="O1866" s="3"/>
      <c r="P1866" s="22"/>
      <c r="Q1866" s="2"/>
    </row>
    <row r="1867" spans="1:17" ht="12.75" x14ac:dyDescent="0.15">
      <c r="A1867" s="90"/>
      <c r="B1867" s="95"/>
      <c r="C1867" s="5"/>
      <c r="D1867" s="4"/>
      <c r="E1867" s="5"/>
      <c r="F1867" s="20"/>
      <c r="G1867" s="6"/>
      <c r="H1867" s="5"/>
      <c r="I1867" s="5"/>
      <c r="J1867" s="5"/>
      <c r="K1867" s="5"/>
      <c r="L1867" s="21"/>
      <c r="M1867" s="8"/>
      <c r="N1867" s="3"/>
      <c r="O1867" s="3"/>
      <c r="P1867" s="22"/>
      <c r="Q1867" s="2"/>
    </row>
    <row r="1868" spans="1:17" ht="12.75" x14ac:dyDescent="0.15">
      <c r="A1868" s="90"/>
      <c r="B1868" s="95"/>
      <c r="C1868" s="5"/>
      <c r="D1868" s="4"/>
      <c r="E1868" s="5"/>
      <c r="F1868" s="20"/>
      <c r="G1868" s="6"/>
      <c r="H1868" s="5"/>
      <c r="I1868" s="5"/>
      <c r="J1868" s="5"/>
      <c r="K1868" s="5"/>
      <c r="L1868" s="21"/>
      <c r="M1868" s="8"/>
      <c r="N1868" s="3"/>
      <c r="O1868" s="3"/>
      <c r="P1868" s="22"/>
      <c r="Q1868" s="2"/>
    </row>
    <row r="1869" spans="1:17" ht="12.75" x14ac:dyDescent="0.15">
      <c r="A1869" s="90"/>
      <c r="B1869" s="95"/>
      <c r="C1869" s="5"/>
      <c r="D1869" s="4"/>
      <c r="E1869" s="5"/>
      <c r="F1869" s="20"/>
      <c r="G1869" s="6"/>
      <c r="H1869" s="5"/>
      <c r="I1869" s="5"/>
      <c r="J1869" s="5"/>
      <c r="K1869" s="5"/>
      <c r="L1869" s="21"/>
      <c r="M1869" s="8"/>
      <c r="N1869" s="3"/>
      <c r="O1869" s="3"/>
      <c r="P1869" s="22"/>
      <c r="Q1869" s="2"/>
    </row>
    <row r="1870" spans="1:17" ht="12.75" x14ac:dyDescent="0.15">
      <c r="A1870" s="90"/>
      <c r="B1870" s="95"/>
      <c r="C1870" s="5"/>
      <c r="D1870" s="4"/>
      <c r="E1870" s="5"/>
      <c r="F1870" s="20"/>
      <c r="G1870" s="6"/>
      <c r="H1870" s="5"/>
      <c r="I1870" s="5"/>
      <c r="J1870" s="5"/>
      <c r="K1870" s="5"/>
      <c r="L1870" s="21"/>
      <c r="M1870" s="8"/>
      <c r="N1870" s="3"/>
      <c r="O1870" s="3"/>
      <c r="P1870" s="22"/>
      <c r="Q1870" s="2"/>
    </row>
    <row r="1871" spans="1:17" ht="12.75" x14ac:dyDescent="0.15">
      <c r="A1871" s="90"/>
      <c r="B1871" s="95"/>
      <c r="C1871" s="5"/>
      <c r="D1871" s="4"/>
      <c r="E1871" s="5"/>
      <c r="F1871" s="20"/>
      <c r="G1871" s="6"/>
      <c r="H1871" s="5"/>
      <c r="I1871" s="5"/>
      <c r="J1871" s="5"/>
      <c r="K1871" s="5"/>
      <c r="L1871" s="21"/>
      <c r="M1871" s="8"/>
      <c r="N1871" s="3"/>
      <c r="O1871" s="3"/>
      <c r="P1871" s="22"/>
      <c r="Q1871" s="2"/>
    </row>
    <row r="1872" spans="1:17" ht="12.75" x14ac:dyDescent="0.15">
      <c r="A1872" s="90"/>
      <c r="B1872" s="95"/>
      <c r="C1872" s="5"/>
      <c r="D1872" s="4"/>
      <c r="E1872" s="5"/>
      <c r="F1872" s="20"/>
      <c r="G1872" s="6"/>
      <c r="H1872" s="5"/>
      <c r="I1872" s="5"/>
      <c r="J1872" s="5"/>
      <c r="K1872" s="5"/>
      <c r="L1872" s="21"/>
      <c r="M1872" s="8"/>
      <c r="N1872" s="3"/>
      <c r="O1872" s="3"/>
      <c r="P1872" s="22"/>
      <c r="Q1872" s="2"/>
    </row>
    <row r="1873" spans="1:17" ht="12.75" x14ac:dyDescent="0.15">
      <c r="A1873" s="90"/>
      <c r="B1873" s="95"/>
      <c r="C1873" s="5"/>
      <c r="D1873" s="4"/>
      <c r="E1873" s="5"/>
      <c r="F1873" s="20"/>
      <c r="G1873" s="6"/>
      <c r="H1873" s="5"/>
      <c r="I1873" s="5"/>
      <c r="J1873" s="5"/>
      <c r="K1873" s="5"/>
      <c r="L1873" s="21"/>
      <c r="M1873" s="8"/>
      <c r="N1873" s="3"/>
      <c r="O1873" s="3"/>
      <c r="P1873" s="22"/>
      <c r="Q1873" s="2"/>
    </row>
    <row r="1874" spans="1:17" ht="12.75" x14ac:dyDescent="0.15">
      <c r="A1874" s="90"/>
      <c r="B1874" s="95"/>
      <c r="C1874" s="5"/>
      <c r="D1874" s="4"/>
      <c r="E1874" s="5"/>
      <c r="F1874" s="20"/>
      <c r="G1874" s="6"/>
      <c r="H1874" s="5"/>
      <c r="I1874" s="5"/>
      <c r="J1874" s="5"/>
      <c r="K1874" s="5"/>
      <c r="L1874" s="21"/>
      <c r="M1874" s="8"/>
      <c r="N1874" s="3"/>
      <c r="O1874" s="3"/>
      <c r="P1874" s="22"/>
      <c r="Q1874" s="2"/>
    </row>
    <row r="1875" spans="1:17" ht="12.75" x14ac:dyDescent="0.15">
      <c r="A1875" s="90"/>
      <c r="B1875" s="95"/>
      <c r="C1875" s="5"/>
      <c r="D1875" s="4"/>
      <c r="E1875" s="5"/>
      <c r="F1875" s="20"/>
      <c r="G1875" s="6"/>
      <c r="H1875" s="5"/>
      <c r="I1875" s="5"/>
      <c r="J1875" s="5"/>
      <c r="K1875" s="5"/>
      <c r="L1875" s="21"/>
      <c r="M1875" s="8"/>
      <c r="N1875" s="3"/>
      <c r="O1875" s="3"/>
      <c r="P1875" s="22"/>
      <c r="Q1875" s="2"/>
    </row>
    <row r="1876" spans="1:17" ht="12.75" x14ac:dyDescent="0.15">
      <c r="A1876" s="90"/>
      <c r="B1876" s="95"/>
      <c r="C1876" s="5"/>
      <c r="D1876" s="4"/>
      <c r="E1876" s="5"/>
      <c r="F1876" s="20"/>
      <c r="G1876" s="6"/>
      <c r="H1876" s="5"/>
      <c r="I1876" s="5"/>
      <c r="J1876" s="5"/>
      <c r="K1876" s="5"/>
      <c r="L1876" s="21"/>
      <c r="M1876" s="8"/>
      <c r="N1876" s="3"/>
      <c r="O1876" s="3"/>
      <c r="P1876" s="22"/>
      <c r="Q1876" s="2"/>
    </row>
    <row r="1877" spans="1:17" ht="12.75" x14ac:dyDescent="0.15">
      <c r="A1877" s="90"/>
      <c r="B1877" s="95"/>
      <c r="C1877" s="5"/>
      <c r="D1877" s="4"/>
      <c r="E1877" s="5"/>
      <c r="F1877" s="20"/>
      <c r="G1877" s="6"/>
      <c r="H1877" s="5"/>
      <c r="I1877" s="5"/>
      <c r="J1877" s="5"/>
      <c r="K1877" s="5"/>
      <c r="L1877" s="21"/>
      <c r="M1877" s="8"/>
      <c r="N1877" s="3"/>
      <c r="O1877" s="3"/>
      <c r="P1877" s="22"/>
      <c r="Q1877" s="2"/>
    </row>
    <row r="1878" spans="1:17" ht="12.75" x14ac:dyDescent="0.15">
      <c r="A1878" s="90"/>
      <c r="B1878" s="95"/>
      <c r="C1878" s="5"/>
      <c r="D1878" s="4"/>
      <c r="E1878" s="5"/>
      <c r="F1878" s="20"/>
      <c r="G1878" s="6"/>
      <c r="H1878" s="5"/>
      <c r="I1878" s="5"/>
      <c r="J1878" s="5"/>
      <c r="K1878" s="5"/>
      <c r="L1878" s="21"/>
      <c r="M1878" s="8"/>
      <c r="N1878" s="3"/>
      <c r="O1878" s="3"/>
      <c r="P1878" s="22"/>
      <c r="Q1878" s="2"/>
    </row>
    <row r="1879" spans="1:17" ht="12.75" x14ac:dyDescent="0.15">
      <c r="A1879" s="90"/>
      <c r="B1879" s="95"/>
      <c r="C1879" s="5"/>
      <c r="D1879" s="4"/>
      <c r="E1879" s="5"/>
      <c r="F1879" s="20"/>
      <c r="G1879" s="6"/>
      <c r="H1879" s="5"/>
      <c r="I1879" s="5"/>
      <c r="J1879" s="5"/>
      <c r="K1879" s="5"/>
      <c r="L1879" s="21"/>
      <c r="M1879" s="8"/>
      <c r="N1879" s="3"/>
      <c r="O1879" s="3"/>
      <c r="P1879" s="22"/>
      <c r="Q1879" s="2"/>
    </row>
    <row r="1880" spans="1:17" ht="12.75" x14ac:dyDescent="0.15">
      <c r="A1880" s="90"/>
      <c r="B1880" s="95"/>
      <c r="C1880" s="5"/>
      <c r="D1880" s="4"/>
      <c r="E1880" s="5"/>
      <c r="F1880" s="20"/>
      <c r="G1880" s="6"/>
      <c r="H1880" s="5"/>
      <c r="I1880" s="5"/>
      <c r="J1880" s="5"/>
      <c r="K1880" s="5"/>
      <c r="L1880" s="21"/>
      <c r="M1880" s="8"/>
      <c r="N1880" s="3"/>
      <c r="O1880" s="3"/>
      <c r="P1880" s="22"/>
      <c r="Q1880" s="2"/>
    </row>
    <row r="1881" spans="1:17" ht="12.75" x14ac:dyDescent="0.15">
      <c r="A1881" s="90"/>
      <c r="B1881" s="95"/>
      <c r="C1881" s="5"/>
      <c r="D1881" s="4"/>
      <c r="E1881" s="5"/>
      <c r="F1881" s="20"/>
      <c r="G1881" s="6"/>
      <c r="H1881" s="5"/>
      <c r="I1881" s="5"/>
      <c r="J1881" s="5"/>
      <c r="K1881" s="5"/>
      <c r="L1881" s="21"/>
      <c r="M1881" s="8"/>
      <c r="N1881" s="3"/>
      <c r="O1881" s="3"/>
      <c r="P1881" s="22"/>
      <c r="Q1881" s="2"/>
    </row>
    <row r="1882" spans="1:17" ht="12.75" x14ac:dyDescent="0.15">
      <c r="A1882" s="90"/>
      <c r="B1882" s="95"/>
      <c r="C1882" s="5"/>
      <c r="D1882" s="4"/>
      <c r="E1882" s="5"/>
      <c r="F1882" s="20"/>
      <c r="G1882" s="6"/>
      <c r="H1882" s="5"/>
      <c r="I1882" s="5"/>
      <c r="J1882" s="5"/>
      <c r="K1882" s="5"/>
      <c r="L1882" s="21"/>
      <c r="M1882" s="8"/>
      <c r="N1882" s="3"/>
      <c r="O1882" s="3"/>
      <c r="P1882" s="22"/>
      <c r="Q1882" s="2"/>
    </row>
    <row r="1883" spans="1:17" ht="12.75" x14ac:dyDescent="0.15">
      <c r="A1883" s="90"/>
      <c r="B1883" s="95"/>
      <c r="C1883" s="5"/>
      <c r="D1883" s="4"/>
      <c r="E1883" s="5"/>
      <c r="F1883" s="20"/>
      <c r="G1883" s="6"/>
      <c r="H1883" s="5"/>
      <c r="I1883" s="5"/>
      <c r="J1883" s="5"/>
      <c r="K1883" s="5"/>
      <c r="L1883" s="21"/>
      <c r="M1883" s="8"/>
      <c r="N1883" s="3"/>
      <c r="O1883" s="3"/>
      <c r="P1883" s="22"/>
      <c r="Q1883" s="2"/>
    </row>
    <row r="1884" spans="1:17" ht="12.75" x14ac:dyDescent="0.15">
      <c r="A1884" s="90"/>
      <c r="B1884" s="95"/>
      <c r="C1884" s="5"/>
      <c r="D1884" s="4"/>
      <c r="E1884" s="5"/>
      <c r="F1884" s="20"/>
      <c r="G1884" s="6"/>
      <c r="H1884" s="5"/>
      <c r="I1884" s="5"/>
      <c r="J1884" s="5"/>
      <c r="K1884" s="5"/>
      <c r="L1884" s="21"/>
      <c r="M1884" s="8"/>
      <c r="N1884" s="3"/>
      <c r="O1884" s="3"/>
      <c r="P1884" s="22"/>
      <c r="Q1884" s="2"/>
    </row>
    <row r="1885" spans="1:17" ht="12.75" x14ac:dyDescent="0.15">
      <c r="A1885" s="90"/>
      <c r="B1885" s="95"/>
      <c r="C1885" s="5"/>
      <c r="D1885" s="4"/>
      <c r="E1885" s="5"/>
      <c r="F1885" s="20"/>
      <c r="G1885" s="6"/>
      <c r="H1885" s="5"/>
      <c r="I1885" s="5"/>
      <c r="J1885" s="5"/>
      <c r="K1885" s="5"/>
      <c r="L1885" s="21"/>
      <c r="M1885" s="8"/>
      <c r="N1885" s="3"/>
      <c r="O1885" s="3"/>
      <c r="P1885" s="22"/>
      <c r="Q1885" s="2"/>
    </row>
    <row r="1886" spans="1:17" ht="12.75" x14ac:dyDescent="0.15">
      <c r="A1886" s="90"/>
      <c r="B1886" s="95"/>
      <c r="C1886" s="5"/>
      <c r="D1886" s="4"/>
      <c r="E1886" s="5"/>
      <c r="F1886" s="20"/>
      <c r="G1886" s="6"/>
      <c r="H1886" s="5"/>
      <c r="I1886" s="5"/>
      <c r="J1886" s="5"/>
      <c r="K1886" s="5"/>
      <c r="L1886" s="21"/>
      <c r="M1886" s="8"/>
      <c r="N1886" s="3"/>
      <c r="O1886" s="3"/>
      <c r="P1886" s="22"/>
      <c r="Q1886" s="2"/>
    </row>
    <row r="1887" spans="1:17" ht="12.75" x14ac:dyDescent="0.15">
      <c r="A1887" s="90"/>
      <c r="B1887" s="95"/>
      <c r="C1887" s="5"/>
      <c r="D1887" s="4"/>
      <c r="E1887" s="5"/>
      <c r="F1887" s="20"/>
      <c r="G1887" s="6"/>
      <c r="H1887" s="5"/>
      <c r="I1887" s="5"/>
      <c r="J1887" s="5"/>
      <c r="K1887" s="5"/>
      <c r="L1887" s="21"/>
      <c r="M1887" s="8"/>
      <c r="N1887" s="3"/>
      <c r="O1887" s="3"/>
      <c r="P1887" s="22"/>
      <c r="Q1887" s="2"/>
    </row>
    <row r="1888" spans="1:17" ht="12.75" x14ac:dyDescent="0.15">
      <c r="A1888" s="90"/>
      <c r="B1888" s="95"/>
      <c r="C1888" s="5"/>
      <c r="D1888" s="4"/>
      <c r="E1888" s="5"/>
      <c r="F1888" s="20"/>
      <c r="G1888" s="6"/>
      <c r="H1888" s="5"/>
      <c r="I1888" s="5"/>
      <c r="J1888" s="5"/>
      <c r="K1888" s="5"/>
      <c r="L1888" s="21"/>
      <c r="M1888" s="8"/>
      <c r="N1888" s="3"/>
      <c r="O1888" s="3"/>
      <c r="P1888" s="22"/>
      <c r="Q1888" s="2"/>
    </row>
    <row r="1889" spans="1:17" ht="12.75" x14ac:dyDescent="0.15">
      <c r="A1889" s="90"/>
      <c r="B1889" s="95"/>
      <c r="C1889" s="5"/>
      <c r="D1889" s="4"/>
      <c r="E1889" s="5"/>
      <c r="F1889" s="20"/>
      <c r="G1889" s="6"/>
      <c r="H1889" s="5"/>
      <c r="I1889" s="5"/>
      <c r="J1889" s="5"/>
      <c r="K1889" s="5"/>
      <c r="L1889" s="21"/>
      <c r="M1889" s="8"/>
      <c r="N1889" s="3"/>
      <c r="O1889" s="3"/>
      <c r="P1889" s="22"/>
      <c r="Q1889" s="2"/>
    </row>
    <row r="1890" spans="1:17" ht="12.75" x14ac:dyDescent="0.15">
      <c r="A1890" s="90"/>
      <c r="B1890" s="95"/>
      <c r="C1890" s="5"/>
      <c r="D1890" s="4"/>
      <c r="E1890" s="5"/>
      <c r="F1890" s="20"/>
      <c r="G1890" s="6"/>
      <c r="H1890" s="5"/>
      <c r="I1890" s="5"/>
      <c r="J1890" s="5"/>
      <c r="K1890" s="5"/>
      <c r="L1890" s="21"/>
      <c r="M1890" s="8"/>
      <c r="N1890" s="3"/>
      <c r="O1890" s="3"/>
      <c r="P1890" s="22"/>
      <c r="Q1890" s="2"/>
    </row>
    <row r="1891" spans="1:17" ht="12.75" x14ac:dyDescent="0.15">
      <c r="A1891" s="90"/>
      <c r="B1891" s="95"/>
      <c r="C1891" s="5"/>
      <c r="D1891" s="4"/>
      <c r="E1891" s="5"/>
      <c r="F1891" s="20"/>
      <c r="G1891" s="6"/>
      <c r="H1891" s="5"/>
      <c r="I1891" s="5"/>
      <c r="J1891" s="5"/>
      <c r="K1891" s="5"/>
      <c r="L1891" s="21"/>
      <c r="M1891" s="8"/>
      <c r="N1891" s="3"/>
      <c r="O1891" s="3"/>
      <c r="P1891" s="22"/>
      <c r="Q1891" s="2"/>
    </row>
    <row r="1892" spans="1:17" ht="12.75" x14ac:dyDescent="0.15">
      <c r="A1892" s="90"/>
      <c r="B1892" s="95"/>
      <c r="C1892" s="5"/>
      <c r="D1892" s="4"/>
      <c r="E1892" s="5"/>
      <c r="F1892" s="20"/>
      <c r="G1892" s="6"/>
      <c r="H1892" s="5"/>
      <c r="I1892" s="5"/>
      <c r="J1892" s="5"/>
      <c r="K1892" s="5"/>
      <c r="L1892" s="21"/>
      <c r="M1892" s="8"/>
      <c r="N1892" s="3"/>
      <c r="O1892" s="3"/>
      <c r="P1892" s="22"/>
      <c r="Q1892" s="2"/>
    </row>
    <row r="1893" spans="1:17" ht="12.75" x14ac:dyDescent="0.15">
      <c r="A1893" s="90"/>
      <c r="B1893" s="95"/>
      <c r="C1893" s="5"/>
      <c r="D1893" s="4"/>
      <c r="E1893" s="5"/>
      <c r="F1893" s="20"/>
      <c r="G1893" s="6"/>
      <c r="H1893" s="5"/>
      <c r="I1893" s="5"/>
      <c r="J1893" s="5"/>
      <c r="K1893" s="5"/>
      <c r="L1893" s="21"/>
      <c r="M1893" s="8"/>
      <c r="N1893" s="3"/>
      <c r="O1893" s="3"/>
      <c r="P1893" s="22"/>
      <c r="Q1893" s="2"/>
    </row>
    <row r="1894" spans="1:17" ht="12.75" x14ac:dyDescent="0.15">
      <c r="A1894" s="90"/>
      <c r="B1894" s="95"/>
      <c r="C1894" s="5"/>
      <c r="D1894" s="4"/>
      <c r="E1894" s="5"/>
      <c r="F1894" s="20"/>
      <c r="G1894" s="6"/>
      <c r="H1894" s="5"/>
      <c r="I1894" s="5"/>
      <c r="J1894" s="5"/>
      <c r="K1894" s="5"/>
      <c r="L1894" s="21"/>
      <c r="M1894" s="8"/>
      <c r="N1894" s="3"/>
      <c r="O1894" s="3"/>
      <c r="P1894" s="22"/>
      <c r="Q1894" s="2"/>
    </row>
    <row r="1895" spans="1:17" ht="12.75" x14ac:dyDescent="0.15">
      <c r="A1895" s="90"/>
      <c r="B1895" s="95"/>
      <c r="C1895" s="5"/>
      <c r="D1895" s="4"/>
      <c r="E1895" s="5"/>
      <c r="F1895" s="20"/>
      <c r="G1895" s="6"/>
      <c r="H1895" s="5"/>
      <c r="I1895" s="5"/>
      <c r="J1895" s="5"/>
      <c r="K1895" s="5"/>
      <c r="L1895" s="21"/>
      <c r="M1895" s="8"/>
      <c r="N1895" s="3"/>
      <c r="O1895" s="3"/>
      <c r="P1895" s="22"/>
      <c r="Q1895" s="2"/>
    </row>
    <row r="1896" spans="1:17" ht="12.75" x14ac:dyDescent="0.15">
      <c r="A1896" s="90"/>
      <c r="B1896" s="95"/>
      <c r="C1896" s="5"/>
      <c r="D1896" s="4"/>
      <c r="E1896" s="5"/>
      <c r="F1896" s="20"/>
      <c r="G1896" s="6"/>
      <c r="H1896" s="5"/>
      <c r="I1896" s="5"/>
      <c r="J1896" s="5"/>
      <c r="K1896" s="5"/>
      <c r="L1896" s="21"/>
      <c r="M1896" s="8"/>
      <c r="N1896" s="3"/>
      <c r="O1896" s="3"/>
      <c r="P1896" s="22"/>
      <c r="Q1896" s="2"/>
    </row>
    <row r="1897" spans="1:17" ht="12.75" x14ac:dyDescent="0.15">
      <c r="A1897" s="90"/>
      <c r="B1897" s="95"/>
      <c r="C1897" s="5"/>
      <c r="D1897" s="4"/>
      <c r="E1897" s="5"/>
      <c r="F1897" s="20"/>
      <c r="G1897" s="6"/>
      <c r="H1897" s="5"/>
      <c r="I1897" s="5"/>
      <c r="J1897" s="5"/>
      <c r="K1897" s="5"/>
      <c r="L1897" s="21"/>
      <c r="M1897" s="8"/>
      <c r="N1897" s="3"/>
      <c r="O1897" s="3"/>
      <c r="P1897" s="22"/>
      <c r="Q1897" s="2"/>
    </row>
    <row r="1898" spans="1:17" ht="12.75" x14ac:dyDescent="0.15">
      <c r="A1898" s="90"/>
      <c r="B1898" s="95"/>
      <c r="C1898" s="5"/>
      <c r="D1898" s="4"/>
      <c r="E1898" s="5"/>
      <c r="F1898" s="20"/>
      <c r="G1898" s="6"/>
      <c r="H1898" s="5"/>
      <c r="I1898" s="5"/>
      <c r="J1898" s="5"/>
      <c r="K1898" s="5"/>
      <c r="L1898" s="21"/>
      <c r="M1898" s="8"/>
      <c r="N1898" s="3"/>
      <c r="O1898" s="3"/>
      <c r="P1898" s="22"/>
      <c r="Q1898" s="2"/>
    </row>
    <row r="1899" spans="1:17" ht="12.75" x14ac:dyDescent="0.15">
      <c r="A1899" s="90"/>
      <c r="B1899" s="95"/>
      <c r="C1899" s="5"/>
      <c r="D1899" s="4"/>
      <c r="E1899" s="5"/>
      <c r="F1899" s="20"/>
      <c r="G1899" s="6"/>
      <c r="H1899" s="5"/>
      <c r="I1899" s="5"/>
      <c r="J1899" s="5"/>
      <c r="K1899" s="5"/>
      <c r="L1899" s="21"/>
      <c r="M1899" s="8"/>
      <c r="N1899" s="3"/>
      <c r="O1899" s="3"/>
      <c r="P1899" s="22"/>
      <c r="Q1899" s="2"/>
    </row>
    <row r="1900" spans="1:17" ht="12.75" x14ac:dyDescent="0.15">
      <c r="A1900" s="90"/>
      <c r="B1900" s="95"/>
      <c r="C1900" s="5"/>
      <c r="D1900" s="4"/>
      <c r="E1900" s="5"/>
      <c r="F1900" s="20"/>
      <c r="G1900" s="6"/>
      <c r="H1900" s="5"/>
      <c r="I1900" s="5"/>
      <c r="J1900" s="5"/>
      <c r="K1900" s="5"/>
      <c r="L1900" s="21"/>
      <c r="M1900" s="8"/>
      <c r="N1900" s="3"/>
      <c r="O1900" s="3"/>
      <c r="P1900" s="22"/>
      <c r="Q1900" s="2"/>
    </row>
    <row r="1901" spans="1:17" ht="12.75" x14ac:dyDescent="0.15">
      <c r="A1901" s="90"/>
      <c r="B1901" s="95"/>
      <c r="C1901" s="5"/>
      <c r="D1901" s="4"/>
      <c r="E1901" s="5"/>
      <c r="F1901" s="20"/>
      <c r="G1901" s="6"/>
      <c r="H1901" s="5"/>
      <c r="I1901" s="5"/>
      <c r="J1901" s="5"/>
      <c r="K1901" s="5"/>
      <c r="L1901" s="21"/>
      <c r="M1901" s="8"/>
      <c r="N1901" s="3"/>
      <c r="O1901" s="3"/>
      <c r="P1901" s="22"/>
      <c r="Q1901" s="2"/>
    </row>
    <row r="1902" spans="1:17" ht="12.75" x14ac:dyDescent="0.15">
      <c r="A1902" s="90"/>
      <c r="B1902" s="95"/>
      <c r="C1902" s="5"/>
      <c r="D1902" s="4"/>
      <c r="E1902" s="5"/>
      <c r="F1902" s="20"/>
      <c r="G1902" s="6"/>
      <c r="H1902" s="5"/>
      <c r="I1902" s="5"/>
      <c r="J1902" s="5"/>
      <c r="K1902" s="5"/>
      <c r="L1902" s="21"/>
      <c r="M1902" s="8"/>
      <c r="N1902" s="3"/>
      <c r="O1902" s="3"/>
      <c r="P1902" s="22"/>
      <c r="Q1902" s="2"/>
    </row>
    <row r="1903" spans="1:17" ht="12.75" x14ac:dyDescent="0.15">
      <c r="A1903" s="90"/>
      <c r="B1903" s="95"/>
      <c r="C1903" s="5"/>
      <c r="D1903" s="4"/>
      <c r="E1903" s="5"/>
      <c r="F1903" s="20"/>
      <c r="G1903" s="6"/>
      <c r="H1903" s="5"/>
      <c r="I1903" s="5"/>
      <c r="J1903" s="5"/>
      <c r="K1903" s="5"/>
      <c r="L1903" s="21"/>
      <c r="M1903" s="8"/>
      <c r="N1903" s="3"/>
      <c r="O1903" s="3"/>
      <c r="P1903" s="22"/>
      <c r="Q1903" s="2"/>
    </row>
    <row r="1904" spans="1:17" ht="12.75" x14ac:dyDescent="0.15">
      <c r="A1904" s="90"/>
      <c r="B1904" s="95"/>
      <c r="C1904" s="5"/>
      <c r="D1904" s="4"/>
      <c r="E1904" s="5"/>
      <c r="F1904" s="20"/>
      <c r="G1904" s="6"/>
      <c r="H1904" s="5"/>
      <c r="I1904" s="5"/>
      <c r="J1904" s="5"/>
      <c r="K1904" s="5"/>
      <c r="L1904" s="21"/>
      <c r="M1904" s="8"/>
      <c r="N1904" s="3"/>
      <c r="O1904" s="3"/>
      <c r="P1904" s="22"/>
      <c r="Q1904" s="2"/>
    </row>
    <row r="1905" spans="1:17" ht="12.75" x14ac:dyDescent="0.15">
      <c r="A1905" s="90"/>
      <c r="B1905" s="95"/>
      <c r="C1905" s="5"/>
      <c r="D1905" s="4"/>
      <c r="E1905" s="5"/>
      <c r="F1905" s="20"/>
      <c r="G1905" s="6"/>
      <c r="H1905" s="5"/>
      <c r="I1905" s="5"/>
      <c r="J1905" s="5"/>
      <c r="K1905" s="5"/>
      <c r="L1905" s="21"/>
      <c r="M1905" s="8"/>
      <c r="N1905" s="3"/>
      <c r="O1905" s="3"/>
      <c r="P1905" s="22"/>
      <c r="Q1905" s="2"/>
    </row>
    <row r="1906" spans="1:17" ht="12.75" x14ac:dyDescent="0.15">
      <c r="A1906" s="90"/>
      <c r="B1906" s="95"/>
      <c r="C1906" s="5"/>
      <c r="D1906" s="4"/>
      <c r="E1906" s="5"/>
      <c r="F1906" s="20"/>
      <c r="G1906" s="6"/>
      <c r="H1906" s="5"/>
      <c r="I1906" s="5"/>
      <c r="J1906" s="5"/>
      <c r="K1906" s="5"/>
      <c r="L1906" s="21"/>
      <c r="M1906" s="8"/>
      <c r="N1906" s="3"/>
      <c r="O1906" s="3"/>
      <c r="P1906" s="22"/>
      <c r="Q1906" s="2"/>
    </row>
    <row r="1907" spans="1:17" ht="12.75" x14ac:dyDescent="0.15">
      <c r="A1907" s="90"/>
      <c r="B1907" s="95"/>
      <c r="C1907" s="5"/>
      <c r="D1907" s="4"/>
      <c r="E1907" s="5"/>
      <c r="F1907" s="20"/>
      <c r="G1907" s="6"/>
      <c r="H1907" s="5"/>
      <c r="I1907" s="5"/>
      <c r="J1907" s="5"/>
      <c r="K1907" s="5"/>
      <c r="L1907" s="21"/>
      <c r="M1907" s="8"/>
      <c r="N1907" s="3"/>
      <c r="O1907" s="3"/>
      <c r="P1907" s="22"/>
      <c r="Q1907" s="2"/>
    </row>
    <row r="1908" spans="1:17" ht="12.75" x14ac:dyDescent="0.15">
      <c r="A1908" s="90"/>
      <c r="B1908" s="95"/>
      <c r="C1908" s="5"/>
      <c r="D1908" s="4"/>
      <c r="E1908" s="5"/>
      <c r="F1908" s="20"/>
      <c r="G1908" s="6"/>
      <c r="H1908" s="5"/>
      <c r="I1908" s="5"/>
      <c r="J1908" s="5"/>
      <c r="K1908" s="5"/>
      <c r="L1908" s="21"/>
      <c r="M1908" s="8"/>
      <c r="N1908" s="3"/>
      <c r="O1908" s="3"/>
      <c r="P1908" s="22"/>
      <c r="Q1908" s="2"/>
    </row>
    <row r="1909" spans="1:17" ht="12.75" x14ac:dyDescent="0.15">
      <c r="A1909" s="90"/>
      <c r="B1909" s="95"/>
      <c r="C1909" s="5"/>
      <c r="D1909" s="4"/>
      <c r="E1909" s="5"/>
      <c r="F1909" s="20"/>
      <c r="G1909" s="6"/>
      <c r="H1909" s="5"/>
      <c r="I1909" s="5"/>
      <c r="J1909" s="5"/>
      <c r="K1909" s="5"/>
      <c r="L1909" s="21"/>
      <c r="M1909" s="8"/>
      <c r="N1909" s="3"/>
      <c r="O1909" s="3"/>
      <c r="P1909" s="22"/>
      <c r="Q1909" s="2"/>
    </row>
    <row r="1910" spans="1:17" ht="12.75" x14ac:dyDescent="0.15">
      <c r="A1910" s="90"/>
      <c r="B1910" s="95"/>
      <c r="C1910" s="5"/>
      <c r="D1910" s="4"/>
      <c r="E1910" s="5"/>
      <c r="F1910" s="20"/>
      <c r="G1910" s="6"/>
      <c r="H1910" s="5"/>
      <c r="I1910" s="5"/>
      <c r="J1910" s="5"/>
      <c r="K1910" s="5"/>
      <c r="L1910" s="21"/>
      <c r="M1910" s="8"/>
      <c r="N1910" s="3"/>
      <c r="O1910" s="3"/>
      <c r="P1910" s="22"/>
      <c r="Q1910" s="2"/>
    </row>
    <row r="1911" spans="1:17" ht="12.75" x14ac:dyDescent="0.15">
      <c r="A1911" s="90"/>
      <c r="B1911" s="95"/>
      <c r="C1911" s="5"/>
      <c r="D1911" s="4"/>
      <c r="E1911" s="5"/>
      <c r="F1911" s="20"/>
      <c r="G1911" s="6"/>
      <c r="H1911" s="5"/>
      <c r="I1911" s="5"/>
      <c r="J1911" s="5"/>
      <c r="K1911" s="5"/>
      <c r="L1911" s="21"/>
      <c r="M1911" s="8"/>
      <c r="N1911" s="3"/>
      <c r="O1911" s="3"/>
      <c r="P1911" s="22"/>
      <c r="Q1911" s="2"/>
    </row>
    <row r="1912" spans="1:17" ht="12.75" x14ac:dyDescent="0.15">
      <c r="A1912" s="90"/>
      <c r="B1912" s="95"/>
      <c r="C1912" s="5"/>
      <c r="D1912" s="4"/>
      <c r="E1912" s="5"/>
      <c r="F1912" s="20"/>
      <c r="G1912" s="6"/>
      <c r="H1912" s="5"/>
      <c r="I1912" s="5"/>
      <c r="J1912" s="5"/>
      <c r="K1912" s="5"/>
      <c r="L1912" s="21"/>
      <c r="M1912" s="8"/>
      <c r="N1912" s="3"/>
      <c r="O1912" s="3"/>
      <c r="P1912" s="22"/>
      <c r="Q1912" s="2"/>
    </row>
    <row r="1913" spans="1:17" ht="12.75" x14ac:dyDescent="0.15">
      <c r="A1913" s="90"/>
      <c r="B1913" s="95"/>
      <c r="C1913" s="5"/>
      <c r="D1913" s="4"/>
      <c r="E1913" s="5"/>
      <c r="F1913" s="20"/>
      <c r="G1913" s="6"/>
      <c r="H1913" s="5"/>
      <c r="I1913" s="5"/>
      <c r="J1913" s="5"/>
      <c r="K1913" s="5"/>
      <c r="L1913" s="21"/>
      <c r="M1913" s="8"/>
      <c r="N1913" s="3"/>
      <c r="O1913" s="3"/>
      <c r="P1913" s="22"/>
      <c r="Q1913" s="2"/>
    </row>
    <row r="1914" spans="1:17" ht="12.75" x14ac:dyDescent="0.15">
      <c r="A1914" s="90"/>
      <c r="B1914" s="95"/>
      <c r="C1914" s="5"/>
      <c r="D1914" s="4"/>
      <c r="E1914" s="5"/>
      <c r="F1914" s="20"/>
      <c r="G1914" s="6"/>
      <c r="H1914" s="5"/>
      <c r="I1914" s="5"/>
      <c r="J1914" s="5"/>
      <c r="K1914" s="5"/>
      <c r="L1914" s="21"/>
      <c r="M1914" s="8"/>
      <c r="N1914" s="3"/>
      <c r="O1914" s="3"/>
      <c r="P1914" s="22"/>
      <c r="Q1914" s="2"/>
    </row>
    <row r="1915" spans="1:17" ht="12.75" x14ac:dyDescent="0.15">
      <c r="A1915" s="90"/>
      <c r="B1915" s="95"/>
      <c r="C1915" s="5"/>
      <c r="D1915" s="4"/>
      <c r="E1915" s="5"/>
      <c r="F1915" s="20"/>
      <c r="G1915" s="6"/>
      <c r="H1915" s="5"/>
      <c r="I1915" s="5"/>
      <c r="J1915" s="5"/>
      <c r="K1915" s="5"/>
      <c r="L1915" s="21"/>
      <c r="M1915" s="8"/>
      <c r="N1915" s="3"/>
      <c r="O1915" s="3"/>
      <c r="P1915" s="22"/>
      <c r="Q1915" s="2"/>
    </row>
    <row r="1916" spans="1:17" ht="12.75" x14ac:dyDescent="0.15">
      <c r="A1916" s="90"/>
      <c r="B1916" s="95"/>
      <c r="C1916" s="5"/>
      <c r="D1916" s="4"/>
      <c r="E1916" s="5"/>
      <c r="F1916" s="20"/>
      <c r="G1916" s="6"/>
      <c r="H1916" s="5"/>
      <c r="I1916" s="5"/>
      <c r="J1916" s="5"/>
      <c r="K1916" s="5"/>
      <c r="L1916" s="21"/>
      <c r="M1916" s="8"/>
      <c r="N1916" s="3"/>
      <c r="O1916" s="3"/>
      <c r="P1916" s="22"/>
      <c r="Q1916" s="2"/>
    </row>
    <row r="1917" spans="1:17" ht="12.75" x14ac:dyDescent="0.15">
      <c r="A1917" s="90"/>
      <c r="B1917" s="95"/>
      <c r="C1917" s="5"/>
      <c r="D1917" s="4"/>
      <c r="E1917" s="5"/>
      <c r="F1917" s="20"/>
      <c r="G1917" s="6"/>
      <c r="H1917" s="5"/>
      <c r="I1917" s="5"/>
      <c r="J1917" s="5"/>
      <c r="K1917" s="5"/>
      <c r="L1917" s="21"/>
      <c r="M1917" s="8"/>
      <c r="N1917" s="3"/>
      <c r="O1917" s="3"/>
      <c r="P1917" s="22"/>
      <c r="Q1917" s="2"/>
    </row>
    <row r="1918" spans="1:17" ht="12.75" x14ac:dyDescent="0.15">
      <c r="A1918" s="90"/>
      <c r="B1918" s="95"/>
      <c r="C1918" s="5"/>
      <c r="D1918" s="4"/>
      <c r="E1918" s="5"/>
      <c r="F1918" s="20"/>
      <c r="G1918" s="6"/>
      <c r="H1918" s="5"/>
      <c r="I1918" s="5"/>
      <c r="J1918" s="5"/>
      <c r="K1918" s="5"/>
      <c r="L1918" s="21"/>
      <c r="M1918" s="8"/>
      <c r="N1918" s="3"/>
      <c r="O1918" s="3"/>
      <c r="P1918" s="22"/>
      <c r="Q1918" s="2"/>
    </row>
    <row r="1919" spans="1:17" ht="12.75" x14ac:dyDescent="0.15">
      <c r="A1919" s="90"/>
      <c r="B1919" s="95"/>
      <c r="C1919" s="5"/>
      <c r="D1919" s="4"/>
      <c r="E1919" s="5"/>
      <c r="F1919" s="20"/>
      <c r="G1919" s="6"/>
      <c r="H1919" s="5"/>
      <c r="I1919" s="5"/>
      <c r="J1919" s="5"/>
      <c r="K1919" s="5"/>
      <c r="L1919" s="21"/>
      <c r="M1919" s="8"/>
      <c r="N1919" s="3"/>
      <c r="O1919" s="3"/>
      <c r="P1919" s="22"/>
      <c r="Q1919" s="2"/>
    </row>
    <row r="1920" spans="1:17" ht="12.75" x14ac:dyDescent="0.15">
      <c r="A1920" s="90"/>
      <c r="B1920" s="95"/>
      <c r="C1920" s="5"/>
      <c r="D1920" s="4"/>
      <c r="E1920" s="5"/>
      <c r="F1920" s="20"/>
      <c r="G1920" s="6"/>
      <c r="H1920" s="5"/>
      <c r="I1920" s="5"/>
      <c r="J1920" s="5"/>
      <c r="K1920" s="5"/>
      <c r="L1920" s="21"/>
      <c r="M1920" s="8"/>
      <c r="N1920" s="3"/>
      <c r="O1920" s="3"/>
      <c r="P1920" s="22"/>
      <c r="Q1920" s="2"/>
    </row>
    <row r="1921" spans="1:17" ht="12.75" x14ac:dyDescent="0.15">
      <c r="A1921" s="90"/>
      <c r="B1921" s="95"/>
      <c r="C1921" s="5"/>
      <c r="D1921" s="4"/>
      <c r="E1921" s="5"/>
      <c r="F1921" s="20"/>
      <c r="G1921" s="6"/>
      <c r="H1921" s="5"/>
      <c r="I1921" s="5"/>
      <c r="J1921" s="5"/>
      <c r="K1921" s="5"/>
      <c r="L1921" s="21"/>
      <c r="M1921" s="8"/>
      <c r="N1921" s="3"/>
      <c r="O1921" s="3"/>
      <c r="P1921" s="22"/>
      <c r="Q1921" s="2"/>
    </row>
    <row r="1922" spans="1:17" ht="12.75" x14ac:dyDescent="0.15">
      <c r="A1922" s="90"/>
      <c r="B1922" s="95"/>
      <c r="C1922" s="5"/>
      <c r="D1922" s="4"/>
      <c r="E1922" s="5"/>
      <c r="F1922" s="20"/>
      <c r="G1922" s="6"/>
      <c r="H1922" s="5"/>
      <c r="I1922" s="5"/>
      <c r="J1922" s="5"/>
      <c r="K1922" s="5"/>
      <c r="L1922" s="21"/>
      <c r="M1922" s="8"/>
      <c r="N1922" s="3"/>
      <c r="O1922" s="3"/>
      <c r="P1922" s="22"/>
      <c r="Q1922" s="2"/>
    </row>
    <row r="1923" spans="1:17" ht="12.75" x14ac:dyDescent="0.15">
      <c r="A1923" s="90"/>
      <c r="B1923" s="95"/>
      <c r="C1923" s="5"/>
      <c r="D1923" s="4"/>
      <c r="E1923" s="5"/>
      <c r="F1923" s="20"/>
      <c r="G1923" s="6"/>
      <c r="H1923" s="5"/>
      <c r="I1923" s="5"/>
      <c r="J1923" s="5"/>
      <c r="K1923" s="5"/>
      <c r="L1923" s="21"/>
      <c r="M1923" s="8"/>
      <c r="N1923" s="3"/>
      <c r="O1923" s="3"/>
      <c r="P1923" s="22"/>
      <c r="Q1923" s="2"/>
    </row>
    <row r="1924" spans="1:17" ht="12.75" x14ac:dyDescent="0.15">
      <c r="A1924" s="90"/>
      <c r="B1924" s="95"/>
      <c r="C1924" s="5"/>
      <c r="D1924" s="4"/>
      <c r="E1924" s="5"/>
      <c r="F1924" s="20"/>
      <c r="G1924" s="6"/>
      <c r="H1924" s="5"/>
      <c r="I1924" s="5"/>
      <c r="J1924" s="5"/>
      <c r="K1924" s="5"/>
      <c r="L1924" s="21"/>
      <c r="M1924" s="8"/>
      <c r="N1924" s="3"/>
      <c r="O1924" s="3"/>
      <c r="P1924" s="22"/>
      <c r="Q1924" s="2"/>
    </row>
    <row r="1925" spans="1:17" ht="12.75" x14ac:dyDescent="0.15">
      <c r="A1925" s="90"/>
      <c r="B1925" s="95"/>
      <c r="C1925" s="5"/>
      <c r="D1925" s="4"/>
      <c r="E1925" s="5"/>
      <c r="F1925" s="20"/>
      <c r="G1925" s="6"/>
      <c r="H1925" s="5"/>
      <c r="I1925" s="5"/>
      <c r="J1925" s="5"/>
      <c r="K1925" s="5"/>
      <c r="L1925" s="21"/>
      <c r="M1925" s="8"/>
      <c r="N1925" s="3"/>
      <c r="O1925" s="3"/>
      <c r="P1925" s="22"/>
      <c r="Q1925" s="2"/>
    </row>
    <row r="1926" spans="1:17" ht="12.75" x14ac:dyDescent="0.15">
      <c r="A1926" s="90"/>
      <c r="B1926" s="95"/>
      <c r="C1926" s="5"/>
      <c r="D1926" s="4"/>
      <c r="E1926" s="5"/>
      <c r="F1926" s="20"/>
      <c r="G1926" s="6"/>
      <c r="H1926" s="5"/>
      <c r="I1926" s="5"/>
      <c r="J1926" s="5"/>
      <c r="K1926" s="5"/>
      <c r="L1926" s="21"/>
      <c r="M1926" s="8"/>
      <c r="N1926" s="3"/>
      <c r="O1926" s="3"/>
      <c r="P1926" s="22"/>
      <c r="Q1926" s="2"/>
    </row>
    <row r="1927" spans="1:17" ht="15" x14ac:dyDescent="0.2">
      <c r="A1927" s="110"/>
      <c r="B1927" s="111"/>
      <c r="C1927" s="5"/>
      <c r="D1927" s="112"/>
      <c r="E1927" s="113"/>
      <c r="F1927" s="114"/>
      <c r="G1927" s="115"/>
      <c r="H1927" s="113"/>
      <c r="I1927" s="113"/>
      <c r="J1927" s="113"/>
      <c r="K1927" s="113"/>
      <c r="L1927" s="116"/>
      <c r="M1927" s="117"/>
      <c r="N1927" s="111"/>
      <c r="O1927" s="111"/>
      <c r="P1927" s="118"/>
      <c r="Q1927" s="119"/>
    </row>
    <row r="1928" spans="1:17" ht="12.75" x14ac:dyDescent="0.15">
      <c r="A1928" s="90"/>
      <c r="B1928" s="95"/>
      <c r="C1928" s="5"/>
      <c r="D1928" s="4"/>
      <c r="E1928" s="5"/>
      <c r="F1928" s="20"/>
      <c r="G1928" s="6"/>
      <c r="H1928" s="5"/>
      <c r="I1928" s="5"/>
      <c r="J1928" s="5"/>
      <c r="K1928" s="5"/>
      <c r="L1928" s="21"/>
      <c r="M1928" s="8"/>
      <c r="N1928" s="3"/>
      <c r="O1928" s="3"/>
      <c r="P1928" s="22"/>
      <c r="Q1928" s="2"/>
    </row>
    <row r="1929" spans="1:17" ht="12.75" x14ac:dyDescent="0.15">
      <c r="A1929" s="90"/>
      <c r="B1929" s="95"/>
      <c r="C1929" s="5"/>
      <c r="D1929" s="4"/>
      <c r="E1929" s="5"/>
      <c r="F1929" s="20"/>
      <c r="G1929" s="6"/>
      <c r="H1929" s="5"/>
      <c r="I1929" s="5"/>
      <c r="J1929" s="5"/>
      <c r="K1929" s="5"/>
      <c r="L1929" s="21"/>
      <c r="M1929" s="8"/>
      <c r="N1929" s="3"/>
      <c r="O1929" s="3"/>
      <c r="P1929" s="22"/>
      <c r="Q1929" s="2"/>
    </row>
    <row r="1930" spans="1:17" ht="12.75" x14ac:dyDescent="0.15">
      <c r="A1930" s="90"/>
      <c r="B1930" s="95"/>
      <c r="C1930" s="5"/>
      <c r="D1930" s="4"/>
      <c r="E1930" s="5"/>
      <c r="F1930" s="20"/>
      <c r="G1930" s="6"/>
      <c r="H1930" s="5"/>
      <c r="I1930" s="5"/>
      <c r="J1930" s="5"/>
      <c r="K1930" s="5"/>
      <c r="L1930" s="21"/>
      <c r="M1930" s="8"/>
      <c r="N1930" s="3"/>
      <c r="O1930" s="3"/>
      <c r="P1930" s="22"/>
      <c r="Q1930" s="2"/>
    </row>
    <row r="1931" spans="1:17" ht="12.75" x14ac:dyDescent="0.15">
      <c r="A1931" s="90"/>
      <c r="B1931" s="95"/>
      <c r="C1931" s="5"/>
      <c r="D1931" s="4"/>
      <c r="E1931" s="5"/>
      <c r="F1931" s="20"/>
      <c r="G1931" s="6"/>
      <c r="H1931" s="5"/>
      <c r="I1931" s="5"/>
      <c r="J1931" s="5"/>
      <c r="K1931" s="5"/>
      <c r="L1931" s="21"/>
      <c r="M1931" s="8"/>
      <c r="N1931" s="3"/>
      <c r="O1931" s="3"/>
      <c r="P1931" s="22"/>
      <c r="Q1931" s="2"/>
    </row>
    <row r="1932" spans="1:17" ht="12.75" x14ac:dyDescent="0.15">
      <c r="A1932" s="90"/>
      <c r="B1932" s="95"/>
      <c r="C1932" s="5"/>
      <c r="D1932" s="4"/>
      <c r="E1932" s="5"/>
      <c r="F1932" s="20"/>
      <c r="G1932" s="6"/>
      <c r="H1932" s="5"/>
      <c r="I1932" s="5"/>
      <c r="J1932" s="5"/>
      <c r="K1932" s="5"/>
      <c r="L1932" s="21"/>
      <c r="M1932" s="8"/>
      <c r="N1932" s="3"/>
      <c r="O1932" s="3"/>
      <c r="P1932" s="22"/>
      <c r="Q1932" s="2"/>
    </row>
    <row r="1933" spans="1:17" ht="12.75" x14ac:dyDescent="0.15">
      <c r="A1933" s="90"/>
      <c r="B1933" s="95"/>
      <c r="C1933" s="5"/>
      <c r="D1933" s="4"/>
      <c r="E1933" s="5"/>
      <c r="F1933" s="20"/>
      <c r="G1933" s="6"/>
      <c r="H1933" s="5"/>
      <c r="I1933" s="5"/>
      <c r="J1933" s="5"/>
      <c r="K1933" s="5"/>
      <c r="L1933" s="21"/>
      <c r="M1933" s="8"/>
      <c r="N1933" s="3"/>
      <c r="O1933" s="3"/>
      <c r="P1933" s="22"/>
      <c r="Q1933" s="2"/>
    </row>
    <row r="1934" spans="1:17" ht="12.75" x14ac:dyDescent="0.15">
      <c r="A1934" s="90"/>
      <c r="B1934" s="95"/>
      <c r="C1934" s="5"/>
      <c r="D1934" s="4"/>
      <c r="E1934" s="5"/>
      <c r="F1934" s="20"/>
      <c r="G1934" s="6"/>
      <c r="H1934" s="5"/>
      <c r="I1934" s="5"/>
      <c r="J1934" s="5"/>
      <c r="K1934" s="5"/>
      <c r="L1934" s="21"/>
      <c r="M1934" s="8"/>
      <c r="N1934" s="3"/>
      <c r="O1934" s="3"/>
      <c r="P1934" s="22"/>
      <c r="Q1934" s="2"/>
    </row>
    <row r="1935" spans="1:17" ht="12.75" x14ac:dyDescent="0.15">
      <c r="A1935" s="90"/>
      <c r="B1935" s="95"/>
      <c r="C1935" s="5"/>
      <c r="D1935" s="4"/>
      <c r="E1935" s="5"/>
      <c r="F1935" s="20"/>
      <c r="G1935" s="6"/>
      <c r="H1935" s="5"/>
      <c r="I1935" s="5"/>
      <c r="J1935" s="5"/>
      <c r="K1935" s="5"/>
      <c r="L1935" s="21"/>
      <c r="M1935" s="8"/>
      <c r="N1935" s="3"/>
      <c r="O1935" s="3"/>
      <c r="P1935" s="22"/>
      <c r="Q1935" s="2"/>
    </row>
    <row r="1936" spans="1:17" ht="12.75" x14ac:dyDescent="0.15">
      <c r="A1936" s="90"/>
      <c r="B1936" s="95"/>
      <c r="C1936" s="5"/>
      <c r="D1936" s="4"/>
      <c r="E1936" s="5"/>
      <c r="F1936" s="20"/>
      <c r="G1936" s="6"/>
      <c r="H1936" s="5"/>
      <c r="I1936" s="5"/>
      <c r="J1936" s="5"/>
      <c r="K1936" s="5"/>
      <c r="L1936" s="21"/>
      <c r="M1936" s="8"/>
      <c r="N1936" s="3"/>
      <c r="O1936" s="3"/>
      <c r="P1936" s="22"/>
      <c r="Q1936" s="2"/>
    </row>
    <row r="1937" spans="1:17" ht="12.75" x14ac:dyDescent="0.15">
      <c r="A1937" s="90"/>
      <c r="B1937" s="95"/>
      <c r="C1937" s="5"/>
      <c r="D1937" s="4"/>
      <c r="E1937" s="5"/>
      <c r="F1937" s="20"/>
      <c r="G1937" s="6"/>
      <c r="H1937" s="5"/>
      <c r="I1937" s="5"/>
      <c r="J1937" s="5"/>
      <c r="K1937" s="5"/>
      <c r="L1937" s="21"/>
      <c r="M1937" s="8"/>
      <c r="N1937" s="3"/>
      <c r="O1937" s="3"/>
      <c r="P1937" s="22"/>
      <c r="Q1937" s="2"/>
    </row>
    <row r="1938" spans="1:17" ht="12.75" x14ac:dyDescent="0.15">
      <c r="A1938" s="90"/>
      <c r="B1938" s="95"/>
      <c r="C1938" s="5"/>
      <c r="D1938" s="4"/>
      <c r="E1938" s="5"/>
      <c r="F1938" s="20"/>
      <c r="G1938" s="6"/>
      <c r="H1938" s="5"/>
      <c r="I1938" s="5"/>
      <c r="J1938" s="5"/>
      <c r="K1938" s="5"/>
      <c r="L1938" s="21"/>
      <c r="M1938" s="8"/>
      <c r="N1938" s="3"/>
      <c r="O1938" s="3"/>
      <c r="P1938" s="22"/>
      <c r="Q1938" s="2"/>
    </row>
    <row r="1939" spans="1:17" ht="12.75" x14ac:dyDescent="0.15">
      <c r="A1939" s="90"/>
      <c r="B1939" s="95"/>
      <c r="C1939" s="5"/>
      <c r="D1939" s="4"/>
      <c r="E1939" s="5"/>
      <c r="F1939" s="20"/>
      <c r="G1939" s="6"/>
      <c r="H1939" s="5"/>
      <c r="I1939" s="5"/>
      <c r="J1939" s="5"/>
      <c r="K1939" s="5"/>
      <c r="L1939" s="21"/>
      <c r="M1939" s="8"/>
      <c r="N1939" s="3"/>
      <c r="O1939" s="3"/>
      <c r="P1939" s="22"/>
      <c r="Q1939" s="2"/>
    </row>
    <row r="1940" spans="1:17" ht="12.75" x14ac:dyDescent="0.15">
      <c r="A1940" s="90"/>
      <c r="B1940" s="95"/>
      <c r="C1940" s="5"/>
      <c r="D1940" s="4"/>
      <c r="E1940" s="5"/>
      <c r="F1940" s="20"/>
      <c r="G1940" s="6"/>
      <c r="H1940" s="5"/>
      <c r="I1940" s="5"/>
      <c r="J1940" s="5"/>
      <c r="K1940" s="5"/>
      <c r="L1940" s="21"/>
      <c r="M1940" s="8"/>
      <c r="N1940" s="3"/>
      <c r="O1940" s="3"/>
      <c r="P1940" s="22"/>
      <c r="Q1940" s="2"/>
    </row>
    <row r="1941" spans="1:17" ht="12.75" x14ac:dyDescent="0.15">
      <c r="A1941" s="90"/>
      <c r="B1941" s="95"/>
      <c r="C1941" s="5"/>
      <c r="D1941" s="4"/>
      <c r="E1941" s="5"/>
      <c r="F1941" s="20"/>
      <c r="G1941" s="6"/>
      <c r="H1941" s="5"/>
      <c r="I1941" s="5"/>
      <c r="J1941" s="5"/>
      <c r="K1941" s="5"/>
      <c r="L1941" s="21"/>
      <c r="M1941" s="8"/>
      <c r="N1941" s="3"/>
      <c r="O1941" s="3"/>
      <c r="P1941" s="22"/>
      <c r="Q1941" s="2"/>
    </row>
    <row r="1942" spans="1:17" ht="12.75" x14ac:dyDescent="0.15">
      <c r="A1942" s="90"/>
      <c r="B1942" s="95"/>
      <c r="C1942" s="5"/>
      <c r="D1942" s="4"/>
      <c r="E1942" s="5"/>
      <c r="F1942" s="20"/>
      <c r="G1942" s="6"/>
      <c r="H1942" s="5"/>
      <c r="I1942" s="5"/>
      <c r="J1942" s="5"/>
      <c r="K1942" s="5"/>
      <c r="L1942" s="21"/>
      <c r="M1942" s="8"/>
      <c r="N1942" s="3"/>
      <c r="O1942" s="3"/>
      <c r="P1942" s="22"/>
      <c r="Q1942" s="2"/>
    </row>
    <row r="1943" spans="1:17" ht="12.75" x14ac:dyDescent="0.15">
      <c r="A1943" s="90"/>
      <c r="B1943" s="95"/>
      <c r="C1943" s="5"/>
      <c r="D1943" s="4"/>
      <c r="E1943" s="5"/>
      <c r="F1943" s="20"/>
      <c r="G1943" s="6"/>
      <c r="H1943" s="5"/>
      <c r="I1943" s="5"/>
      <c r="J1943" s="5"/>
      <c r="K1943" s="5"/>
      <c r="L1943" s="21"/>
      <c r="M1943" s="8"/>
      <c r="N1943" s="3"/>
      <c r="O1943" s="3"/>
      <c r="P1943" s="22"/>
      <c r="Q1943" s="2"/>
    </row>
    <row r="1944" spans="1:17" ht="12.75" x14ac:dyDescent="0.15">
      <c r="A1944" s="90"/>
      <c r="B1944" s="95"/>
      <c r="C1944" s="5"/>
      <c r="D1944" s="4"/>
      <c r="E1944" s="5"/>
      <c r="F1944" s="20"/>
      <c r="G1944" s="6"/>
      <c r="H1944" s="5"/>
      <c r="I1944" s="5"/>
      <c r="J1944" s="5"/>
      <c r="K1944" s="5"/>
      <c r="L1944" s="21"/>
      <c r="M1944" s="8"/>
      <c r="N1944" s="3"/>
      <c r="O1944" s="3"/>
      <c r="P1944" s="22"/>
      <c r="Q1944" s="2"/>
    </row>
    <row r="1945" spans="1:17" ht="12.75" x14ac:dyDescent="0.15">
      <c r="A1945" s="90"/>
      <c r="B1945" s="95"/>
      <c r="C1945" s="5"/>
      <c r="D1945" s="4"/>
      <c r="E1945" s="5"/>
      <c r="F1945" s="20"/>
      <c r="G1945" s="6"/>
      <c r="H1945" s="5"/>
      <c r="I1945" s="5"/>
      <c r="J1945" s="5"/>
      <c r="K1945" s="5"/>
      <c r="L1945" s="21"/>
      <c r="M1945" s="8"/>
      <c r="N1945" s="3"/>
      <c r="O1945" s="3"/>
      <c r="P1945" s="22"/>
      <c r="Q1945" s="2"/>
    </row>
    <row r="1946" spans="1:17" ht="12.75" x14ac:dyDescent="0.15">
      <c r="A1946" s="90"/>
      <c r="B1946" s="95"/>
      <c r="C1946" s="5"/>
      <c r="D1946" s="4"/>
      <c r="E1946" s="5"/>
      <c r="F1946" s="20"/>
      <c r="G1946" s="6"/>
      <c r="H1946" s="5"/>
      <c r="I1946" s="5"/>
      <c r="J1946" s="5"/>
      <c r="K1946" s="5"/>
      <c r="L1946" s="21"/>
      <c r="M1946" s="8"/>
      <c r="N1946" s="3"/>
      <c r="O1946" s="3"/>
      <c r="P1946" s="22"/>
      <c r="Q1946" s="2"/>
    </row>
    <row r="1947" spans="1:17" ht="12.75" x14ac:dyDescent="0.15">
      <c r="A1947" s="90"/>
      <c r="B1947" s="95"/>
      <c r="C1947" s="5"/>
      <c r="D1947" s="4"/>
      <c r="E1947" s="5"/>
      <c r="F1947" s="20"/>
      <c r="G1947" s="6"/>
      <c r="H1947" s="5"/>
      <c r="I1947" s="5"/>
      <c r="J1947" s="5"/>
      <c r="K1947" s="5"/>
      <c r="L1947" s="21"/>
      <c r="M1947" s="8"/>
      <c r="N1947" s="3"/>
      <c r="O1947" s="3"/>
      <c r="P1947" s="22"/>
      <c r="Q1947" s="2"/>
    </row>
    <row r="1948" spans="1:17" ht="12.75" x14ac:dyDescent="0.15">
      <c r="A1948" s="90"/>
      <c r="B1948" s="95"/>
      <c r="C1948" s="5"/>
      <c r="D1948" s="4"/>
      <c r="E1948" s="5"/>
      <c r="F1948" s="20"/>
      <c r="G1948" s="6"/>
      <c r="H1948" s="5"/>
      <c r="I1948" s="5"/>
      <c r="J1948" s="5"/>
      <c r="K1948" s="5"/>
      <c r="L1948" s="21"/>
      <c r="M1948" s="8"/>
      <c r="N1948" s="3"/>
      <c r="O1948" s="3"/>
      <c r="P1948" s="22"/>
      <c r="Q1948" s="2"/>
    </row>
    <row r="1949" spans="1:17" ht="12.75" x14ac:dyDescent="0.15">
      <c r="A1949" s="90"/>
      <c r="B1949" s="95"/>
      <c r="C1949" s="5"/>
      <c r="D1949" s="4"/>
      <c r="E1949" s="5"/>
      <c r="F1949" s="20"/>
      <c r="G1949" s="6"/>
      <c r="H1949" s="5"/>
      <c r="I1949" s="5"/>
      <c r="J1949" s="5"/>
      <c r="K1949" s="5"/>
      <c r="L1949" s="21"/>
      <c r="M1949" s="8"/>
      <c r="N1949" s="3"/>
      <c r="O1949" s="3"/>
      <c r="P1949" s="22"/>
      <c r="Q1949" s="2"/>
    </row>
    <row r="1950" spans="1:17" ht="12.75" x14ac:dyDescent="0.15">
      <c r="A1950" s="90"/>
      <c r="B1950" s="95"/>
      <c r="C1950" s="5"/>
      <c r="D1950" s="4"/>
      <c r="E1950" s="5"/>
      <c r="F1950" s="20"/>
      <c r="G1950" s="6"/>
      <c r="H1950" s="5"/>
      <c r="I1950" s="5"/>
      <c r="J1950" s="5"/>
      <c r="K1950" s="5"/>
      <c r="L1950" s="21"/>
      <c r="M1950" s="8"/>
      <c r="N1950" s="3"/>
      <c r="O1950" s="3"/>
      <c r="P1950" s="22"/>
      <c r="Q1950" s="2"/>
    </row>
    <row r="1951" spans="1:17" ht="12.75" x14ac:dyDescent="0.15">
      <c r="A1951" s="90"/>
      <c r="B1951" s="95"/>
      <c r="C1951" s="5"/>
      <c r="D1951" s="4"/>
      <c r="E1951" s="5"/>
      <c r="F1951" s="20"/>
      <c r="G1951" s="6"/>
      <c r="H1951" s="5"/>
      <c r="I1951" s="5"/>
      <c r="J1951" s="5"/>
      <c r="K1951" s="5"/>
      <c r="L1951" s="21"/>
      <c r="M1951" s="8"/>
      <c r="N1951" s="3"/>
      <c r="O1951" s="3"/>
      <c r="P1951" s="22"/>
      <c r="Q1951" s="2"/>
    </row>
    <row r="1952" spans="1:17" ht="12.75" x14ac:dyDescent="0.15">
      <c r="A1952" s="90"/>
      <c r="B1952" s="95"/>
      <c r="C1952" s="5"/>
      <c r="D1952" s="4"/>
      <c r="E1952" s="5"/>
      <c r="F1952" s="20"/>
      <c r="G1952" s="6"/>
      <c r="H1952" s="5"/>
      <c r="I1952" s="5"/>
      <c r="J1952" s="5"/>
      <c r="K1952" s="5"/>
      <c r="L1952" s="21"/>
      <c r="M1952" s="8"/>
      <c r="N1952" s="3"/>
      <c r="O1952" s="3"/>
      <c r="P1952" s="22"/>
      <c r="Q1952" s="2"/>
    </row>
    <row r="1953" spans="1:17" ht="12.75" x14ac:dyDescent="0.15">
      <c r="A1953" s="90"/>
      <c r="B1953" s="95"/>
      <c r="C1953" s="5"/>
      <c r="D1953" s="4"/>
      <c r="E1953" s="5"/>
      <c r="F1953" s="20"/>
      <c r="G1953" s="6"/>
      <c r="H1953" s="5"/>
      <c r="I1953" s="5"/>
      <c r="J1953" s="5"/>
      <c r="K1953" s="5"/>
      <c r="L1953" s="21"/>
      <c r="M1953" s="8"/>
      <c r="N1953" s="3"/>
      <c r="O1953" s="3"/>
      <c r="P1953" s="22"/>
      <c r="Q1953" s="2"/>
    </row>
    <row r="1954" spans="1:17" ht="12.75" x14ac:dyDescent="0.15">
      <c r="A1954" s="90"/>
      <c r="B1954" s="95"/>
      <c r="C1954" s="5"/>
      <c r="D1954" s="4"/>
      <c r="E1954" s="5"/>
      <c r="F1954" s="20"/>
      <c r="G1954" s="6"/>
      <c r="H1954" s="5"/>
      <c r="I1954" s="5"/>
      <c r="J1954" s="5"/>
      <c r="K1954" s="5"/>
      <c r="L1954" s="21"/>
      <c r="M1954" s="8"/>
      <c r="N1954" s="3"/>
      <c r="O1954" s="3"/>
      <c r="P1954" s="22"/>
      <c r="Q1954" s="2"/>
    </row>
    <row r="1955" spans="1:17" ht="12.75" x14ac:dyDescent="0.15">
      <c r="A1955" s="90"/>
      <c r="B1955" s="95"/>
      <c r="C1955" s="5"/>
      <c r="D1955" s="4"/>
      <c r="E1955" s="5"/>
      <c r="F1955" s="20"/>
      <c r="G1955" s="6"/>
      <c r="H1955" s="5"/>
      <c r="I1955" s="5"/>
      <c r="J1955" s="5"/>
      <c r="K1955" s="5"/>
      <c r="L1955" s="21"/>
      <c r="M1955" s="8"/>
      <c r="N1955" s="3"/>
      <c r="O1955" s="3"/>
      <c r="P1955" s="22"/>
      <c r="Q1955" s="2"/>
    </row>
    <row r="1956" spans="1:17" ht="12.75" x14ac:dyDescent="0.15">
      <c r="A1956" s="90"/>
      <c r="B1956" s="95"/>
      <c r="C1956" s="5"/>
      <c r="D1956" s="4"/>
      <c r="E1956" s="5"/>
      <c r="F1956" s="20"/>
      <c r="G1956" s="6"/>
      <c r="H1956" s="5"/>
      <c r="I1956" s="5"/>
      <c r="J1956" s="5"/>
      <c r="K1956" s="5"/>
      <c r="L1956" s="21"/>
      <c r="M1956" s="8"/>
      <c r="N1956" s="3"/>
      <c r="O1956" s="3"/>
      <c r="P1956" s="22"/>
      <c r="Q1956" s="2"/>
    </row>
    <row r="1957" spans="1:17" ht="12.75" x14ac:dyDescent="0.15">
      <c r="A1957" s="90"/>
      <c r="B1957" s="95"/>
      <c r="C1957" s="5"/>
      <c r="D1957" s="4"/>
      <c r="E1957" s="5"/>
      <c r="F1957" s="20"/>
      <c r="G1957" s="6"/>
      <c r="H1957" s="5"/>
      <c r="I1957" s="5"/>
      <c r="J1957" s="5"/>
      <c r="K1957" s="5"/>
      <c r="L1957" s="21"/>
      <c r="M1957" s="8"/>
      <c r="N1957" s="3"/>
      <c r="O1957" s="3"/>
      <c r="P1957" s="22"/>
      <c r="Q1957" s="2"/>
    </row>
    <row r="1958" spans="1:17" ht="12.75" x14ac:dyDescent="0.15">
      <c r="A1958" s="90"/>
      <c r="B1958" s="95"/>
      <c r="C1958" s="5"/>
      <c r="D1958" s="4"/>
      <c r="E1958" s="5"/>
      <c r="F1958" s="20"/>
      <c r="G1958" s="6"/>
      <c r="H1958" s="5"/>
      <c r="I1958" s="5"/>
      <c r="J1958" s="5"/>
      <c r="K1958" s="5"/>
      <c r="L1958" s="21"/>
      <c r="M1958" s="8"/>
      <c r="N1958" s="3"/>
      <c r="O1958" s="3"/>
      <c r="P1958" s="22"/>
      <c r="Q1958" s="2"/>
    </row>
    <row r="1959" spans="1:17" ht="12.75" x14ac:dyDescent="0.15">
      <c r="A1959" s="90"/>
      <c r="B1959" s="95"/>
      <c r="C1959" s="5"/>
      <c r="D1959" s="4"/>
      <c r="E1959" s="5"/>
      <c r="F1959" s="20"/>
      <c r="G1959" s="6"/>
      <c r="H1959" s="5"/>
      <c r="I1959" s="5"/>
      <c r="J1959" s="5"/>
      <c r="K1959" s="5"/>
      <c r="L1959" s="21"/>
      <c r="M1959" s="8"/>
      <c r="N1959" s="3"/>
      <c r="O1959" s="3"/>
      <c r="P1959" s="22"/>
      <c r="Q1959" s="2"/>
    </row>
    <row r="1960" spans="1:17" ht="12.75" x14ac:dyDescent="0.15">
      <c r="A1960" s="90"/>
      <c r="B1960" s="95"/>
      <c r="C1960" s="5"/>
      <c r="D1960" s="4"/>
      <c r="E1960" s="5"/>
      <c r="F1960" s="20"/>
      <c r="G1960" s="6"/>
      <c r="H1960" s="5"/>
      <c r="I1960" s="5"/>
      <c r="J1960" s="5"/>
      <c r="K1960" s="5"/>
      <c r="L1960" s="21"/>
      <c r="M1960" s="8"/>
      <c r="N1960" s="3"/>
      <c r="O1960" s="3"/>
      <c r="P1960" s="22"/>
      <c r="Q1960" s="2"/>
    </row>
    <row r="1961" spans="1:17" ht="12.75" x14ac:dyDescent="0.15">
      <c r="A1961" s="90"/>
      <c r="B1961" s="95"/>
      <c r="C1961" s="5"/>
      <c r="D1961" s="4"/>
      <c r="E1961" s="5"/>
      <c r="F1961" s="20"/>
      <c r="G1961" s="6"/>
      <c r="H1961" s="5"/>
      <c r="I1961" s="5"/>
      <c r="J1961" s="5"/>
      <c r="K1961" s="5"/>
      <c r="L1961" s="21"/>
      <c r="M1961" s="8"/>
      <c r="N1961" s="3"/>
      <c r="O1961" s="3"/>
      <c r="P1961" s="22"/>
      <c r="Q1961" s="2"/>
    </row>
    <row r="1962" spans="1:17" ht="12.75" x14ac:dyDescent="0.15">
      <c r="A1962" s="90"/>
      <c r="B1962" s="95"/>
      <c r="C1962" s="5"/>
      <c r="D1962" s="4"/>
      <c r="E1962" s="5"/>
      <c r="F1962" s="20"/>
      <c r="G1962" s="6"/>
      <c r="H1962" s="5"/>
      <c r="I1962" s="5"/>
      <c r="J1962" s="5"/>
      <c r="K1962" s="5"/>
      <c r="L1962" s="21"/>
      <c r="M1962" s="8"/>
      <c r="N1962" s="3"/>
      <c r="O1962" s="3"/>
      <c r="P1962" s="22"/>
      <c r="Q1962" s="2"/>
    </row>
    <row r="1963" spans="1:17" ht="12.75" x14ac:dyDescent="0.15">
      <c r="A1963" s="90"/>
      <c r="B1963" s="95"/>
      <c r="C1963" s="5"/>
      <c r="D1963" s="4"/>
      <c r="E1963" s="5"/>
      <c r="F1963" s="20"/>
      <c r="G1963" s="6"/>
      <c r="H1963" s="5"/>
      <c r="I1963" s="5"/>
      <c r="J1963" s="5"/>
      <c r="K1963" s="5"/>
      <c r="L1963" s="21"/>
      <c r="M1963" s="8"/>
      <c r="N1963" s="3"/>
      <c r="O1963" s="3"/>
      <c r="P1963" s="22"/>
      <c r="Q1963" s="2"/>
    </row>
    <row r="1964" spans="1:17" ht="12.75" x14ac:dyDescent="0.15">
      <c r="A1964" s="90"/>
      <c r="B1964" s="95"/>
      <c r="C1964" s="5"/>
      <c r="D1964" s="4"/>
      <c r="E1964" s="5"/>
      <c r="F1964" s="20"/>
      <c r="G1964" s="6"/>
      <c r="H1964" s="5"/>
      <c r="I1964" s="5"/>
      <c r="J1964" s="5"/>
      <c r="K1964" s="5"/>
      <c r="L1964" s="21"/>
      <c r="M1964" s="8"/>
      <c r="N1964" s="3"/>
      <c r="O1964" s="3"/>
      <c r="P1964" s="22"/>
      <c r="Q1964" s="2"/>
    </row>
    <row r="1965" spans="1:17" ht="12.75" x14ac:dyDescent="0.15">
      <c r="A1965" s="90"/>
      <c r="B1965" s="95"/>
      <c r="C1965" s="5"/>
      <c r="D1965" s="4"/>
      <c r="E1965" s="5"/>
      <c r="F1965" s="20"/>
      <c r="G1965" s="6"/>
      <c r="H1965" s="5"/>
      <c r="I1965" s="5"/>
      <c r="J1965" s="5"/>
      <c r="K1965" s="5"/>
      <c r="L1965" s="21"/>
      <c r="M1965" s="8"/>
      <c r="N1965" s="3"/>
      <c r="O1965" s="3"/>
      <c r="P1965" s="22"/>
      <c r="Q1965" s="2"/>
    </row>
    <row r="1966" spans="1:17" ht="12.75" x14ac:dyDescent="0.15">
      <c r="A1966" s="90"/>
      <c r="B1966" s="95"/>
      <c r="C1966" s="5"/>
      <c r="D1966" s="4"/>
      <c r="E1966" s="5"/>
      <c r="F1966" s="20"/>
      <c r="G1966" s="6"/>
      <c r="H1966" s="5"/>
      <c r="I1966" s="5"/>
      <c r="J1966" s="5"/>
      <c r="K1966" s="5"/>
      <c r="L1966" s="21"/>
      <c r="M1966" s="8"/>
      <c r="N1966" s="3"/>
      <c r="O1966" s="3"/>
      <c r="P1966" s="22"/>
      <c r="Q1966" s="2"/>
    </row>
    <row r="1967" spans="1:17" ht="12.75" x14ac:dyDescent="0.15">
      <c r="A1967" s="90"/>
      <c r="B1967" s="95"/>
      <c r="C1967" s="5"/>
      <c r="D1967" s="4"/>
      <c r="E1967" s="5"/>
      <c r="F1967" s="20"/>
      <c r="G1967" s="6"/>
      <c r="H1967" s="5"/>
      <c r="I1967" s="5"/>
      <c r="J1967" s="5"/>
      <c r="K1967" s="5"/>
      <c r="L1967" s="21"/>
      <c r="M1967" s="8"/>
      <c r="N1967" s="3"/>
      <c r="O1967" s="3"/>
      <c r="P1967" s="22"/>
      <c r="Q1967" s="2"/>
    </row>
    <row r="1968" spans="1:17" ht="12.75" x14ac:dyDescent="0.15">
      <c r="A1968" s="90"/>
      <c r="B1968" s="95"/>
      <c r="C1968" s="5"/>
      <c r="D1968" s="4"/>
      <c r="E1968" s="5"/>
      <c r="F1968" s="20"/>
      <c r="G1968" s="6"/>
      <c r="H1968" s="5"/>
      <c r="I1968" s="5"/>
      <c r="J1968" s="5"/>
      <c r="K1968" s="5"/>
      <c r="L1968" s="21"/>
      <c r="M1968" s="8"/>
      <c r="N1968" s="3"/>
      <c r="O1968" s="3"/>
      <c r="P1968" s="22"/>
      <c r="Q1968" s="2"/>
    </row>
    <row r="1969" spans="1:17" ht="12.75" x14ac:dyDescent="0.15">
      <c r="A1969" s="90"/>
      <c r="B1969" s="95"/>
      <c r="C1969" s="5"/>
      <c r="D1969" s="4"/>
      <c r="E1969" s="5"/>
      <c r="F1969" s="20"/>
      <c r="G1969" s="6"/>
      <c r="H1969" s="5"/>
      <c r="I1969" s="5"/>
      <c r="J1969" s="5"/>
      <c r="K1969" s="5"/>
      <c r="L1969" s="21"/>
      <c r="M1969" s="8"/>
      <c r="N1969" s="3"/>
      <c r="O1969" s="3"/>
      <c r="P1969" s="22"/>
      <c r="Q1969" s="2"/>
    </row>
    <row r="1970" spans="1:17" ht="12.75" x14ac:dyDescent="0.15">
      <c r="A1970" s="90"/>
      <c r="B1970" s="95"/>
      <c r="C1970" s="5"/>
      <c r="D1970" s="4"/>
      <c r="E1970" s="5"/>
      <c r="F1970" s="20"/>
      <c r="G1970" s="6"/>
      <c r="H1970" s="5"/>
      <c r="I1970" s="5"/>
      <c r="J1970" s="5"/>
      <c r="K1970" s="5"/>
      <c r="L1970" s="21"/>
      <c r="M1970" s="8"/>
      <c r="N1970" s="3"/>
      <c r="O1970" s="3"/>
      <c r="P1970" s="22"/>
      <c r="Q1970" s="2"/>
    </row>
    <row r="1971" spans="1:17" ht="12.75" x14ac:dyDescent="0.15">
      <c r="A1971" s="90"/>
      <c r="B1971" s="95"/>
      <c r="C1971" s="5"/>
      <c r="D1971" s="4"/>
      <c r="E1971" s="5"/>
      <c r="F1971" s="20"/>
      <c r="G1971" s="6"/>
      <c r="H1971" s="5"/>
      <c r="I1971" s="5"/>
      <c r="J1971" s="5"/>
      <c r="K1971" s="5"/>
      <c r="L1971" s="21"/>
      <c r="M1971" s="8"/>
      <c r="N1971" s="3"/>
      <c r="O1971" s="3"/>
      <c r="P1971" s="22"/>
      <c r="Q1971" s="2"/>
    </row>
    <row r="1972" spans="1:17" ht="12.75" x14ac:dyDescent="0.15">
      <c r="A1972" s="90"/>
      <c r="B1972" s="95"/>
      <c r="C1972" s="5"/>
      <c r="D1972" s="4"/>
      <c r="E1972" s="5"/>
      <c r="F1972" s="20"/>
      <c r="G1972" s="6"/>
      <c r="H1972" s="5"/>
      <c r="I1972" s="5"/>
      <c r="J1972" s="5"/>
      <c r="K1972" s="5"/>
      <c r="L1972" s="21"/>
      <c r="M1972" s="8"/>
      <c r="N1972" s="3"/>
      <c r="O1972" s="3"/>
      <c r="P1972" s="22"/>
      <c r="Q1972" s="2"/>
    </row>
    <row r="1973" spans="1:17" ht="12.75" x14ac:dyDescent="0.15">
      <c r="A1973" s="90"/>
      <c r="B1973" s="95"/>
      <c r="C1973" s="5"/>
      <c r="D1973" s="4"/>
      <c r="E1973" s="5"/>
      <c r="F1973" s="20"/>
      <c r="G1973" s="6"/>
      <c r="H1973" s="5"/>
      <c r="I1973" s="5"/>
      <c r="J1973" s="5"/>
      <c r="K1973" s="5"/>
      <c r="L1973" s="21"/>
      <c r="M1973" s="8"/>
      <c r="N1973" s="3"/>
      <c r="O1973" s="3"/>
      <c r="P1973" s="22"/>
      <c r="Q1973" s="2"/>
    </row>
    <row r="1974" spans="1:17" ht="12.75" x14ac:dyDescent="0.15">
      <c r="A1974" s="90"/>
      <c r="B1974" s="95"/>
      <c r="C1974" s="5"/>
      <c r="D1974" s="4"/>
      <c r="E1974" s="5"/>
      <c r="F1974" s="20"/>
      <c r="G1974" s="6"/>
      <c r="H1974" s="5"/>
      <c r="I1974" s="5"/>
      <c r="J1974" s="5"/>
      <c r="K1974" s="5"/>
      <c r="L1974" s="21"/>
      <c r="M1974" s="8"/>
      <c r="N1974" s="3"/>
      <c r="O1974" s="3"/>
      <c r="P1974" s="22"/>
      <c r="Q1974" s="2"/>
    </row>
    <row r="1975" spans="1:17" ht="12.75" x14ac:dyDescent="0.15">
      <c r="A1975" s="90"/>
      <c r="B1975" s="95"/>
      <c r="C1975" s="5"/>
      <c r="D1975" s="4"/>
      <c r="E1975" s="5"/>
      <c r="F1975" s="20"/>
      <c r="G1975" s="6"/>
      <c r="H1975" s="5"/>
      <c r="I1975" s="5"/>
      <c r="J1975" s="5"/>
      <c r="K1975" s="5"/>
      <c r="L1975" s="21"/>
      <c r="M1975" s="8"/>
      <c r="N1975" s="3"/>
      <c r="O1975" s="3"/>
      <c r="P1975" s="22"/>
      <c r="Q1975" s="2"/>
    </row>
    <row r="1976" spans="1:17" ht="12.75" x14ac:dyDescent="0.15">
      <c r="A1976" s="90"/>
      <c r="B1976" s="95"/>
      <c r="C1976" s="5"/>
      <c r="D1976" s="4"/>
      <c r="E1976" s="5"/>
      <c r="F1976" s="20"/>
      <c r="G1976" s="6"/>
      <c r="H1976" s="5"/>
      <c r="I1976" s="5"/>
      <c r="J1976" s="5"/>
      <c r="K1976" s="5"/>
      <c r="L1976" s="21"/>
      <c r="M1976" s="8"/>
      <c r="N1976" s="3"/>
      <c r="O1976" s="3"/>
      <c r="P1976" s="22"/>
      <c r="Q1976" s="2"/>
    </row>
    <row r="1977" spans="1:17" ht="12.75" x14ac:dyDescent="0.15">
      <c r="A1977" s="90"/>
      <c r="B1977" s="95"/>
      <c r="C1977" s="5"/>
      <c r="D1977" s="4"/>
      <c r="E1977" s="5"/>
      <c r="F1977" s="20"/>
      <c r="G1977" s="6"/>
      <c r="H1977" s="5"/>
      <c r="I1977" s="5"/>
      <c r="J1977" s="5"/>
      <c r="K1977" s="5"/>
      <c r="L1977" s="21"/>
      <c r="M1977" s="8"/>
      <c r="N1977" s="3"/>
      <c r="O1977" s="3"/>
      <c r="P1977" s="22"/>
      <c r="Q1977" s="2"/>
    </row>
    <row r="1978" spans="1:17" ht="12.75" x14ac:dyDescent="0.15">
      <c r="A1978" s="90"/>
      <c r="B1978" s="95"/>
      <c r="C1978" s="5"/>
      <c r="D1978" s="4"/>
      <c r="E1978" s="5"/>
      <c r="F1978" s="20"/>
      <c r="G1978" s="6"/>
      <c r="H1978" s="5"/>
      <c r="I1978" s="5"/>
      <c r="J1978" s="5"/>
      <c r="K1978" s="5"/>
      <c r="L1978" s="21"/>
      <c r="M1978" s="8"/>
      <c r="N1978" s="3"/>
      <c r="O1978" s="3"/>
      <c r="P1978" s="22"/>
      <c r="Q1978" s="2"/>
    </row>
    <row r="1979" spans="1:17" ht="12.75" x14ac:dyDescent="0.15">
      <c r="A1979" s="90"/>
      <c r="B1979" s="95"/>
      <c r="C1979" s="5"/>
      <c r="D1979" s="4"/>
      <c r="E1979" s="5"/>
      <c r="F1979" s="20"/>
      <c r="G1979" s="6"/>
      <c r="H1979" s="5"/>
      <c r="I1979" s="5"/>
      <c r="J1979" s="5"/>
      <c r="K1979" s="5"/>
      <c r="L1979" s="21"/>
      <c r="M1979" s="8"/>
      <c r="N1979" s="3"/>
      <c r="O1979" s="3"/>
      <c r="P1979" s="22"/>
      <c r="Q1979" s="2"/>
    </row>
    <row r="1980" spans="1:17" ht="12.75" x14ac:dyDescent="0.15">
      <c r="A1980" s="90"/>
      <c r="B1980" s="95"/>
      <c r="C1980" s="5"/>
      <c r="D1980" s="4"/>
      <c r="E1980" s="5"/>
      <c r="F1980" s="20"/>
      <c r="G1980" s="6"/>
      <c r="H1980" s="5"/>
      <c r="I1980" s="5"/>
      <c r="J1980" s="5"/>
      <c r="K1980" s="5"/>
      <c r="L1980" s="21"/>
      <c r="M1980" s="8"/>
      <c r="N1980" s="3"/>
      <c r="O1980" s="3"/>
      <c r="P1980" s="22"/>
      <c r="Q1980" s="2"/>
    </row>
    <row r="1981" spans="1:17" ht="12.75" x14ac:dyDescent="0.15">
      <c r="A1981" s="90"/>
      <c r="B1981" s="95"/>
      <c r="C1981" s="5"/>
      <c r="D1981" s="4"/>
      <c r="E1981" s="5"/>
      <c r="F1981" s="20"/>
      <c r="G1981" s="6"/>
      <c r="H1981" s="5"/>
      <c r="I1981" s="5"/>
      <c r="J1981" s="5"/>
      <c r="K1981" s="5"/>
      <c r="L1981" s="21"/>
      <c r="M1981" s="8"/>
      <c r="N1981" s="3"/>
      <c r="O1981" s="3"/>
      <c r="P1981" s="22"/>
      <c r="Q1981" s="2"/>
    </row>
    <row r="1982" spans="1:17" ht="12.75" x14ac:dyDescent="0.15">
      <c r="A1982" s="90"/>
      <c r="B1982" s="95"/>
      <c r="C1982" s="5"/>
      <c r="D1982" s="4"/>
      <c r="E1982" s="5"/>
      <c r="F1982" s="20"/>
      <c r="G1982" s="6"/>
      <c r="H1982" s="5"/>
      <c r="I1982" s="5"/>
      <c r="J1982" s="5"/>
      <c r="K1982" s="5"/>
      <c r="L1982" s="21"/>
      <c r="M1982" s="8"/>
      <c r="N1982" s="3"/>
      <c r="O1982" s="3"/>
      <c r="P1982" s="22"/>
      <c r="Q1982" s="2"/>
    </row>
    <row r="1983" spans="1:17" ht="12.75" x14ac:dyDescent="0.15">
      <c r="A1983" s="90"/>
      <c r="B1983" s="95"/>
      <c r="C1983" s="5"/>
      <c r="D1983" s="4"/>
      <c r="E1983" s="5"/>
      <c r="F1983" s="20"/>
      <c r="G1983" s="6"/>
      <c r="H1983" s="5"/>
      <c r="I1983" s="5"/>
      <c r="J1983" s="5"/>
      <c r="K1983" s="5"/>
      <c r="L1983" s="21"/>
      <c r="M1983" s="8"/>
      <c r="N1983" s="3"/>
      <c r="O1983" s="3"/>
      <c r="P1983" s="22"/>
      <c r="Q1983" s="2"/>
    </row>
    <row r="1984" spans="1:17" ht="12.75" x14ac:dyDescent="0.15">
      <c r="A1984" s="90"/>
      <c r="B1984" s="95"/>
      <c r="C1984" s="5"/>
      <c r="D1984" s="4"/>
      <c r="E1984" s="5"/>
      <c r="F1984" s="20"/>
      <c r="G1984" s="6"/>
      <c r="H1984" s="5"/>
      <c r="I1984" s="5"/>
      <c r="J1984" s="5"/>
      <c r="K1984" s="5"/>
      <c r="L1984" s="21"/>
      <c r="M1984" s="8"/>
      <c r="N1984" s="3"/>
      <c r="O1984" s="3"/>
      <c r="P1984" s="22"/>
      <c r="Q1984" s="2"/>
    </row>
    <row r="1985" spans="1:17" ht="12.75" x14ac:dyDescent="0.15">
      <c r="A1985" s="90"/>
      <c r="B1985" s="95"/>
      <c r="C1985" s="5"/>
      <c r="D1985" s="4"/>
      <c r="E1985" s="5"/>
      <c r="F1985" s="20"/>
      <c r="G1985" s="6"/>
      <c r="H1985" s="5"/>
      <c r="I1985" s="5"/>
      <c r="J1985" s="5"/>
      <c r="K1985" s="5"/>
      <c r="L1985" s="21"/>
      <c r="M1985" s="8"/>
      <c r="N1985" s="3"/>
      <c r="O1985" s="3"/>
      <c r="P1985" s="22"/>
      <c r="Q1985" s="2"/>
    </row>
    <row r="1986" spans="1:17" ht="12.75" x14ac:dyDescent="0.15">
      <c r="A1986" s="90"/>
      <c r="B1986" s="95"/>
      <c r="C1986" s="5"/>
      <c r="D1986" s="4"/>
      <c r="E1986" s="5"/>
      <c r="F1986" s="20"/>
      <c r="G1986" s="6"/>
      <c r="H1986" s="5"/>
      <c r="I1986" s="5"/>
      <c r="J1986" s="5"/>
      <c r="K1986" s="5"/>
      <c r="L1986" s="21"/>
      <c r="M1986" s="8"/>
      <c r="N1986" s="3"/>
      <c r="O1986" s="3"/>
      <c r="P1986" s="22"/>
      <c r="Q1986" s="2"/>
    </row>
    <row r="1987" spans="1:17" ht="12.75" x14ac:dyDescent="0.15">
      <c r="A1987" s="90"/>
      <c r="B1987" s="95"/>
      <c r="C1987" s="5"/>
      <c r="D1987" s="4"/>
      <c r="E1987" s="5"/>
      <c r="F1987" s="20"/>
      <c r="G1987" s="6"/>
      <c r="H1987" s="5"/>
      <c r="I1987" s="5"/>
      <c r="J1987" s="5"/>
      <c r="K1987" s="5"/>
      <c r="L1987" s="21"/>
      <c r="M1987" s="8"/>
      <c r="N1987" s="3"/>
      <c r="O1987" s="3"/>
      <c r="P1987" s="22"/>
      <c r="Q1987" s="2"/>
    </row>
    <row r="1988" spans="1:17" ht="12.75" x14ac:dyDescent="0.15">
      <c r="A1988" s="90"/>
      <c r="B1988" s="95"/>
      <c r="C1988" s="5"/>
      <c r="D1988" s="4"/>
      <c r="E1988" s="5"/>
      <c r="F1988" s="20"/>
      <c r="G1988" s="6"/>
      <c r="H1988" s="5"/>
      <c r="I1988" s="5"/>
      <c r="J1988" s="5"/>
      <c r="K1988" s="5"/>
      <c r="L1988" s="21"/>
      <c r="M1988" s="8"/>
      <c r="N1988" s="3"/>
      <c r="O1988" s="3"/>
      <c r="P1988" s="22"/>
      <c r="Q1988" s="2"/>
    </row>
    <row r="1989" spans="1:17" ht="12.75" x14ac:dyDescent="0.15">
      <c r="A1989" s="90"/>
      <c r="B1989" s="95"/>
      <c r="C1989" s="5"/>
      <c r="D1989" s="4"/>
      <c r="E1989" s="5"/>
      <c r="F1989" s="20"/>
      <c r="G1989" s="6"/>
      <c r="H1989" s="5"/>
      <c r="I1989" s="5"/>
      <c r="J1989" s="5"/>
      <c r="K1989" s="5"/>
      <c r="L1989" s="21"/>
      <c r="M1989" s="8"/>
      <c r="N1989" s="3"/>
      <c r="O1989" s="3"/>
      <c r="P1989" s="22"/>
      <c r="Q1989" s="2"/>
    </row>
    <row r="1990" spans="1:17" ht="12.75" x14ac:dyDescent="0.15">
      <c r="A1990" s="90"/>
      <c r="B1990" s="95"/>
      <c r="C1990" s="5"/>
      <c r="D1990" s="4"/>
      <c r="E1990" s="5"/>
      <c r="F1990" s="20"/>
      <c r="G1990" s="6"/>
      <c r="H1990" s="5"/>
      <c r="I1990" s="5"/>
      <c r="J1990" s="5"/>
      <c r="K1990" s="5"/>
      <c r="L1990" s="21"/>
      <c r="M1990" s="8"/>
      <c r="N1990" s="3"/>
      <c r="O1990" s="3"/>
      <c r="P1990" s="22"/>
      <c r="Q1990" s="2"/>
    </row>
    <row r="1991" spans="1:17" ht="12.75" x14ac:dyDescent="0.15">
      <c r="A1991" s="90"/>
      <c r="B1991" s="95"/>
      <c r="C1991" s="5"/>
      <c r="D1991" s="4"/>
      <c r="E1991" s="5"/>
      <c r="F1991" s="20"/>
      <c r="G1991" s="6"/>
      <c r="H1991" s="5"/>
      <c r="I1991" s="5"/>
      <c r="J1991" s="5"/>
      <c r="K1991" s="5"/>
      <c r="L1991" s="21"/>
      <c r="M1991" s="8"/>
      <c r="N1991" s="3"/>
      <c r="O1991" s="3"/>
      <c r="P1991" s="22"/>
      <c r="Q1991" s="2"/>
    </row>
    <row r="1992" spans="1:17" ht="12.75" x14ac:dyDescent="0.15">
      <c r="A1992" s="90"/>
      <c r="B1992" s="95"/>
      <c r="C1992" s="5"/>
      <c r="D1992" s="4"/>
      <c r="E1992" s="5"/>
      <c r="F1992" s="20"/>
      <c r="G1992" s="6"/>
      <c r="H1992" s="5"/>
      <c r="I1992" s="5"/>
      <c r="J1992" s="5"/>
      <c r="K1992" s="5"/>
      <c r="L1992" s="21"/>
      <c r="M1992" s="8"/>
      <c r="N1992" s="3"/>
      <c r="O1992" s="3"/>
      <c r="P1992" s="22"/>
      <c r="Q1992" s="2"/>
    </row>
    <row r="1993" spans="1:17" ht="12.75" x14ac:dyDescent="0.15">
      <c r="A1993" s="90"/>
      <c r="B1993" s="95"/>
      <c r="C1993" s="5"/>
      <c r="D1993" s="4"/>
      <c r="E1993" s="5"/>
      <c r="F1993" s="20"/>
      <c r="G1993" s="6"/>
      <c r="H1993" s="5"/>
      <c r="I1993" s="5"/>
      <c r="J1993" s="5"/>
      <c r="K1993" s="5"/>
      <c r="L1993" s="21"/>
      <c r="M1993" s="8"/>
      <c r="N1993" s="3"/>
      <c r="O1993" s="3"/>
      <c r="P1993" s="22"/>
      <c r="Q1993" s="2"/>
    </row>
    <row r="1994" spans="1:17" ht="12.75" x14ac:dyDescent="0.15">
      <c r="A1994" s="90"/>
      <c r="B1994" s="95"/>
      <c r="C1994" s="5"/>
      <c r="D1994" s="4"/>
      <c r="E1994" s="5"/>
      <c r="F1994" s="20"/>
      <c r="G1994" s="6"/>
      <c r="H1994" s="5"/>
      <c r="I1994" s="5"/>
      <c r="J1994" s="5"/>
      <c r="K1994" s="5"/>
      <c r="L1994" s="21"/>
      <c r="M1994" s="8"/>
      <c r="N1994" s="3"/>
      <c r="O1994" s="3"/>
      <c r="P1994" s="22"/>
      <c r="Q1994" s="2"/>
    </row>
    <row r="1995" spans="1:17" ht="12.75" x14ac:dyDescent="0.15">
      <c r="A1995" s="90"/>
      <c r="B1995" s="95"/>
      <c r="C1995" s="5"/>
      <c r="D1995" s="4"/>
      <c r="E1995" s="5"/>
      <c r="F1995" s="20"/>
      <c r="G1995" s="6"/>
      <c r="H1995" s="5"/>
      <c r="I1995" s="5"/>
      <c r="J1995" s="5"/>
      <c r="K1995" s="5"/>
      <c r="L1995" s="21"/>
      <c r="M1995" s="8"/>
      <c r="N1995" s="3"/>
      <c r="O1995" s="3"/>
      <c r="P1995" s="22"/>
      <c r="Q1995" s="2"/>
    </row>
    <row r="1996" spans="1:17" ht="12.75" x14ac:dyDescent="0.15">
      <c r="A1996" s="90"/>
      <c r="B1996" s="95"/>
      <c r="C1996" s="5"/>
      <c r="D1996" s="4"/>
      <c r="E1996" s="5"/>
      <c r="F1996" s="20"/>
      <c r="G1996" s="6"/>
      <c r="H1996" s="5"/>
      <c r="I1996" s="5"/>
      <c r="J1996" s="5"/>
      <c r="K1996" s="5"/>
      <c r="L1996" s="21"/>
      <c r="M1996" s="8"/>
      <c r="N1996" s="3"/>
      <c r="O1996" s="3"/>
      <c r="P1996" s="22"/>
      <c r="Q1996" s="2"/>
    </row>
    <row r="1997" spans="1:17" ht="12.75" x14ac:dyDescent="0.15">
      <c r="A1997" s="90"/>
      <c r="B1997" s="95"/>
      <c r="C1997" s="5"/>
      <c r="D1997" s="4"/>
      <c r="E1997" s="5"/>
      <c r="F1997" s="20"/>
      <c r="G1997" s="6"/>
      <c r="H1997" s="5"/>
      <c r="I1997" s="5"/>
      <c r="J1997" s="5"/>
      <c r="K1997" s="5"/>
      <c r="L1997" s="21"/>
      <c r="M1997" s="8"/>
      <c r="N1997" s="3"/>
      <c r="O1997" s="3"/>
      <c r="P1997" s="22"/>
      <c r="Q1997" s="2"/>
    </row>
    <row r="1998" spans="1:17" ht="12.75" x14ac:dyDescent="0.15">
      <c r="A1998" s="90"/>
      <c r="B1998" s="95"/>
      <c r="C1998" s="5"/>
      <c r="D1998" s="4"/>
      <c r="E1998" s="5"/>
      <c r="F1998" s="20"/>
      <c r="G1998" s="6"/>
      <c r="H1998" s="5"/>
      <c r="I1998" s="5"/>
      <c r="J1998" s="5"/>
      <c r="K1998" s="5"/>
      <c r="L1998" s="21"/>
      <c r="M1998" s="8"/>
      <c r="N1998" s="3"/>
      <c r="O1998" s="3"/>
      <c r="P1998" s="22"/>
      <c r="Q1998" s="2"/>
    </row>
    <row r="1999" spans="1:17" ht="12.75" x14ac:dyDescent="0.15">
      <c r="A1999" s="90"/>
      <c r="B1999" s="95"/>
      <c r="C1999" s="5"/>
      <c r="D1999" s="4"/>
      <c r="E1999" s="5"/>
      <c r="F1999" s="20"/>
      <c r="G1999" s="6"/>
      <c r="H1999" s="5"/>
      <c r="I1999" s="5"/>
      <c r="J1999" s="5"/>
      <c r="K1999" s="5"/>
      <c r="L1999" s="21"/>
      <c r="M1999" s="8"/>
      <c r="N1999" s="3"/>
      <c r="O1999" s="3"/>
      <c r="P1999" s="22"/>
      <c r="Q1999" s="2"/>
    </row>
    <row r="2000" spans="1:17" ht="12.75" x14ac:dyDescent="0.15">
      <c r="A2000" s="90"/>
      <c r="B2000" s="95"/>
      <c r="C2000" s="5"/>
      <c r="D2000" s="4"/>
      <c r="E2000" s="5"/>
      <c r="F2000" s="20"/>
      <c r="G2000" s="6"/>
      <c r="H2000" s="5"/>
      <c r="I2000" s="5"/>
      <c r="J2000" s="5"/>
      <c r="K2000" s="5"/>
      <c r="L2000" s="21"/>
      <c r="M2000" s="8"/>
      <c r="N2000" s="3"/>
      <c r="O2000" s="3"/>
      <c r="P2000" s="22"/>
      <c r="Q2000" s="2"/>
    </row>
    <row r="2001" spans="1:17" ht="12.75" x14ac:dyDescent="0.15">
      <c r="A2001" s="90"/>
      <c r="B2001" s="95"/>
      <c r="C2001" s="5"/>
      <c r="D2001" s="4"/>
      <c r="E2001" s="5"/>
      <c r="F2001" s="20"/>
      <c r="G2001" s="6"/>
      <c r="H2001" s="5"/>
      <c r="I2001" s="5"/>
      <c r="J2001" s="5"/>
      <c r="K2001" s="5"/>
      <c r="L2001" s="21"/>
      <c r="M2001" s="8"/>
      <c r="N2001" s="3"/>
      <c r="O2001" s="3"/>
      <c r="P2001" s="22"/>
      <c r="Q2001" s="2"/>
    </row>
    <row r="2002" spans="1:17" ht="12.75" x14ac:dyDescent="0.15">
      <c r="A2002" s="90"/>
      <c r="B2002" s="95"/>
      <c r="C2002" s="5"/>
      <c r="D2002" s="4"/>
      <c r="E2002" s="5"/>
      <c r="F2002" s="20"/>
      <c r="G2002" s="6"/>
      <c r="H2002" s="5"/>
      <c r="I2002" s="5"/>
      <c r="J2002" s="5"/>
      <c r="K2002" s="5"/>
      <c r="L2002" s="21"/>
      <c r="M2002" s="8"/>
      <c r="N2002" s="3"/>
      <c r="O2002" s="3"/>
      <c r="P2002" s="22"/>
      <c r="Q2002" s="2"/>
    </row>
    <row r="2003" spans="1:17" ht="12.75" x14ac:dyDescent="0.15">
      <c r="A2003" s="90"/>
      <c r="B2003" s="95"/>
      <c r="C2003" s="5"/>
      <c r="D2003" s="4"/>
      <c r="E2003" s="5"/>
      <c r="F2003" s="20"/>
      <c r="G2003" s="6"/>
      <c r="H2003" s="5"/>
      <c r="I2003" s="5"/>
      <c r="J2003" s="5"/>
      <c r="K2003" s="5"/>
      <c r="L2003" s="21"/>
      <c r="M2003" s="8"/>
      <c r="N2003" s="3"/>
      <c r="O2003" s="3"/>
      <c r="P2003" s="22"/>
      <c r="Q2003" s="2"/>
    </row>
    <row r="2004" spans="1:17" ht="12.75" x14ac:dyDescent="0.15">
      <c r="A2004" s="90"/>
      <c r="B2004" s="95"/>
      <c r="C2004" s="5"/>
      <c r="D2004" s="4"/>
      <c r="E2004" s="5"/>
      <c r="F2004" s="20"/>
      <c r="G2004" s="6"/>
      <c r="H2004" s="5"/>
      <c r="I2004" s="5"/>
      <c r="J2004" s="5"/>
      <c r="K2004" s="5"/>
      <c r="L2004" s="21"/>
      <c r="M2004" s="8"/>
      <c r="N2004" s="3"/>
      <c r="O2004" s="3"/>
      <c r="P2004" s="22"/>
      <c r="Q2004" s="2"/>
    </row>
    <row r="2005" spans="1:17" ht="12.75" x14ac:dyDescent="0.15">
      <c r="A2005" s="90"/>
      <c r="B2005" s="95"/>
      <c r="C2005" s="5"/>
      <c r="D2005" s="4"/>
      <c r="E2005" s="5"/>
      <c r="F2005" s="20"/>
      <c r="G2005" s="6"/>
      <c r="H2005" s="5"/>
      <c r="I2005" s="5"/>
      <c r="J2005" s="5"/>
      <c r="K2005" s="5"/>
      <c r="L2005" s="21"/>
      <c r="M2005" s="8"/>
      <c r="N2005" s="3"/>
      <c r="O2005" s="3"/>
      <c r="P2005" s="22"/>
      <c r="Q2005" s="2"/>
    </row>
    <row r="2006" spans="1:17" ht="12.75" x14ac:dyDescent="0.15">
      <c r="A2006" s="90"/>
      <c r="B2006" s="95"/>
      <c r="C2006" s="5"/>
      <c r="D2006" s="4"/>
      <c r="E2006" s="5"/>
      <c r="F2006" s="20"/>
      <c r="G2006" s="6"/>
      <c r="H2006" s="5"/>
      <c r="I2006" s="5"/>
      <c r="J2006" s="5"/>
      <c r="K2006" s="5"/>
      <c r="L2006" s="21"/>
      <c r="M2006" s="8"/>
      <c r="N2006" s="3"/>
      <c r="O2006" s="3"/>
      <c r="P2006" s="22"/>
      <c r="Q2006" s="2"/>
    </row>
    <row r="2007" spans="1:17" ht="12.75" x14ac:dyDescent="0.15">
      <c r="A2007" s="90"/>
      <c r="B2007" s="95"/>
      <c r="C2007" s="5"/>
      <c r="D2007" s="4"/>
      <c r="E2007" s="5"/>
      <c r="F2007" s="20"/>
      <c r="G2007" s="6"/>
      <c r="H2007" s="5"/>
      <c r="I2007" s="5"/>
      <c r="J2007" s="5"/>
      <c r="K2007" s="5"/>
      <c r="L2007" s="21"/>
      <c r="M2007" s="8"/>
      <c r="N2007" s="3"/>
      <c r="O2007" s="3"/>
      <c r="P2007" s="22"/>
      <c r="Q2007" s="2"/>
    </row>
    <row r="2008" spans="1:17" ht="12.75" x14ac:dyDescent="0.15">
      <c r="A2008" s="90"/>
      <c r="B2008" s="95"/>
      <c r="C2008" s="5"/>
      <c r="D2008" s="4"/>
      <c r="E2008" s="5"/>
      <c r="F2008" s="20"/>
      <c r="G2008" s="6"/>
      <c r="H2008" s="5"/>
      <c r="I2008" s="5"/>
      <c r="J2008" s="5"/>
      <c r="K2008" s="5"/>
      <c r="L2008" s="21"/>
      <c r="M2008" s="8"/>
      <c r="N2008" s="3"/>
      <c r="O2008" s="3"/>
      <c r="P2008" s="22"/>
      <c r="Q2008" s="2"/>
    </row>
    <row r="2009" spans="1:17" ht="12.75" x14ac:dyDescent="0.15">
      <c r="A2009" s="90"/>
      <c r="B2009" s="95"/>
      <c r="C2009" s="5"/>
      <c r="D2009" s="4"/>
      <c r="E2009" s="5"/>
      <c r="F2009" s="20"/>
      <c r="G2009" s="6"/>
      <c r="H2009" s="5"/>
      <c r="I2009" s="5"/>
      <c r="J2009" s="5"/>
      <c r="K2009" s="5"/>
      <c r="L2009" s="21"/>
      <c r="M2009" s="8"/>
      <c r="N2009" s="3"/>
      <c r="O2009" s="3"/>
      <c r="P2009" s="22"/>
      <c r="Q2009" s="2"/>
    </row>
    <row r="2010" spans="1:17" ht="12.75" x14ac:dyDescent="0.15">
      <c r="A2010" s="90"/>
      <c r="B2010" s="95"/>
      <c r="C2010" s="5"/>
      <c r="D2010" s="4"/>
      <c r="E2010" s="5"/>
      <c r="F2010" s="20"/>
      <c r="G2010" s="6"/>
      <c r="H2010" s="5"/>
      <c r="I2010" s="5"/>
      <c r="J2010" s="5"/>
      <c r="K2010" s="5"/>
      <c r="L2010" s="21"/>
      <c r="M2010" s="8"/>
      <c r="N2010" s="3"/>
      <c r="O2010" s="3"/>
      <c r="P2010" s="22"/>
      <c r="Q2010" s="2"/>
    </row>
    <row r="2011" spans="1:17" ht="12.75" x14ac:dyDescent="0.15">
      <c r="A2011" s="90"/>
      <c r="B2011" s="95"/>
      <c r="C2011" s="5"/>
      <c r="D2011" s="4"/>
      <c r="E2011" s="5"/>
      <c r="F2011" s="20"/>
      <c r="G2011" s="6"/>
      <c r="H2011" s="5"/>
      <c r="I2011" s="5"/>
      <c r="J2011" s="5"/>
      <c r="K2011" s="5"/>
      <c r="L2011" s="21"/>
      <c r="M2011" s="8"/>
      <c r="N2011" s="3"/>
      <c r="O2011" s="3"/>
      <c r="P2011" s="22"/>
      <c r="Q2011" s="2"/>
    </row>
    <row r="2012" spans="1:17" ht="12.75" x14ac:dyDescent="0.15">
      <c r="A2012" s="90"/>
      <c r="B2012" s="95"/>
      <c r="C2012" s="5"/>
      <c r="D2012" s="4"/>
      <c r="E2012" s="5"/>
      <c r="F2012" s="20"/>
      <c r="G2012" s="6"/>
      <c r="H2012" s="5"/>
      <c r="I2012" s="5"/>
      <c r="J2012" s="5"/>
      <c r="K2012" s="5"/>
      <c r="L2012" s="21"/>
      <c r="M2012" s="8"/>
      <c r="N2012" s="3"/>
      <c r="O2012" s="3"/>
      <c r="P2012" s="22"/>
      <c r="Q2012" s="2"/>
    </row>
    <row r="2013" spans="1:17" ht="12.75" x14ac:dyDescent="0.15">
      <c r="A2013" s="90"/>
      <c r="B2013" s="95"/>
      <c r="C2013" s="5"/>
      <c r="D2013" s="4"/>
      <c r="E2013" s="5"/>
      <c r="F2013" s="20"/>
      <c r="G2013" s="6"/>
      <c r="H2013" s="5"/>
      <c r="I2013" s="5"/>
      <c r="J2013" s="5"/>
      <c r="K2013" s="5"/>
      <c r="L2013" s="21"/>
      <c r="M2013" s="8"/>
      <c r="N2013" s="3"/>
      <c r="O2013" s="3"/>
      <c r="P2013" s="22"/>
      <c r="Q2013" s="2"/>
    </row>
    <row r="2014" spans="1:17" ht="12.75" x14ac:dyDescent="0.15">
      <c r="A2014" s="90"/>
      <c r="B2014" s="95"/>
      <c r="C2014" s="5"/>
      <c r="D2014" s="4"/>
      <c r="E2014" s="5"/>
      <c r="F2014" s="20"/>
      <c r="G2014" s="6"/>
      <c r="H2014" s="5"/>
      <c r="I2014" s="5"/>
      <c r="J2014" s="5"/>
      <c r="K2014" s="5"/>
      <c r="L2014" s="21"/>
      <c r="M2014" s="8"/>
      <c r="N2014" s="3"/>
      <c r="O2014" s="3"/>
      <c r="P2014" s="22"/>
      <c r="Q2014" s="2"/>
    </row>
    <row r="2015" spans="1:17" ht="12.75" x14ac:dyDescent="0.15">
      <c r="A2015" s="90"/>
      <c r="B2015" s="95"/>
      <c r="C2015" s="5"/>
      <c r="D2015" s="4"/>
      <c r="E2015" s="5"/>
      <c r="F2015" s="20"/>
      <c r="G2015" s="6"/>
      <c r="H2015" s="5"/>
      <c r="I2015" s="5"/>
      <c r="J2015" s="5"/>
      <c r="K2015" s="5"/>
      <c r="L2015" s="21"/>
      <c r="M2015" s="8"/>
      <c r="N2015" s="3"/>
      <c r="O2015" s="3"/>
      <c r="P2015" s="22"/>
      <c r="Q2015" s="2"/>
    </row>
    <row r="2016" spans="1:17" ht="12.75" x14ac:dyDescent="0.15">
      <c r="A2016" s="90"/>
      <c r="B2016" s="95"/>
      <c r="C2016" s="5"/>
      <c r="D2016" s="4"/>
      <c r="E2016" s="5"/>
      <c r="F2016" s="20"/>
      <c r="G2016" s="6"/>
      <c r="H2016" s="5"/>
      <c r="I2016" s="5"/>
      <c r="J2016" s="5"/>
      <c r="K2016" s="5"/>
      <c r="L2016" s="21"/>
      <c r="M2016" s="8"/>
      <c r="N2016" s="3"/>
      <c r="O2016" s="3"/>
      <c r="P2016" s="22"/>
      <c r="Q2016" s="2"/>
    </row>
    <row r="2017" spans="1:17" ht="12.75" x14ac:dyDescent="0.15">
      <c r="A2017" s="90"/>
      <c r="B2017" s="95"/>
      <c r="C2017" s="5"/>
      <c r="D2017" s="4"/>
      <c r="E2017" s="5"/>
      <c r="F2017" s="20"/>
      <c r="G2017" s="6"/>
      <c r="H2017" s="5"/>
      <c r="I2017" s="5"/>
      <c r="J2017" s="5"/>
      <c r="K2017" s="5"/>
      <c r="L2017" s="21"/>
      <c r="M2017" s="8"/>
      <c r="N2017" s="3"/>
      <c r="O2017" s="3"/>
      <c r="P2017" s="22"/>
      <c r="Q2017" s="2"/>
    </row>
    <row r="2018" spans="1:17" ht="12.75" x14ac:dyDescent="0.15">
      <c r="A2018" s="90"/>
      <c r="B2018" s="95"/>
      <c r="C2018" s="5"/>
      <c r="D2018" s="4"/>
      <c r="E2018" s="5"/>
      <c r="F2018" s="20"/>
      <c r="G2018" s="6"/>
      <c r="H2018" s="5"/>
      <c r="I2018" s="5"/>
      <c r="J2018" s="5"/>
      <c r="K2018" s="5"/>
      <c r="L2018" s="21"/>
      <c r="M2018" s="8"/>
      <c r="N2018" s="3"/>
      <c r="O2018" s="3"/>
      <c r="P2018" s="22"/>
      <c r="Q2018" s="2"/>
    </row>
    <row r="2019" spans="1:17" ht="12.75" x14ac:dyDescent="0.15">
      <c r="A2019" s="90"/>
      <c r="B2019" s="95"/>
      <c r="C2019" s="5"/>
      <c r="D2019" s="4"/>
      <c r="E2019" s="5"/>
      <c r="F2019" s="20"/>
      <c r="G2019" s="6"/>
      <c r="H2019" s="5"/>
      <c r="I2019" s="5"/>
      <c r="J2019" s="5"/>
      <c r="K2019" s="5"/>
      <c r="L2019" s="21"/>
      <c r="M2019" s="8"/>
      <c r="N2019" s="3"/>
      <c r="O2019" s="3"/>
      <c r="P2019" s="22"/>
      <c r="Q2019" s="2"/>
    </row>
    <row r="2020" spans="1:17" ht="12.75" x14ac:dyDescent="0.15">
      <c r="A2020" s="90"/>
      <c r="B2020" s="95"/>
      <c r="C2020" s="5"/>
      <c r="D2020" s="4"/>
      <c r="E2020" s="5"/>
      <c r="F2020" s="20"/>
      <c r="G2020" s="6"/>
      <c r="H2020" s="5"/>
      <c r="I2020" s="5"/>
      <c r="J2020" s="5"/>
      <c r="K2020" s="5"/>
      <c r="L2020" s="21"/>
      <c r="M2020" s="8"/>
      <c r="N2020" s="3"/>
      <c r="O2020" s="3"/>
      <c r="P2020" s="22"/>
      <c r="Q2020" s="2"/>
    </row>
    <row r="2021" spans="1:17" ht="12.75" x14ac:dyDescent="0.15">
      <c r="A2021" s="90"/>
      <c r="B2021" s="95"/>
      <c r="C2021" s="5"/>
      <c r="D2021" s="4"/>
      <c r="E2021" s="5"/>
      <c r="F2021" s="20"/>
      <c r="G2021" s="6"/>
      <c r="H2021" s="5"/>
      <c r="I2021" s="5"/>
      <c r="J2021" s="5"/>
      <c r="K2021" s="5"/>
      <c r="L2021" s="21"/>
      <c r="M2021" s="8"/>
      <c r="N2021" s="3"/>
      <c r="O2021" s="3"/>
      <c r="P2021" s="22"/>
      <c r="Q2021" s="2"/>
    </row>
    <row r="2022" spans="1:17" ht="12.75" x14ac:dyDescent="0.15">
      <c r="A2022" s="90"/>
      <c r="B2022" s="95"/>
      <c r="C2022" s="5"/>
      <c r="D2022" s="4"/>
      <c r="E2022" s="5"/>
      <c r="F2022" s="20"/>
      <c r="G2022" s="6"/>
      <c r="H2022" s="5"/>
      <c r="I2022" s="5"/>
      <c r="J2022" s="5"/>
      <c r="K2022" s="5"/>
      <c r="L2022" s="21"/>
      <c r="M2022" s="8"/>
      <c r="N2022" s="3"/>
      <c r="O2022" s="3"/>
      <c r="P2022" s="22"/>
      <c r="Q2022" s="2"/>
    </row>
    <row r="2023" spans="1:17" ht="12.75" x14ac:dyDescent="0.15">
      <c r="A2023" s="90"/>
      <c r="B2023" s="95"/>
      <c r="C2023" s="5"/>
      <c r="D2023" s="4"/>
      <c r="E2023" s="5"/>
      <c r="F2023" s="20"/>
      <c r="G2023" s="6"/>
      <c r="H2023" s="5"/>
      <c r="I2023" s="5"/>
      <c r="J2023" s="5"/>
      <c r="K2023" s="5"/>
      <c r="L2023" s="21"/>
      <c r="M2023" s="8"/>
      <c r="N2023" s="3"/>
      <c r="O2023" s="3"/>
      <c r="P2023" s="22"/>
      <c r="Q2023" s="2"/>
    </row>
    <row r="2024" spans="1:17" ht="12.75" x14ac:dyDescent="0.15">
      <c r="A2024" s="90"/>
      <c r="B2024" s="95"/>
      <c r="C2024" s="5"/>
      <c r="D2024" s="4"/>
      <c r="E2024" s="5"/>
      <c r="F2024" s="20"/>
      <c r="G2024" s="6"/>
      <c r="H2024" s="5"/>
      <c r="I2024" s="5"/>
      <c r="J2024" s="5"/>
      <c r="K2024" s="5"/>
      <c r="L2024" s="21"/>
      <c r="M2024" s="8"/>
      <c r="N2024" s="3"/>
      <c r="O2024" s="3"/>
      <c r="P2024" s="22"/>
      <c r="Q2024" s="2"/>
    </row>
    <row r="2025" spans="1:17" ht="12.75" x14ac:dyDescent="0.15">
      <c r="A2025" s="90"/>
      <c r="B2025" s="95"/>
      <c r="C2025" s="5"/>
      <c r="D2025" s="4"/>
      <c r="E2025" s="5"/>
      <c r="F2025" s="20"/>
      <c r="G2025" s="6"/>
      <c r="H2025" s="5"/>
      <c r="I2025" s="5"/>
      <c r="J2025" s="5"/>
      <c r="K2025" s="5"/>
      <c r="L2025" s="21"/>
      <c r="M2025" s="8"/>
      <c r="N2025" s="3"/>
      <c r="O2025" s="3"/>
      <c r="P2025" s="22"/>
      <c r="Q2025" s="2"/>
    </row>
    <row r="2026" spans="1:17" ht="12.75" x14ac:dyDescent="0.15">
      <c r="A2026" s="90"/>
      <c r="B2026" s="95"/>
      <c r="C2026" s="5"/>
      <c r="D2026" s="4"/>
      <c r="E2026" s="5"/>
      <c r="F2026" s="20"/>
      <c r="G2026" s="6"/>
      <c r="H2026" s="5"/>
      <c r="I2026" s="5"/>
      <c r="J2026" s="5"/>
      <c r="K2026" s="5"/>
      <c r="L2026" s="21"/>
      <c r="M2026" s="8"/>
      <c r="N2026" s="3"/>
      <c r="O2026" s="3"/>
      <c r="P2026" s="22"/>
      <c r="Q2026" s="2"/>
    </row>
    <row r="2027" spans="1:17" ht="12.75" x14ac:dyDescent="0.15">
      <c r="A2027" s="90"/>
      <c r="B2027" s="95"/>
      <c r="C2027" s="5"/>
      <c r="D2027" s="4"/>
      <c r="E2027" s="5"/>
      <c r="F2027" s="20"/>
      <c r="G2027" s="6"/>
      <c r="H2027" s="5"/>
      <c r="I2027" s="5"/>
      <c r="J2027" s="5"/>
      <c r="K2027" s="5"/>
      <c r="L2027" s="21"/>
      <c r="M2027" s="8"/>
      <c r="N2027" s="3"/>
      <c r="O2027" s="3"/>
      <c r="P2027" s="22"/>
      <c r="Q2027" s="2"/>
    </row>
    <row r="2028" spans="1:17" ht="12.75" x14ac:dyDescent="0.15">
      <c r="A2028" s="90"/>
      <c r="B2028" s="95"/>
      <c r="C2028" s="5"/>
      <c r="D2028" s="4"/>
      <c r="E2028" s="5"/>
      <c r="F2028" s="20"/>
      <c r="G2028" s="6"/>
      <c r="H2028" s="5"/>
      <c r="I2028" s="5"/>
      <c r="J2028" s="5"/>
      <c r="K2028" s="5"/>
      <c r="L2028" s="21"/>
      <c r="M2028" s="8"/>
      <c r="N2028" s="3"/>
      <c r="O2028" s="3"/>
      <c r="P2028" s="22"/>
      <c r="Q2028" s="2"/>
    </row>
    <row r="2029" spans="1:17" ht="12.75" x14ac:dyDescent="0.15">
      <c r="A2029" s="90"/>
      <c r="B2029" s="95"/>
      <c r="C2029" s="5"/>
      <c r="D2029" s="4"/>
      <c r="E2029" s="5"/>
      <c r="F2029" s="20"/>
      <c r="G2029" s="6"/>
      <c r="H2029" s="5"/>
      <c r="I2029" s="5"/>
      <c r="J2029" s="5"/>
      <c r="K2029" s="5"/>
      <c r="L2029" s="21"/>
      <c r="M2029" s="8"/>
      <c r="N2029" s="3"/>
      <c r="O2029" s="3"/>
      <c r="P2029" s="22"/>
      <c r="Q2029" s="2"/>
    </row>
    <row r="2030" spans="1:17" ht="12.75" x14ac:dyDescent="0.15">
      <c r="A2030" s="90"/>
      <c r="B2030" s="95"/>
      <c r="C2030" s="5"/>
      <c r="D2030" s="4"/>
      <c r="E2030" s="5"/>
      <c r="F2030" s="20"/>
      <c r="G2030" s="6"/>
      <c r="H2030" s="5"/>
      <c r="I2030" s="5"/>
      <c r="J2030" s="5"/>
      <c r="K2030" s="5"/>
      <c r="L2030" s="21"/>
      <c r="M2030" s="8"/>
      <c r="N2030" s="3"/>
      <c r="O2030" s="3"/>
      <c r="P2030" s="22"/>
      <c r="Q2030" s="2"/>
    </row>
    <row r="2031" spans="1:17" ht="12.75" x14ac:dyDescent="0.15">
      <c r="A2031" s="90"/>
      <c r="B2031" s="95"/>
      <c r="C2031" s="5"/>
      <c r="D2031" s="4"/>
      <c r="E2031" s="5"/>
      <c r="F2031" s="20"/>
      <c r="G2031" s="6"/>
      <c r="H2031" s="5"/>
      <c r="I2031" s="5"/>
      <c r="J2031" s="5"/>
      <c r="K2031" s="5"/>
      <c r="L2031" s="21"/>
      <c r="M2031" s="8"/>
      <c r="N2031" s="3"/>
      <c r="O2031" s="3"/>
      <c r="P2031" s="22"/>
      <c r="Q2031" s="2"/>
    </row>
    <row r="2032" spans="1:17" ht="12.75" x14ac:dyDescent="0.15">
      <c r="A2032" s="90"/>
      <c r="B2032" s="95"/>
      <c r="C2032" s="5"/>
      <c r="D2032" s="4"/>
      <c r="E2032" s="5"/>
      <c r="F2032" s="20"/>
      <c r="G2032" s="6"/>
      <c r="H2032" s="5"/>
      <c r="I2032" s="5"/>
      <c r="J2032" s="5"/>
      <c r="K2032" s="5"/>
      <c r="L2032" s="21"/>
      <c r="M2032" s="8"/>
      <c r="N2032" s="3"/>
      <c r="O2032" s="3"/>
      <c r="P2032" s="22"/>
      <c r="Q2032" s="2"/>
    </row>
    <row r="2033" spans="1:17" ht="12.75" x14ac:dyDescent="0.15">
      <c r="A2033" s="90"/>
      <c r="B2033" s="95"/>
      <c r="C2033" s="5"/>
      <c r="D2033" s="4"/>
      <c r="E2033" s="5"/>
      <c r="F2033" s="20"/>
      <c r="G2033" s="6"/>
      <c r="H2033" s="5"/>
      <c r="I2033" s="5"/>
      <c r="J2033" s="5"/>
      <c r="K2033" s="5"/>
      <c r="L2033" s="21"/>
      <c r="M2033" s="8"/>
      <c r="N2033" s="3"/>
      <c r="O2033" s="3"/>
      <c r="P2033" s="22"/>
      <c r="Q2033" s="2"/>
    </row>
    <row r="2034" spans="1:17" ht="12.75" x14ac:dyDescent="0.15">
      <c r="A2034" s="90"/>
      <c r="B2034" s="95"/>
      <c r="C2034" s="5"/>
      <c r="D2034" s="4"/>
      <c r="E2034" s="5"/>
      <c r="F2034" s="20"/>
      <c r="G2034" s="6"/>
      <c r="H2034" s="5"/>
      <c r="I2034" s="5"/>
      <c r="J2034" s="5"/>
      <c r="K2034" s="5"/>
      <c r="L2034" s="21"/>
      <c r="M2034" s="8"/>
      <c r="N2034" s="3"/>
      <c r="O2034" s="3"/>
      <c r="P2034" s="22"/>
      <c r="Q2034" s="2"/>
    </row>
    <row r="2035" spans="1:17" ht="12.75" x14ac:dyDescent="0.15">
      <c r="A2035" s="90"/>
      <c r="B2035" s="95"/>
      <c r="C2035" s="5"/>
      <c r="D2035" s="4"/>
      <c r="E2035" s="5"/>
      <c r="F2035" s="20"/>
      <c r="G2035" s="6"/>
      <c r="H2035" s="5"/>
      <c r="I2035" s="5"/>
      <c r="J2035" s="5"/>
      <c r="K2035" s="5"/>
      <c r="L2035" s="21"/>
      <c r="M2035" s="8"/>
      <c r="N2035" s="3"/>
      <c r="O2035" s="3"/>
      <c r="P2035" s="22"/>
      <c r="Q2035" s="2"/>
    </row>
    <row r="2036" spans="1:17" ht="12.75" x14ac:dyDescent="0.15">
      <c r="A2036" s="90"/>
      <c r="B2036" s="95"/>
      <c r="C2036" s="5"/>
      <c r="D2036" s="4"/>
      <c r="E2036" s="5"/>
      <c r="F2036" s="20"/>
      <c r="G2036" s="6"/>
      <c r="H2036" s="5"/>
      <c r="I2036" s="5"/>
      <c r="J2036" s="5"/>
      <c r="K2036" s="5"/>
      <c r="L2036" s="21"/>
      <c r="M2036" s="8"/>
      <c r="N2036" s="3"/>
      <c r="O2036" s="3"/>
      <c r="P2036" s="22"/>
      <c r="Q2036" s="2"/>
    </row>
    <row r="2037" spans="1:17" ht="12.75" x14ac:dyDescent="0.15">
      <c r="A2037" s="90"/>
      <c r="B2037" s="95"/>
      <c r="C2037" s="5"/>
      <c r="D2037" s="4"/>
      <c r="E2037" s="5"/>
      <c r="F2037" s="20"/>
      <c r="G2037" s="6"/>
      <c r="H2037" s="5"/>
      <c r="I2037" s="5"/>
      <c r="J2037" s="5"/>
      <c r="K2037" s="5"/>
      <c r="L2037" s="21"/>
      <c r="M2037" s="8"/>
      <c r="N2037" s="3"/>
      <c r="O2037" s="3"/>
      <c r="P2037" s="22"/>
      <c r="Q2037" s="2"/>
    </row>
    <row r="2038" spans="1:17" ht="12.75" x14ac:dyDescent="0.15">
      <c r="A2038" s="90"/>
      <c r="B2038" s="95"/>
      <c r="C2038" s="5"/>
      <c r="D2038" s="4"/>
      <c r="E2038" s="5"/>
      <c r="F2038" s="20"/>
      <c r="G2038" s="6"/>
      <c r="H2038" s="5"/>
      <c r="I2038" s="5"/>
      <c r="J2038" s="5"/>
      <c r="K2038" s="5"/>
      <c r="L2038" s="21"/>
      <c r="M2038" s="8"/>
      <c r="N2038" s="3"/>
      <c r="O2038" s="3"/>
      <c r="P2038" s="22"/>
      <c r="Q2038" s="2"/>
    </row>
    <row r="2039" spans="1:17" ht="12.75" x14ac:dyDescent="0.15">
      <c r="A2039" s="90"/>
      <c r="B2039" s="95"/>
      <c r="C2039" s="5"/>
      <c r="D2039" s="4"/>
      <c r="E2039" s="5"/>
      <c r="F2039" s="20"/>
      <c r="G2039" s="6"/>
      <c r="H2039" s="5"/>
      <c r="I2039" s="5"/>
      <c r="J2039" s="5"/>
      <c r="K2039" s="5"/>
      <c r="L2039" s="21"/>
      <c r="M2039" s="8"/>
      <c r="N2039" s="3"/>
      <c r="O2039" s="3"/>
      <c r="P2039" s="22"/>
      <c r="Q2039" s="2"/>
    </row>
    <row r="2040" spans="1:17" ht="12.75" x14ac:dyDescent="0.15">
      <c r="A2040" s="90"/>
      <c r="B2040" s="95"/>
      <c r="C2040" s="5"/>
      <c r="D2040" s="4"/>
      <c r="E2040" s="5"/>
      <c r="F2040" s="20"/>
      <c r="G2040" s="6"/>
      <c r="H2040" s="5"/>
      <c r="I2040" s="5"/>
      <c r="J2040" s="5"/>
      <c r="K2040" s="5"/>
      <c r="L2040" s="21"/>
      <c r="M2040" s="8"/>
      <c r="N2040" s="3"/>
      <c r="O2040" s="3"/>
      <c r="P2040" s="22"/>
      <c r="Q2040" s="2"/>
    </row>
    <row r="2041" spans="1:17" ht="12.75" x14ac:dyDescent="0.15">
      <c r="A2041" s="90"/>
      <c r="B2041" s="95"/>
      <c r="C2041" s="5"/>
      <c r="D2041" s="4"/>
      <c r="E2041" s="5"/>
      <c r="F2041" s="20"/>
      <c r="G2041" s="6"/>
      <c r="H2041" s="5"/>
      <c r="I2041" s="5"/>
      <c r="J2041" s="5"/>
      <c r="K2041" s="5"/>
      <c r="L2041" s="21"/>
      <c r="M2041" s="8"/>
      <c r="N2041" s="3"/>
      <c r="O2041" s="3"/>
      <c r="P2041" s="22"/>
      <c r="Q2041" s="2"/>
    </row>
    <row r="2042" spans="1:17" ht="12.75" x14ac:dyDescent="0.15">
      <c r="A2042" s="90"/>
      <c r="B2042" s="95"/>
      <c r="C2042" s="5"/>
      <c r="D2042" s="4"/>
      <c r="E2042" s="5"/>
      <c r="F2042" s="20"/>
      <c r="G2042" s="6"/>
      <c r="H2042" s="5"/>
      <c r="I2042" s="5"/>
      <c r="J2042" s="5"/>
      <c r="K2042" s="5"/>
      <c r="L2042" s="21"/>
      <c r="M2042" s="8"/>
      <c r="N2042" s="3"/>
      <c r="O2042" s="3"/>
      <c r="P2042" s="22"/>
      <c r="Q2042" s="2"/>
    </row>
    <row r="2043" spans="1:17" ht="12.75" x14ac:dyDescent="0.15">
      <c r="A2043" s="90"/>
      <c r="B2043" s="95"/>
      <c r="C2043" s="5"/>
      <c r="D2043" s="4"/>
      <c r="E2043" s="5"/>
      <c r="F2043" s="20"/>
      <c r="G2043" s="6"/>
      <c r="H2043" s="5"/>
      <c r="I2043" s="5"/>
      <c r="J2043" s="5"/>
      <c r="K2043" s="5"/>
      <c r="L2043" s="21"/>
      <c r="M2043" s="8"/>
      <c r="N2043" s="3"/>
      <c r="O2043" s="3"/>
      <c r="P2043" s="22"/>
      <c r="Q2043" s="2"/>
    </row>
    <row r="2044" spans="1:17" ht="12.75" x14ac:dyDescent="0.15">
      <c r="A2044" s="90"/>
      <c r="B2044" s="95"/>
      <c r="C2044" s="5"/>
      <c r="D2044" s="4"/>
      <c r="E2044" s="5"/>
      <c r="F2044" s="20"/>
      <c r="G2044" s="6"/>
      <c r="H2044" s="5"/>
      <c r="I2044" s="5"/>
      <c r="J2044" s="5"/>
      <c r="K2044" s="5"/>
      <c r="L2044" s="21"/>
      <c r="M2044" s="8"/>
      <c r="N2044" s="3"/>
      <c r="O2044" s="3"/>
      <c r="P2044" s="22"/>
      <c r="Q2044" s="2"/>
    </row>
    <row r="2045" spans="1:17" ht="12.75" x14ac:dyDescent="0.15">
      <c r="A2045" s="90"/>
      <c r="B2045" s="95"/>
      <c r="C2045" s="5"/>
      <c r="D2045" s="4"/>
      <c r="E2045" s="5"/>
      <c r="F2045" s="20"/>
      <c r="G2045" s="6"/>
      <c r="H2045" s="5"/>
      <c r="I2045" s="5"/>
      <c r="J2045" s="5"/>
      <c r="K2045" s="5"/>
      <c r="L2045" s="21"/>
      <c r="M2045" s="8"/>
      <c r="N2045" s="3"/>
      <c r="O2045" s="3"/>
      <c r="P2045" s="22"/>
      <c r="Q2045" s="2"/>
    </row>
    <row r="2046" spans="1:17" ht="12.75" x14ac:dyDescent="0.15">
      <c r="A2046" s="90"/>
      <c r="B2046" s="95"/>
      <c r="C2046" s="5"/>
      <c r="D2046" s="4"/>
      <c r="E2046" s="5"/>
      <c r="F2046" s="20"/>
      <c r="G2046" s="6"/>
      <c r="H2046" s="5"/>
      <c r="I2046" s="5"/>
      <c r="J2046" s="5"/>
      <c r="K2046" s="5"/>
      <c r="L2046" s="21"/>
      <c r="M2046" s="8"/>
      <c r="N2046" s="3"/>
      <c r="O2046" s="3"/>
      <c r="P2046" s="22"/>
      <c r="Q2046" s="2"/>
    </row>
    <row r="2047" spans="1:17" ht="12.75" x14ac:dyDescent="0.15">
      <c r="A2047" s="90"/>
      <c r="B2047" s="95"/>
      <c r="C2047" s="5"/>
      <c r="D2047" s="4"/>
      <c r="E2047" s="5"/>
      <c r="F2047" s="20"/>
      <c r="G2047" s="6"/>
      <c r="H2047" s="5"/>
      <c r="I2047" s="5"/>
      <c r="J2047" s="5"/>
      <c r="K2047" s="5"/>
      <c r="L2047" s="21"/>
      <c r="M2047" s="8"/>
      <c r="N2047" s="3"/>
      <c r="O2047" s="3"/>
      <c r="P2047" s="22"/>
      <c r="Q2047" s="2"/>
    </row>
    <row r="2048" spans="1:17" ht="12.75" x14ac:dyDescent="0.15">
      <c r="A2048" s="90"/>
      <c r="B2048" s="95"/>
      <c r="C2048" s="5"/>
      <c r="D2048" s="4"/>
      <c r="E2048" s="5"/>
      <c r="F2048" s="20"/>
      <c r="G2048" s="6"/>
      <c r="H2048" s="5"/>
      <c r="I2048" s="5"/>
      <c r="J2048" s="5"/>
      <c r="K2048" s="5"/>
      <c r="L2048" s="21"/>
      <c r="M2048" s="8"/>
      <c r="N2048" s="3"/>
      <c r="O2048" s="3"/>
      <c r="P2048" s="22"/>
      <c r="Q2048" s="2"/>
    </row>
    <row r="2049" spans="1:17" ht="12.75" x14ac:dyDescent="0.15">
      <c r="A2049" s="90"/>
      <c r="B2049" s="95"/>
      <c r="C2049" s="5"/>
      <c r="D2049" s="4"/>
      <c r="E2049" s="5"/>
      <c r="F2049" s="20"/>
      <c r="G2049" s="6"/>
      <c r="H2049" s="5"/>
      <c r="I2049" s="5"/>
      <c r="J2049" s="5"/>
      <c r="K2049" s="5"/>
      <c r="L2049" s="21"/>
      <c r="M2049" s="8"/>
      <c r="N2049" s="3"/>
      <c r="O2049" s="3"/>
      <c r="P2049" s="22"/>
      <c r="Q2049" s="2"/>
    </row>
    <row r="2050" spans="1:17" ht="12.75" x14ac:dyDescent="0.15">
      <c r="A2050" s="90"/>
      <c r="B2050" s="95"/>
      <c r="C2050" s="5"/>
      <c r="D2050" s="4"/>
      <c r="E2050" s="5"/>
      <c r="F2050" s="20"/>
      <c r="G2050" s="6"/>
      <c r="H2050" s="5"/>
      <c r="I2050" s="5"/>
      <c r="J2050" s="5"/>
      <c r="K2050" s="5"/>
      <c r="L2050" s="21"/>
      <c r="M2050" s="8"/>
      <c r="N2050" s="3"/>
      <c r="O2050" s="3"/>
      <c r="P2050" s="22"/>
      <c r="Q2050" s="2"/>
    </row>
    <row r="2051" spans="1:17" ht="12.75" x14ac:dyDescent="0.15">
      <c r="A2051" s="90"/>
      <c r="B2051" s="95"/>
      <c r="C2051" s="5"/>
      <c r="D2051" s="4"/>
      <c r="E2051" s="5"/>
      <c r="F2051" s="20"/>
      <c r="G2051" s="6"/>
      <c r="H2051" s="5"/>
      <c r="I2051" s="5"/>
      <c r="J2051" s="5"/>
      <c r="K2051" s="5"/>
      <c r="L2051" s="21"/>
      <c r="M2051" s="8"/>
      <c r="N2051" s="3"/>
      <c r="O2051" s="3"/>
      <c r="P2051" s="22"/>
      <c r="Q2051" s="2"/>
    </row>
    <row r="2052" spans="1:17" ht="12.75" x14ac:dyDescent="0.15">
      <c r="A2052" s="90"/>
      <c r="B2052" s="95"/>
      <c r="C2052" s="5"/>
      <c r="D2052" s="4"/>
      <c r="E2052" s="5"/>
      <c r="F2052" s="20"/>
      <c r="G2052" s="6"/>
      <c r="H2052" s="5"/>
      <c r="I2052" s="5"/>
      <c r="J2052" s="5"/>
      <c r="K2052" s="5"/>
      <c r="L2052" s="21"/>
      <c r="M2052" s="8"/>
      <c r="N2052" s="3"/>
      <c r="O2052" s="3"/>
      <c r="P2052" s="22"/>
      <c r="Q2052" s="2"/>
    </row>
    <row r="2053" spans="1:17" ht="12.75" x14ac:dyDescent="0.15">
      <c r="A2053" s="90"/>
      <c r="B2053" s="95"/>
      <c r="C2053" s="5"/>
      <c r="D2053" s="4"/>
      <c r="E2053" s="5"/>
      <c r="F2053" s="20"/>
      <c r="G2053" s="6"/>
      <c r="H2053" s="5"/>
      <c r="I2053" s="5"/>
      <c r="J2053" s="5"/>
      <c r="K2053" s="5"/>
      <c r="L2053" s="21"/>
      <c r="M2053" s="8"/>
      <c r="N2053" s="3"/>
      <c r="O2053" s="3"/>
      <c r="P2053" s="22"/>
      <c r="Q2053" s="2"/>
    </row>
    <row r="2054" spans="1:17" ht="12.75" x14ac:dyDescent="0.15">
      <c r="A2054" s="90"/>
      <c r="B2054" s="95"/>
      <c r="C2054" s="5"/>
      <c r="D2054" s="4"/>
      <c r="E2054" s="5"/>
      <c r="F2054" s="20"/>
      <c r="G2054" s="6"/>
      <c r="H2054" s="5"/>
      <c r="I2054" s="5"/>
      <c r="J2054" s="5"/>
      <c r="K2054" s="5"/>
      <c r="L2054" s="21"/>
      <c r="M2054" s="8"/>
      <c r="N2054" s="3"/>
      <c r="O2054" s="3"/>
      <c r="P2054" s="22"/>
      <c r="Q2054" s="2"/>
    </row>
    <row r="2055" spans="1:17" ht="12.75" x14ac:dyDescent="0.15">
      <c r="A2055" s="90"/>
      <c r="B2055" s="95"/>
      <c r="C2055" s="5"/>
      <c r="D2055" s="4"/>
      <c r="E2055" s="5"/>
      <c r="F2055" s="20"/>
      <c r="G2055" s="6"/>
      <c r="H2055" s="5"/>
      <c r="I2055" s="5"/>
      <c r="J2055" s="5"/>
      <c r="K2055" s="5"/>
      <c r="L2055" s="21"/>
      <c r="M2055" s="8"/>
      <c r="N2055" s="3"/>
      <c r="O2055" s="3"/>
      <c r="P2055" s="22"/>
      <c r="Q2055" s="2"/>
    </row>
    <row r="2056" spans="1:17" ht="12.75" x14ac:dyDescent="0.15">
      <c r="A2056" s="90"/>
      <c r="B2056" s="95"/>
      <c r="C2056" s="5"/>
      <c r="D2056" s="4"/>
      <c r="E2056" s="5"/>
      <c r="F2056" s="20"/>
      <c r="G2056" s="6"/>
      <c r="H2056" s="5"/>
      <c r="I2056" s="5"/>
      <c r="J2056" s="5"/>
      <c r="K2056" s="5"/>
      <c r="L2056" s="21"/>
      <c r="M2056" s="8"/>
      <c r="N2056" s="3"/>
      <c r="O2056" s="3"/>
      <c r="P2056" s="22"/>
      <c r="Q2056" s="2"/>
    </row>
    <row r="2057" spans="1:17" ht="12.75" x14ac:dyDescent="0.15">
      <c r="A2057" s="90"/>
      <c r="B2057" s="95"/>
      <c r="C2057" s="5"/>
      <c r="D2057" s="4"/>
      <c r="E2057" s="5"/>
      <c r="F2057" s="20"/>
      <c r="G2057" s="6"/>
      <c r="H2057" s="5"/>
      <c r="I2057" s="5"/>
      <c r="J2057" s="5"/>
      <c r="K2057" s="5"/>
      <c r="L2057" s="21"/>
      <c r="M2057" s="8"/>
      <c r="N2057" s="3"/>
      <c r="O2057" s="3"/>
      <c r="P2057" s="22"/>
      <c r="Q2057" s="2"/>
    </row>
    <row r="2058" spans="1:17" ht="12.75" x14ac:dyDescent="0.15">
      <c r="A2058" s="90"/>
      <c r="B2058" s="95"/>
      <c r="C2058" s="5"/>
      <c r="D2058" s="4"/>
      <c r="E2058" s="5"/>
      <c r="F2058" s="20"/>
      <c r="G2058" s="6"/>
      <c r="H2058" s="5"/>
      <c r="I2058" s="5"/>
      <c r="J2058" s="5"/>
      <c r="K2058" s="5"/>
      <c r="L2058" s="21"/>
      <c r="M2058" s="8"/>
      <c r="N2058" s="3"/>
      <c r="O2058" s="3"/>
      <c r="P2058" s="22"/>
      <c r="Q2058" s="2"/>
    </row>
    <row r="2059" spans="1:17" ht="12.75" x14ac:dyDescent="0.15">
      <c r="A2059" s="90"/>
      <c r="B2059" s="95"/>
      <c r="C2059" s="5"/>
      <c r="D2059" s="4"/>
      <c r="E2059" s="5"/>
      <c r="F2059" s="20"/>
      <c r="G2059" s="6"/>
      <c r="H2059" s="5"/>
      <c r="I2059" s="5"/>
      <c r="J2059" s="5"/>
      <c r="K2059" s="5"/>
      <c r="L2059" s="21"/>
      <c r="M2059" s="8"/>
      <c r="N2059" s="3"/>
      <c r="O2059" s="3"/>
      <c r="P2059" s="22"/>
      <c r="Q2059" s="2"/>
    </row>
    <row r="2060" spans="1:17" ht="12.75" x14ac:dyDescent="0.15">
      <c r="A2060" s="90"/>
      <c r="B2060" s="95"/>
      <c r="C2060" s="5"/>
      <c r="D2060" s="4"/>
      <c r="E2060" s="5"/>
      <c r="F2060" s="20"/>
      <c r="G2060" s="6"/>
      <c r="H2060" s="5"/>
      <c r="I2060" s="5"/>
      <c r="J2060" s="5"/>
      <c r="K2060" s="5"/>
      <c r="L2060" s="21"/>
      <c r="M2060" s="8"/>
      <c r="N2060" s="3"/>
      <c r="O2060" s="3"/>
      <c r="P2060" s="22"/>
      <c r="Q2060" s="2"/>
    </row>
    <row r="2061" spans="1:17" ht="12.75" x14ac:dyDescent="0.15">
      <c r="A2061" s="90"/>
      <c r="B2061" s="95"/>
      <c r="C2061" s="5"/>
      <c r="D2061" s="4"/>
      <c r="E2061" s="5"/>
      <c r="F2061" s="20"/>
      <c r="G2061" s="6"/>
      <c r="H2061" s="5"/>
      <c r="I2061" s="5"/>
      <c r="J2061" s="5"/>
      <c r="K2061" s="5"/>
      <c r="L2061" s="21"/>
      <c r="M2061" s="8"/>
      <c r="N2061" s="3"/>
      <c r="O2061" s="3"/>
      <c r="P2061" s="22"/>
      <c r="Q2061" s="2"/>
    </row>
    <row r="2062" spans="1:17" ht="12.75" x14ac:dyDescent="0.15">
      <c r="A2062" s="90"/>
      <c r="B2062" s="95"/>
      <c r="C2062" s="5"/>
      <c r="D2062" s="4"/>
      <c r="E2062" s="5"/>
      <c r="F2062" s="20"/>
      <c r="G2062" s="6"/>
      <c r="H2062" s="5"/>
      <c r="I2062" s="5"/>
      <c r="J2062" s="5"/>
      <c r="K2062" s="5"/>
      <c r="L2062" s="21"/>
      <c r="M2062" s="8"/>
      <c r="N2062" s="3"/>
      <c r="O2062" s="3"/>
      <c r="P2062" s="22"/>
      <c r="Q2062" s="2"/>
    </row>
    <row r="2063" spans="1:17" ht="12.75" x14ac:dyDescent="0.15">
      <c r="A2063" s="90"/>
      <c r="B2063" s="95"/>
      <c r="C2063" s="5"/>
      <c r="D2063" s="4"/>
      <c r="E2063" s="5"/>
      <c r="F2063" s="20"/>
      <c r="G2063" s="6"/>
      <c r="H2063" s="5"/>
      <c r="I2063" s="5"/>
      <c r="J2063" s="5"/>
      <c r="K2063" s="5"/>
      <c r="L2063" s="21"/>
      <c r="M2063" s="8"/>
      <c r="N2063" s="3"/>
      <c r="O2063" s="3"/>
      <c r="P2063" s="22"/>
      <c r="Q2063" s="2"/>
    </row>
    <row r="2064" spans="1:17" ht="12.75" x14ac:dyDescent="0.15">
      <c r="A2064" s="90"/>
      <c r="B2064" s="95"/>
      <c r="C2064" s="5"/>
      <c r="D2064" s="4"/>
      <c r="E2064" s="5"/>
      <c r="F2064" s="20"/>
      <c r="G2064" s="6"/>
      <c r="H2064" s="5"/>
      <c r="I2064" s="5"/>
      <c r="J2064" s="5"/>
      <c r="K2064" s="5"/>
      <c r="L2064" s="21"/>
      <c r="M2064" s="8"/>
      <c r="N2064" s="3"/>
      <c r="O2064" s="3"/>
      <c r="P2064" s="22"/>
      <c r="Q2064" s="2"/>
    </row>
    <row r="2065" spans="1:17" ht="12.75" x14ac:dyDescent="0.15">
      <c r="A2065" s="90"/>
      <c r="B2065" s="95"/>
      <c r="C2065" s="5"/>
      <c r="D2065" s="4"/>
      <c r="E2065" s="5"/>
      <c r="F2065" s="20"/>
      <c r="G2065" s="6"/>
      <c r="H2065" s="5"/>
      <c r="I2065" s="5"/>
      <c r="J2065" s="5"/>
      <c r="K2065" s="5"/>
      <c r="L2065" s="21"/>
      <c r="M2065" s="8"/>
      <c r="N2065" s="3"/>
      <c r="O2065" s="3"/>
      <c r="P2065" s="22"/>
      <c r="Q2065" s="2"/>
    </row>
    <row r="2066" spans="1:17" ht="12.75" x14ac:dyDescent="0.15">
      <c r="A2066" s="90"/>
      <c r="B2066" s="95"/>
      <c r="C2066" s="5"/>
      <c r="D2066" s="4"/>
      <c r="E2066" s="5"/>
      <c r="F2066" s="20"/>
      <c r="G2066" s="6"/>
      <c r="H2066" s="5"/>
      <c r="I2066" s="5"/>
      <c r="J2066" s="5"/>
      <c r="K2066" s="5"/>
      <c r="L2066" s="21"/>
      <c r="M2066" s="8"/>
      <c r="N2066" s="3"/>
      <c r="O2066" s="3"/>
      <c r="P2066" s="22"/>
      <c r="Q2066" s="2"/>
    </row>
    <row r="2067" spans="1:17" ht="12.75" x14ac:dyDescent="0.15">
      <c r="A2067" s="90"/>
      <c r="B2067" s="95"/>
      <c r="C2067" s="5"/>
      <c r="D2067" s="4"/>
      <c r="E2067" s="5"/>
      <c r="F2067" s="20"/>
      <c r="G2067" s="6"/>
      <c r="H2067" s="5"/>
      <c r="I2067" s="5"/>
      <c r="J2067" s="5"/>
      <c r="K2067" s="5"/>
      <c r="L2067" s="21"/>
      <c r="M2067" s="8"/>
      <c r="N2067" s="3"/>
      <c r="O2067" s="3"/>
      <c r="P2067" s="22"/>
      <c r="Q2067" s="2"/>
    </row>
    <row r="2068" spans="1:17" ht="12.75" x14ac:dyDescent="0.15">
      <c r="A2068" s="90"/>
      <c r="B2068" s="95"/>
      <c r="C2068" s="5"/>
      <c r="D2068" s="4"/>
      <c r="E2068" s="5"/>
      <c r="F2068" s="20"/>
      <c r="G2068" s="6"/>
      <c r="H2068" s="5"/>
      <c r="I2068" s="5"/>
      <c r="J2068" s="5"/>
      <c r="K2068" s="5"/>
      <c r="L2068" s="21"/>
      <c r="M2068" s="8"/>
      <c r="N2068" s="3"/>
      <c r="O2068" s="3"/>
      <c r="P2068" s="22"/>
      <c r="Q2068" s="2"/>
    </row>
    <row r="2069" spans="1:17" ht="12.75" x14ac:dyDescent="0.15">
      <c r="A2069" s="90"/>
      <c r="B2069" s="95"/>
      <c r="C2069" s="5"/>
      <c r="D2069" s="4"/>
      <c r="E2069" s="5"/>
      <c r="F2069" s="20"/>
      <c r="G2069" s="6"/>
      <c r="H2069" s="5"/>
      <c r="I2069" s="5"/>
      <c r="J2069" s="5"/>
      <c r="K2069" s="5"/>
      <c r="L2069" s="21"/>
      <c r="M2069" s="8"/>
      <c r="N2069" s="3"/>
      <c r="O2069" s="3"/>
      <c r="P2069" s="22"/>
      <c r="Q2069" s="2"/>
    </row>
    <row r="2070" spans="1:17" ht="12.75" x14ac:dyDescent="0.15">
      <c r="A2070" s="90"/>
      <c r="B2070" s="95"/>
      <c r="C2070" s="5"/>
      <c r="D2070" s="4"/>
      <c r="E2070" s="5"/>
      <c r="F2070" s="20"/>
      <c r="G2070" s="6"/>
      <c r="H2070" s="5"/>
      <c r="I2070" s="5"/>
      <c r="J2070" s="5"/>
      <c r="K2070" s="5"/>
      <c r="L2070" s="21"/>
      <c r="M2070" s="8"/>
      <c r="N2070" s="3"/>
      <c r="O2070" s="3"/>
      <c r="P2070" s="22"/>
      <c r="Q2070" s="2"/>
    </row>
    <row r="2071" spans="1:17" ht="12.75" x14ac:dyDescent="0.15">
      <c r="A2071" s="90"/>
      <c r="B2071" s="95"/>
      <c r="C2071" s="5"/>
      <c r="D2071" s="4"/>
      <c r="E2071" s="5"/>
      <c r="F2071" s="20"/>
      <c r="G2071" s="6"/>
      <c r="H2071" s="5"/>
      <c r="I2071" s="5"/>
      <c r="J2071" s="5"/>
      <c r="K2071" s="5"/>
      <c r="L2071" s="21"/>
      <c r="M2071" s="8"/>
      <c r="N2071" s="3"/>
      <c r="O2071" s="3"/>
      <c r="P2071" s="22"/>
      <c r="Q2071" s="2"/>
    </row>
    <row r="2072" spans="1:17" ht="12.75" x14ac:dyDescent="0.15">
      <c r="A2072" s="90"/>
      <c r="B2072" s="95"/>
      <c r="C2072" s="5"/>
      <c r="D2072" s="4"/>
      <c r="E2072" s="5"/>
      <c r="F2072" s="20"/>
      <c r="G2072" s="6"/>
      <c r="H2072" s="5"/>
      <c r="I2072" s="5"/>
      <c r="J2072" s="5"/>
      <c r="K2072" s="5"/>
      <c r="L2072" s="21"/>
      <c r="M2072" s="8"/>
      <c r="N2072" s="3"/>
      <c r="O2072" s="3"/>
      <c r="P2072" s="22"/>
      <c r="Q2072" s="2"/>
    </row>
    <row r="2073" spans="1:17" ht="12.75" x14ac:dyDescent="0.15">
      <c r="A2073" s="90"/>
      <c r="B2073" s="95"/>
      <c r="C2073" s="5"/>
      <c r="D2073" s="4"/>
      <c r="E2073" s="5"/>
      <c r="F2073" s="20"/>
      <c r="G2073" s="6"/>
      <c r="H2073" s="5"/>
      <c r="I2073" s="5"/>
      <c r="J2073" s="5"/>
      <c r="K2073" s="5"/>
      <c r="L2073" s="21"/>
      <c r="M2073" s="8"/>
      <c r="N2073" s="3"/>
      <c r="O2073" s="3"/>
      <c r="P2073" s="22"/>
      <c r="Q2073" s="2"/>
    </row>
    <row r="2074" spans="1:17" ht="12.75" x14ac:dyDescent="0.15">
      <c r="A2074" s="90"/>
      <c r="B2074" s="95"/>
      <c r="C2074" s="5"/>
      <c r="D2074" s="4"/>
      <c r="E2074" s="5"/>
      <c r="F2074" s="20"/>
      <c r="G2074" s="6"/>
      <c r="H2074" s="5"/>
      <c r="I2074" s="5"/>
      <c r="J2074" s="5"/>
      <c r="K2074" s="5"/>
      <c r="L2074" s="21"/>
      <c r="M2074" s="8"/>
      <c r="N2074" s="3"/>
      <c r="O2074" s="3"/>
      <c r="P2074" s="22"/>
      <c r="Q2074" s="2"/>
    </row>
    <row r="2075" spans="1:17" ht="12.75" x14ac:dyDescent="0.15">
      <c r="A2075" s="90"/>
      <c r="B2075" s="95"/>
      <c r="C2075" s="5"/>
      <c r="D2075" s="4"/>
      <c r="E2075" s="5"/>
      <c r="F2075" s="20"/>
      <c r="G2075" s="6"/>
      <c r="H2075" s="5"/>
      <c r="I2075" s="5"/>
      <c r="J2075" s="5"/>
      <c r="K2075" s="5"/>
      <c r="L2075" s="21"/>
      <c r="M2075" s="8"/>
      <c r="N2075" s="3"/>
      <c r="O2075" s="3"/>
      <c r="P2075" s="22"/>
      <c r="Q2075" s="2"/>
    </row>
    <row r="2076" spans="1:17" ht="12.75" x14ac:dyDescent="0.15">
      <c r="A2076" s="90"/>
      <c r="B2076" s="95"/>
      <c r="C2076" s="5"/>
      <c r="D2076" s="4"/>
      <c r="E2076" s="5"/>
      <c r="F2076" s="20"/>
      <c r="G2076" s="6"/>
      <c r="H2076" s="5"/>
      <c r="I2076" s="5"/>
      <c r="J2076" s="5"/>
      <c r="K2076" s="5"/>
      <c r="L2076" s="21"/>
      <c r="M2076" s="8"/>
      <c r="N2076" s="3"/>
      <c r="O2076" s="3"/>
      <c r="P2076" s="22"/>
      <c r="Q2076" s="2"/>
    </row>
    <row r="2077" spans="1:17" ht="12.75" x14ac:dyDescent="0.15">
      <c r="A2077" s="90"/>
      <c r="B2077" s="95"/>
      <c r="C2077" s="5"/>
      <c r="D2077" s="4"/>
      <c r="E2077" s="5"/>
      <c r="F2077" s="20"/>
      <c r="G2077" s="6"/>
      <c r="H2077" s="5"/>
      <c r="I2077" s="5"/>
      <c r="J2077" s="5"/>
      <c r="K2077" s="5"/>
      <c r="L2077" s="21"/>
      <c r="M2077" s="8"/>
      <c r="N2077" s="3"/>
      <c r="O2077" s="3"/>
      <c r="P2077" s="22"/>
      <c r="Q2077" s="2"/>
    </row>
    <row r="2078" spans="1:17" ht="12.75" x14ac:dyDescent="0.15">
      <c r="A2078" s="90"/>
      <c r="B2078" s="95"/>
      <c r="C2078" s="5"/>
      <c r="D2078" s="4"/>
      <c r="E2078" s="5"/>
      <c r="F2078" s="20"/>
      <c r="G2078" s="6"/>
      <c r="H2078" s="5"/>
      <c r="I2078" s="5"/>
      <c r="J2078" s="5"/>
      <c r="K2078" s="5"/>
      <c r="L2078" s="21"/>
      <c r="M2078" s="8"/>
      <c r="N2078" s="3"/>
      <c r="O2078" s="3"/>
      <c r="P2078" s="22"/>
      <c r="Q2078" s="2"/>
    </row>
    <row r="2079" spans="1:17" ht="12.75" x14ac:dyDescent="0.15">
      <c r="A2079" s="90"/>
      <c r="B2079" s="95"/>
      <c r="C2079" s="5"/>
      <c r="D2079" s="4"/>
      <c r="E2079" s="5"/>
      <c r="F2079" s="20"/>
      <c r="G2079" s="6"/>
      <c r="H2079" s="5"/>
      <c r="I2079" s="5"/>
      <c r="J2079" s="5"/>
      <c r="K2079" s="5"/>
      <c r="L2079" s="21"/>
      <c r="M2079" s="8"/>
      <c r="N2079" s="3"/>
      <c r="O2079" s="3"/>
      <c r="P2079" s="22"/>
      <c r="Q2079" s="2"/>
    </row>
    <row r="2080" spans="1:17" ht="12.75" x14ac:dyDescent="0.15">
      <c r="A2080" s="90"/>
      <c r="B2080" s="95"/>
      <c r="C2080" s="5"/>
      <c r="D2080" s="4"/>
      <c r="E2080" s="5"/>
      <c r="F2080" s="20"/>
      <c r="G2080" s="6"/>
      <c r="H2080" s="5"/>
      <c r="I2080" s="5"/>
      <c r="J2080" s="5"/>
      <c r="K2080" s="5"/>
      <c r="L2080" s="21"/>
      <c r="M2080" s="8"/>
      <c r="N2080" s="3"/>
      <c r="O2080" s="3"/>
      <c r="P2080" s="22"/>
      <c r="Q2080" s="2"/>
    </row>
    <row r="2081" spans="1:17" ht="12.75" x14ac:dyDescent="0.15">
      <c r="A2081" s="90"/>
      <c r="B2081" s="95"/>
      <c r="C2081" s="5"/>
      <c r="D2081" s="4"/>
      <c r="E2081" s="5"/>
      <c r="F2081" s="20"/>
      <c r="G2081" s="6"/>
      <c r="H2081" s="5"/>
      <c r="I2081" s="5"/>
      <c r="J2081" s="5"/>
      <c r="K2081" s="5"/>
      <c r="L2081" s="21"/>
      <c r="M2081" s="8"/>
      <c r="N2081" s="3"/>
      <c r="O2081" s="3"/>
      <c r="P2081" s="22"/>
      <c r="Q2081" s="2"/>
    </row>
    <row r="2082" spans="1:17" ht="12.75" x14ac:dyDescent="0.15">
      <c r="A2082" s="90"/>
      <c r="B2082" s="95"/>
      <c r="C2082" s="5"/>
      <c r="D2082" s="4"/>
      <c r="E2082" s="5"/>
      <c r="F2082" s="20"/>
      <c r="G2082" s="6"/>
      <c r="H2082" s="5"/>
      <c r="I2082" s="5"/>
      <c r="J2082" s="5"/>
      <c r="K2082" s="5"/>
      <c r="L2082" s="21"/>
      <c r="M2082" s="8"/>
      <c r="N2082" s="3"/>
      <c r="O2082" s="3"/>
      <c r="P2082" s="22"/>
      <c r="Q2082" s="2"/>
    </row>
    <row r="2083" spans="1:17" ht="12.75" x14ac:dyDescent="0.15">
      <c r="A2083" s="90"/>
      <c r="B2083" s="95"/>
      <c r="C2083" s="5"/>
      <c r="D2083" s="4"/>
      <c r="E2083" s="5"/>
      <c r="F2083" s="20"/>
      <c r="G2083" s="6"/>
      <c r="H2083" s="5"/>
      <c r="I2083" s="5"/>
      <c r="J2083" s="5"/>
      <c r="K2083" s="5"/>
      <c r="L2083" s="21"/>
      <c r="M2083" s="8"/>
      <c r="N2083" s="3"/>
      <c r="O2083" s="3"/>
      <c r="P2083" s="22"/>
      <c r="Q2083" s="2"/>
    </row>
    <row r="2084" spans="1:17" ht="12.75" x14ac:dyDescent="0.15">
      <c r="A2084" s="90"/>
      <c r="B2084" s="95"/>
      <c r="C2084" s="5"/>
      <c r="D2084" s="4"/>
      <c r="E2084" s="5"/>
      <c r="F2084" s="20"/>
      <c r="G2084" s="6"/>
      <c r="H2084" s="5"/>
      <c r="I2084" s="5"/>
      <c r="J2084" s="5"/>
      <c r="K2084" s="5"/>
      <c r="L2084" s="21"/>
      <c r="M2084" s="8"/>
      <c r="N2084" s="3"/>
      <c r="O2084" s="3"/>
      <c r="P2084" s="22"/>
      <c r="Q2084" s="2"/>
    </row>
    <row r="2085" spans="1:17" ht="12.75" x14ac:dyDescent="0.15">
      <c r="A2085" s="90"/>
      <c r="B2085" s="95"/>
      <c r="C2085" s="5"/>
      <c r="D2085" s="4"/>
      <c r="E2085" s="5"/>
      <c r="F2085" s="20"/>
      <c r="G2085" s="6"/>
      <c r="H2085" s="5"/>
      <c r="I2085" s="5"/>
      <c r="J2085" s="5"/>
      <c r="K2085" s="5"/>
      <c r="L2085" s="21"/>
      <c r="M2085" s="8"/>
      <c r="N2085" s="3"/>
      <c r="O2085" s="3"/>
      <c r="P2085" s="22"/>
      <c r="Q2085" s="2"/>
    </row>
    <row r="2086" spans="1:17" ht="12.75" x14ac:dyDescent="0.15">
      <c r="A2086" s="90"/>
      <c r="B2086" s="95"/>
      <c r="C2086" s="5"/>
      <c r="D2086" s="4"/>
      <c r="E2086" s="5"/>
      <c r="F2086" s="20"/>
      <c r="G2086" s="6"/>
      <c r="H2086" s="5"/>
      <c r="I2086" s="5"/>
      <c r="J2086" s="5"/>
      <c r="K2086" s="5"/>
      <c r="L2086" s="21"/>
      <c r="M2086" s="8"/>
      <c r="N2086" s="3"/>
      <c r="O2086" s="3"/>
      <c r="P2086" s="22"/>
      <c r="Q2086" s="2"/>
    </row>
    <row r="2087" spans="1:17" ht="12.75" x14ac:dyDescent="0.15">
      <c r="A2087" s="90"/>
      <c r="B2087" s="95"/>
      <c r="C2087" s="5"/>
      <c r="D2087" s="4"/>
      <c r="E2087" s="5"/>
      <c r="F2087" s="20"/>
      <c r="G2087" s="6"/>
      <c r="H2087" s="5"/>
      <c r="I2087" s="5"/>
      <c r="J2087" s="5"/>
      <c r="K2087" s="5"/>
      <c r="L2087" s="21"/>
      <c r="M2087" s="8"/>
      <c r="N2087" s="3"/>
      <c r="O2087" s="3"/>
      <c r="P2087" s="22"/>
      <c r="Q2087" s="2"/>
    </row>
    <row r="2088" spans="1:17" ht="12.75" x14ac:dyDescent="0.15">
      <c r="A2088" s="90"/>
      <c r="B2088" s="95"/>
      <c r="C2088" s="5"/>
      <c r="D2088" s="4"/>
      <c r="E2088" s="5"/>
      <c r="F2088" s="20"/>
      <c r="G2088" s="6"/>
      <c r="H2088" s="5"/>
      <c r="I2088" s="5"/>
      <c r="J2088" s="5"/>
      <c r="K2088" s="5"/>
      <c r="L2088" s="21"/>
      <c r="M2088" s="8"/>
      <c r="N2088" s="3"/>
      <c r="O2088" s="3"/>
      <c r="P2088" s="22"/>
      <c r="Q2088" s="2"/>
    </row>
    <row r="2089" spans="1:17" ht="12.75" x14ac:dyDescent="0.15">
      <c r="A2089" s="90"/>
      <c r="B2089" s="95"/>
      <c r="C2089" s="5"/>
      <c r="D2089" s="4"/>
      <c r="E2089" s="5"/>
      <c r="F2089" s="20"/>
      <c r="G2089" s="6"/>
      <c r="H2089" s="5"/>
      <c r="I2089" s="5"/>
      <c r="J2089" s="5"/>
      <c r="K2089" s="5"/>
      <c r="L2089" s="21"/>
      <c r="M2089" s="8"/>
      <c r="N2089" s="3"/>
      <c r="O2089" s="3"/>
      <c r="P2089" s="22"/>
      <c r="Q2089" s="2"/>
    </row>
    <row r="2090" spans="1:17" ht="12.75" x14ac:dyDescent="0.15">
      <c r="A2090" s="90"/>
      <c r="B2090" s="95"/>
      <c r="C2090" s="5"/>
      <c r="D2090" s="4"/>
      <c r="E2090" s="5"/>
      <c r="F2090" s="20"/>
      <c r="G2090" s="6"/>
      <c r="H2090" s="5"/>
      <c r="I2090" s="5"/>
      <c r="J2090" s="5"/>
      <c r="K2090" s="5"/>
      <c r="L2090" s="21"/>
      <c r="M2090" s="8"/>
      <c r="N2090" s="3"/>
      <c r="O2090" s="3"/>
      <c r="P2090" s="22"/>
      <c r="Q2090" s="2"/>
    </row>
    <row r="2091" spans="1:17" ht="12.75" x14ac:dyDescent="0.15">
      <c r="A2091" s="90"/>
      <c r="B2091" s="95"/>
      <c r="C2091" s="5"/>
      <c r="D2091" s="4"/>
      <c r="E2091" s="5"/>
      <c r="F2091" s="20"/>
      <c r="G2091" s="6"/>
      <c r="H2091" s="5"/>
      <c r="I2091" s="5"/>
      <c r="J2091" s="5"/>
      <c r="K2091" s="5"/>
      <c r="L2091" s="21"/>
      <c r="M2091" s="8"/>
      <c r="N2091" s="3"/>
      <c r="O2091" s="3"/>
      <c r="P2091" s="22"/>
      <c r="Q2091" s="2"/>
    </row>
    <row r="2092" spans="1:17" ht="12.75" x14ac:dyDescent="0.15">
      <c r="A2092" s="90"/>
      <c r="B2092" s="95"/>
      <c r="C2092" s="5"/>
      <c r="D2092" s="4"/>
      <c r="E2092" s="5"/>
      <c r="F2092" s="20"/>
      <c r="G2092" s="6"/>
      <c r="H2092" s="5"/>
      <c r="I2092" s="5"/>
      <c r="J2092" s="5"/>
      <c r="K2092" s="5"/>
      <c r="L2092" s="21"/>
      <c r="M2092" s="8"/>
      <c r="N2092" s="3"/>
      <c r="O2092" s="3"/>
      <c r="P2092" s="22"/>
      <c r="Q2092" s="2"/>
    </row>
    <row r="2093" spans="1:17" ht="12.75" x14ac:dyDescent="0.15">
      <c r="A2093" s="90"/>
      <c r="B2093" s="95"/>
      <c r="C2093" s="5"/>
      <c r="D2093" s="4"/>
      <c r="E2093" s="5"/>
      <c r="F2093" s="20"/>
      <c r="G2093" s="6"/>
      <c r="H2093" s="5"/>
      <c r="I2093" s="5"/>
      <c r="J2093" s="5"/>
      <c r="K2093" s="5"/>
      <c r="L2093" s="21"/>
      <c r="M2093" s="8"/>
      <c r="N2093" s="3"/>
      <c r="O2093" s="3"/>
      <c r="P2093" s="22"/>
      <c r="Q2093" s="2"/>
    </row>
    <row r="2094" spans="1:17" ht="12.75" x14ac:dyDescent="0.15">
      <c r="A2094" s="90"/>
      <c r="B2094" s="95"/>
      <c r="C2094" s="5"/>
      <c r="D2094" s="4"/>
      <c r="E2094" s="5"/>
      <c r="F2094" s="20"/>
      <c r="G2094" s="6"/>
      <c r="H2094" s="5"/>
      <c r="I2094" s="5"/>
      <c r="J2094" s="5"/>
      <c r="K2094" s="5"/>
      <c r="L2094" s="21"/>
      <c r="M2094" s="8"/>
      <c r="N2094" s="3"/>
      <c r="O2094" s="3"/>
      <c r="P2094" s="22"/>
      <c r="Q2094" s="2"/>
    </row>
    <row r="2095" spans="1:17" ht="12.75" x14ac:dyDescent="0.15">
      <c r="A2095" s="90"/>
      <c r="B2095" s="95"/>
      <c r="C2095" s="5"/>
      <c r="D2095" s="4"/>
      <c r="E2095" s="5"/>
      <c r="F2095" s="20"/>
      <c r="G2095" s="6"/>
      <c r="H2095" s="5"/>
      <c r="I2095" s="5"/>
      <c r="J2095" s="5"/>
      <c r="K2095" s="5"/>
      <c r="L2095" s="21"/>
      <c r="M2095" s="8"/>
      <c r="N2095" s="3"/>
      <c r="O2095" s="3"/>
      <c r="P2095" s="22"/>
      <c r="Q2095" s="2"/>
    </row>
    <row r="2096" spans="1:17" ht="12.75" x14ac:dyDescent="0.15">
      <c r="A2096" s="90"/>
      <c r="B2096" s="95"/>
      <c r="C2096" s="5"/>
      <c r="D2096" s="4"/>
      <c r="E2096" s="5"/>
      <c r="F2096" s="20"/>
      <c r="G2096" s="6"/>
      <c r="H2096" s="5"/>
      <c r="I2096" s="5"/>
      <c r="J2096" s="5"/>
      <c r="K2096" s="5"/>
      <c r="L2096" s="21"/>
      <c r="M2096" s="8"/>
      <c r="N2096" s="3"/>
      <c r="O2096" s="3"/>
      <c r="P2096" s="22"/>
      <c r="Q2096" s="2"/>
    </row>
    <row r="2097" spans="1:17" ht="12.75" x14ac:dyDescent="0.15">
      <c r="A2097" s="90"/>
      <c r="B2097" s="95"/>
      <c r="C2097" s="5"/>
      <c r="D2097" s="4"/>
      <c r="E2097" s="5"/>
      <c r="F2097" s="20"/>
      <c r="G2097" s="6"/>
      <c r="H2097" s="5"/>
      <c r="I2097" s="5"/>
      <c r="J2097" s="5"/>
      <c r="K2097" s="5"/>
      <c r="L2097" s="21"/>
      <c r="M2097" s="8"/>
      <c r="N2097" s="3"/>
      <c r="O2097" s="3"/>
      <c r="P2097" s="22"/>
      <c r="Q2097" s="2"/>
    </row>
    <row r="2098" spans="1:17" ht="12.75" x14ac:dyDescent="0.15">
      <c r="A2098" s="90"/>
      <c r="B2098" s="95"/>
      <c r="C2098" s="5"/>
      <c r="D2098" s="4"/>
      <c r="E2098" s="5"/>
      <c r="F2098" s="20"/>
      <c r="G2098" s="6"/>
      <c r="H2098" s="5"/>
      <c r="I2098" s="5"/>
      <c r="J2098" s="5"/>
      <c r="K2098" s="5"/>
      <c r="L2098" s="21"/>
      <c r="M2098" s="8"/>
      <c r="N2098" s="3"/>
      <c r="O2098" s="3"/>
      <c r="P2098" s="22"/>
      <c r="Q2098" s="2"/>
    </row>
    <row r="2099" spans="1:17" ht="12.75" x14ac:dyDescent="0.15">
      <c r="A2099" s="90"/>
      <c r="B2099" s="95"/>
      <c r="C2099" s="5"/>
      <c r="D2099" s="4"/>
      <c r="E2099" s="5"/>
      <c r="F2099" s="20"/>
      <c r="G2099" s="6"/>
      <c r="H2099" s="5"/>
      <c r="I2099" s="5"/>
      <c r="J2099" s="5"/>
      <c r="K2099" s="5"/>
      <c r="L2099" s="21"/>
      <c r="M2099" s="8"/>
      <c r="N2099" s="3"/>
      <c r="O2099" s="3"/>
      <c r="P2099" s="22"/>
      <c r="Q2099" s="2"/>
    </row>
    <row r="2100" spans="1:17" ht="12.75" x14ac:dyDescent="0.15">
      <c r="A2100" s="90"/>
      <c r="B2100" s="95"/>
      <c r="C2100" s="5"/>
      <c r="D2100" s="4"/>
      <c r="E2100" s="5"/>
      <c r="F2100" s="20"/>
      <c r="G2100" s="6"/>
      <c r="H2100" s="5"/>
      <c r="I2100" s="5"/>
      <c r="J2100" s="5"/>
      <c r="K2100" s="5"/>
      <c r="L2100" s="21"/>
      <c r="M2100" s="8"/>
      <c r="N2100" s="3"/>
      <c r="O2100" s="3"/>
      <c r="P2100" s="22"/>
      <c r="Q2100" s="2"/>
    </row>
    <row r="2101" spans="1:17" ht="12.75" x14ac:dyDescent="0.15">
      <c r="A2101" s="90"/>
      <c r="B2101" s="95"/>
      <c r="C2101" s="5"/>
      <c r="D2101" s="4"/>
      <c r="E2101" s="5"/>
      <c r="F2101" s="20"/>
      <c r="G2101" s="6"/>
      <c r="H2101" s="5"/>
      <c r="I2101" s="5"/>
      <c r="J2101" s="5"/>
      <c r="K2101" s="5"/>
      <c r="L2101" s="21"/>
      <c r="M2101" s="8"/>
      <c r="N2101" s="3"/>
      <c r="O2101" s="3"/>
      <c r="P2101" s="22"/>
      <c r="Q2101" s="2"/>
    </row>
    <row r="2102" spans="1:17" ht="12.75" x14ac:dyDescent="0.15">
      <c r="A2102" s="90"/>
      <c r="B2102" s="95"/>
      <c r="C2102" s="5"/>
      <c r="D2102" s="4"/>
      <c r="E2102" s="5"/>
      <c r="F2102" s="20"/>
      <c r="G2102" s="6"/>
      <c r="H2102" s="5"/>
      <c r="I2102" s="5"/>
      <c r="J2102" s="5"/>
      <c r="K2102" s="5"/>
      <c r="L2102" s="21"/>
      <c r="M2102" s="8"/>
      <c r="N2102" s="3"/>
      <c r="O2102" s="3"/>
      <c r="P2102" s="22"/>
      <c r="Q2102" s="2"/>
    </row>
    <row r="2103" spans="1:17" ht="12.75" x14ac:dyDescent="0.15">
      <c r="A2103" s="90"/>
      <c r="B2103" s="95"/>
      <c r="C2103" s="5"/>
      <c r="D2103" s="4"/>
      <c r="E2103" s="5"/>
      <c r="F2103" s="20"/>
      <c r="G2103" s="6"/>
      <c r="H2103" s="5"/>
      <c r="I2103" s="5"/>
      <c r="J2103" s="5"/>
      <c r="K2103" s="5"/>
      <c r="L2103" s="21"/>
      <c r="M2103" s="8"/>
      <c r="N2103" s="3"/>
      <c r="O2103" s="3"/>
      <c r="P2103" s="22"/>
      <c r="Q2103" s="2"/>
    </row>
    <row r="2104" spans="1:17" ht="12.75" x14ac:dyDescent="0.15">
      <c r="A2104" s="90"/>
      <c r="B2104" s="95"/>
      <c r="C2104" s="5"/>
      <c r="D2104" s="4"/>
      <c r="E2104" s="5"/>
      <c r="F2104" s="20"/>
      <c r="G2104" s="6"/>
      <c r="H2104" s="5"/>
      <c r="I2104" s="5"/>
      <c r="J2104" s="5"/>
      <c r="K2104" s="5"/>
      <c r="L2104" s="21"/>
      <c r="M2104" s="8"/>
      <c r="N2104" s="3"/>
      <c r="O2104" s="3"/>
      <c r="P2104" s="22"/>
      <c r="Q2104" s="2"/>
    </row>
    <row r="2105" spans="1:17" ht="12.75" x14ac:dyDescent="0.15">
      <c r="A2105" s="90"/>
      <c r="B2105" s="95"/>
      <c r="C2105" s="5"/>
      <c r="D2105" s="4"/>
      <c r="E2105" s="5"/>
      <c r="F2105" s="20"/>
      <c r="G2105" s="6"/>
      <c r="H2105" s="5"/>
      <c r="I2105" s="5"/>
      <c r="J2105" s="5"/>
      <c r="K2105" s="5"/>
      <c r="L2105" s="21"/>
      <c r="M2105" s="8"/>
      <c r="N2105" s="3"/>
      <c r="O2105" s="3"/>
      <c r="P2105" s="22"/>
      <c r="Q2105" s="2"/>
    </row>
    <row r="2106" spans="1:17" ht="12.75" x14ac:dyDescent="0.15">
      <c r="A2106" s="90"/>
      <c r="B2106" s="95"/>
      <c r="C2106" s="5"/>
      <c r="D2106" s="4"/>
      <c r="E2106" s="5"/>
      <c r="F2106" s="20"/>
      <c r="G2106" s="6"/>
      <c r="H2106" s="5"/>
      <c r="I2106" s="5"/>
      <c r="J2106" s="5"/>
      <c r="K2106" s="5"/>
      <c r="L2106" s="21"/>
      <c r="M2106" s="8"/>
      <c r="N2106" s="3"/>
      <c r="O2106" s="3"/>
      <c r="P2106" s="22"/>
      <c r="Q2106" s="2"/>
    </row>
    <row r="2107" spans="1:17" ht="12.75" x14ac:dyDescent="0.15">
      <c r="A2107" s="90"/>
      <c r="B2107" s="95"/>
      <c r="C2107" s="5"/>
      <c r="D2107" s="4"/>
      <c r="E2107" s="5"/>
      <c r="F2107" s="20"/>
      <c r="G2107" s="6"/>
      <c r="H2107" s="5"/>
      <c r="I2107" s="5"/>
      <c r="J2107" s="5"/>
      <c r="K2107" s="5"/>
      <c r="L2107" s="21"/>
      <c r="M2107" s="8"/>
      <c r="N2107" s="3"/>
      <c r="O2107" s="3"/>
      <c r="P2107" s="22"/>
      <c r="Q2107" s="2"/>
    </row>
    <row r="2108" spans="1:17" ht="12.75" x14ac:dyDescent="0.15">
      <c r="A2108" s="90"/>
      <c r="B2108" s="95"/>
      <c r="C2108" s="5"/>
      <c r="D2108" s="4"/>
      <c r="E2108" s="5"/>
      <c r="F2108" s="20"/>
      <c r="G2108" s="6"/>
      <c r="H2108" s="5"/>
      <c r="I2108" s="5"/>
      <c r="J2108" s="5"/>
      <c r="K2108" s="5"/>
      <c r="L2108" s="21"/>
      <c r="M2108" s="8"/>
      <c r="N2108" s="3"/>
      <c r="O2108" s="3"/>
      <c r="P2108" s="22"/>
      <c r="Q2108" s="2"/>
    </row>
    <row r="2109" spans="1:17" ht="12.75" x14ac:dyDescent="0.15">
      <c r="A2109" s="90"/>
      <c r="B2109" s="95"/>
      <c r="C2109" s="5"/>
      <c r="D2109" s="4"/>
      <c r="E2109" s="5"/>
      <c r="F2109" s="20"/>
      <c r="G2109" s="6"/>
      <c r="H2109" s="5"/>
      <c r="I2109" s="5"/>
      <c r="J2109" s="5"/>
      <c r="K2109" s="5"/>
      <c r="L2109" s="21"/>
      <c r="M2109" s="8"/>
      <c r="N2109" s="3"/>
      <c r="O2109" s="3"/>
      <c r="P2109" s="22"/>
      <c r="Q2109" s="2"/>
    </row>
    <row r="2110" spans="1:17" ht="12.75" x14ac:dyDescent="0.15">
      <c r="A2110" s="90"/>
      <c r="B2110" s="95"/>
      <c r="C2110" s="5"/>
      <c r="D2110" s="4"/>
      <c r="E2110" s="5"/>
      <c r="F2110" s="20"/>
      <c r="G2110" s="6"/>
      <c r="H2110" s="5"/>
      <c r="I2110" s="5"/>
      <c r="J2110" s="5"/>
      <c r="K2110" s="5"/>
      <c r="L2110" s="21"/>
      <c r="M2110" s="8"/>
      <c r="N2110" s="3"/>
      <c r="O2110" s="3"/>
      <c r="P2110" s="22"/>
      <c r="Q2110" s="2"/>
    </row>
    <row r="2111" spans="1:17" ht="15" x14ac:dyDescent="0.2">
      <c r="A2111" s="110"/>
      <c r="B2111" s="111"/>
      <c r="C2111" s="5"/>
      <c r="D2111" s="112"/>
      <c r="E2111" s="113"/>
      <c r="F2111" s="114"/>
      <c r="G2111" s="115"/>
      <c r="H2111" s="113"/>
      <c r="I2111" s="113"/>
      <c r="J2111" s="113"/>
      <c r="K2111" s="113"/>
      <c r="L2111" s="116"/>
      <c r="M2111" s="117"/>
      <c r="N2111" s="111"/>
      <c r="O2111" s="111"/>
      <c r="P2111" s="118"/>
      <c r="Q2111" s="119"/>
    </row>
    <row r="2112" spans="1:17" ht="12.75" x14ac:dyDescent="0.15">
      <c r="A2112" s="90"/>
      <c r="B2112" s="95"/>
      <c r="C2112" s="5"/>
      <c r="D2112" s="4"/>
      <c r="E2112" s="5"/>
      <c r="F2112" s="20"/>
      <c r="G2112" s="6"/>
      <c r="H2112" s="5"/>
      <c r="I2112" s="5"/>
      <c r="J2112" s="5"/>
      <c r="K2112" s="5"/>
      <c r="L2112" s="21"/>
      <c r="M2112" s="8"/>
      <c r="N2112" s="3"/>
      <c r="O2112" s="3"/>
      <c r="P2112" s="22"/>
      <c r="Q2112" s="2"/>
    </row>
    <row r="2113" spans="1:17" ht="12.75" x14ac:dyDescent="0.15">
      <c r="A2113" s="90"/>
      <c r="B2113" s="95"/>
      <c r="C2113" s="5"/>
      <c r="D2113" s="4"/>
      <c r="E2113" s="5"/>
      <c r="F2113" s="20"/>
      <c r="G2113" s="6"/>
      <c r="H2113" s="5"/>
      <c r="I2113" s="5"/>
      <c r="J2113" s="5"/>
      <c r="K2113" s="5"/>
      <c r="L2113" s="21"/>
      <c r="M2113" s="8"/>
      <c r="N2113" s="3"/>
      <c r="O2113" s="3"/>
      <c r="P2113" s="22"/>
      <c r="Q2113" s="2"/>
    </row>
    <row r="2114" spans="1:17" ht="12.75" x14ac:dyDescent="0.15">
      <c r="A2114" s="90"/>
      <c r="B2114" s="95"/>
      <c r="C2114" s="5"/>
      <c r="D2114" s="4"/>
      <c r="E2114" s="5"/>
      <c r="F2114" s="20"/>
      <c r="G2114" s="6"/>
      <c r="H2114" s="5"/>
      <c r="I2114" s="5"/>
      <c r="J2114" s="5"/>
      <c r="K2114" s="5"/>
      <c r="L2114" s="21"/>
      <c r="M2114" s="8"/>
      <c r="N2114" s="3"/>
      <c r="O2114" s="3"/>
      <c r="P2114" s="22"/>
      <c r="Q2114" s="2"/>
    </row>
    <row r="2115" spans="1:17" ht="12.75" x14ac:dyDescent="0.15">
      <c r="A2115" s="90"/>
      <c r="B2115" s="95"/>
      <c r="C2115" s="5"/>
      <c r="D2115" s="4"/>
      <c r="E2115" s="5"/>
      <c r="F2115" s="20"/>
      <c r="G2115" s="6"/>
      <c r="H2115" s="5"/>
      <c r="I2115" s="5"/>
      <c r="J2115" s="5"/>
      <c r="K2115" s="5"/>
      <c r="L2115" s="21"/>
      <c r="M2115" s="8"/>
      <c r="N2115" s="3"/>
      <c r="O2115" s="3"/>
      <c r="P2115" s="22"/>
      <c r="Q2115" s="2"/>
    </row>
    <row r="2116" spans="1:17" ht="12.75" x14ac:dyDescent="0.15">
      <c r="A2116" s="90"/>
      <c r="B2116" s="95"/>
      <c r="C2116" s="5"/>
      <c r="D2116" s="4"/>
      <c r="E2116" s="5"/>
      <c r="F2116" s="20"/>
      <c r="G2116" s="6"/>
      <c r="H2116" s="5"/>
      <c r="I2116" s="5"/>
      <c r="J2116" s="5"/>
      <c r="K2116" s="5"/>
      <c r="L2116" s="21"/>
      <c r="M2116" s="8"/>
      <c r="N2116" s="3"/>
      <c r="O2116" s="3"/>
      <c r="P2116" s="22"/>
      <c r="Q2116" s="2"/>
    </row>
    <row r="2117" spans="1:17" ht="12.75" x14ac:dyDescent="0.15">
      <c r="A2117" s="90"/>
      <c r="B2117" s="95"/>
      <c r="C2117" s="5"/>
      <c r="D2117" s="4"/>
      <c r="E2117" s="5"/>
      <c r="F2117" s="20"/>
      <c r="G2117" s="6"/>
      <c r="H2117" s="5"/>
      <c r="I2117" s="5"/>
      <c r="J2117" s="5"/>
      <c r="K2117" s="5"/>
      <c r="L2117" s="21"/>
      <c r="M2117" s="8"/>
      <c r="N2117" s="3"/>
      <c r="O2117" s="3"/>
      <c r="P2117" s="22"/>
      <c r="Q2117" s="2"/>
    </row>
    <row r="2118" spans="1:17" ht="12.75" x14ac:dyDescent="0.15">
      <c r="A2118" s="90"/>
      <c r="B2118" s="95"/>
      <c r="C2118" s="5"/>
      <c r="D2118" s="4"/>
      <c r="E2118" s="5"/>
      <c r="F2118" s="20"/>
      <c r="G2118" s="6"/>
      <c r="H2118" s="5"/>
      <c r="I2118" s="5"/>
      <c r="J2118" s="5"/>
      <c r="K2118" s="5"/>
      <c r="L2118" s="21"/>
      <c r="M2118" s="8"/>
      <c r="N2118" s="3"/>
      <c r="O2118" s="3"/>
      <c r="P2118" s="22"/>
      <c r="Q2118" s="2"/>
    </row>
    <row r="2119" spans="1:17" ht="12.75" x14ac:dyDescent="0.15">
      <c r="A2119" s="90"/>
      <c r="B2119" s="95"/>
      <c r="C2119" s="5"/>
      <c r="D2119" s="4"/>
      <c r="E2119" s="5"/>
      <c r="F2119" s="20"/>
      <c r="G2119" s="6"/>
      <c r="H2119" s="5"/>
      <c r="I2119" s="5"/>
      <c r="J2119" s="5"/>
      <c r="K2119" s="5"/>
      <c r="L2119" s="21"/>
      <c r="M2119" s="8"/>
      <c r="N2119" s="3"/>
      <c r="O2119" s="3"/>
      <c r="P2119" s="22"/>
      <c r="Q2119" s="2"/>
    </row>
    <row r="2120" spans="1:17" ht="12.75" x14ac:dyDescent="0.15">
      <c r="A2120" s="90"/>
      <c r="B2120" s="95"/>
      <c r="C2120" s="5"/>
      <c r="D2120" s="4"/>
      <c r="E2120" s="5"/>
      <c r="F2120" s="20"/>
      <c r="G2120" s="6"/>
      <c r="H2120" s="5"/>
      <c r="I2120" s="5"/>
      <c r="J2120" s="5"/>
      <c r="K2120" s="5"/>
      <c r="L2120" s="21"/>
      <c r="M2120" s="8"/>
      <c r="N2120" s="3"/>
      <c r="O2120" s="3"/>
      <c r="P2120" s="22"/>
      <c r="Q2120" s="2"/>
    </row>
    <row r="2121" spans="1:17" ht="12.75" x14ac:dyDescent="0.15">
      <c r="A2121" s="90"/>
      <c r="B2121" s="95"/>
      <c r="C2121" s="5"/>
      <c r="D2121" s="4"/>
      <c r="E2121" s="5"/>
      <c r="F2121" s="20"/>
      <c r="G2121" s="6"/>
      <c r="H2121" s="5"/>
      <c r="I2121" s="5"/>
      <c r="J2121" s="5"/>
      <c r="K2121" s="5"/>
      <c r="L2121" s="21"/>
      <c r="M2121" s="8"/>
      <c r="N2121" s="3"/>
      <c r="O2121" s="3"/>
      <c r="P2121" s="22"/>
      <c r="Q2121" s="2"/>
    </row>
    <row r="2122" spans="1:17" ht="12.75" x14ac:dyDescent="0.15">
      <c r="A2122" s="90"/>
      <c r="B2122" s="95"/>
      <c r="C2122" s="5"/>
      <c r="D2122" s="4"/>
      <c r="E2122" s="5"/>
      <c r="F2122" s="20"/>
      <c r="G2122" s="6"/>
      <c r="H2122" s="5"/>
      <c r="I2122" s="5"/>
      <c r="J2122" s="5"/>
      <c r="K2122" s="5"/>
      <c r="L2122" s="21"/>
      <c r="M2122" s="8"/>
      <c r="N2122" s="3"/>
      <c r="O2122" s="3"/>
      <c r="P2122" s="22"/>
      <c r="Q2122" s="2"/>
    </row>
    <row r="2123" spans="1:17" ht="12.75" x14ac:dyDescent="0.15">
      <c r="A2123" s="90"/>
      <c r="B2123" s="95"/>
      <c r="C2123" s="5"/>
      <c r="D2123" s="4"/>
      <c r="E2123" s="5"/>
      <c r="F2123" s="20"/>
      <c r="G2123" s="6"/>
      <c r="H2123" s="5"/>
      <c r="I2123" s="5"/>
      <c r="J2123" s="5"/>
      <c r="K2123" s="5"/>
      <c r="L2123" s="21"/>
      <c r="M2123" s="8"/>
      <c r="N2123" s="3"/>
      <c r="O2123" s="3"/>
      <c r="P2123" s="22"/>
      <c r="Q2123" s="2"/>
    </row>
    <row r="2124" spans="1:17" ht="12.75" x14ac:dyDescent="0.15">
      <c r="A2124" s="90"/>
      <c r="B2124" s="95"/>
      <c r="C2124" s="5"/>
      <c r="D2124" s="4"/>
      <c r="E2124" s="5"/>
      <c r="F2124" s="20"/>
      <c r="G2124" s="6"/>
      <c r="H2124" s="5"/>
      <c r="I2124" s="5"/>
      <c r="J2124" s="5"/>
      <c r="K2124" s="5"/>
      <c r="L2124" s="21"/>
      <c r="M2124" s="8"/>
      <c r="N2124" s="3"/>
      <c r="O2124" s="3"/>
      <c r="P2124" s="22"/>
      <c r="Q2124" s="2"/>
    </row>
    <row r="2125" spans="1:17" ht="12.75" x14ac:dyDescent="0.15">
      <c r="A2125" s="90"/>
      <c r="B2125" s="95"/>
      <c r="C2125" s="5"/>
      <c r="D2125" s="4"/>
      <c r="E2125" s="5"/>
      <c r="F2125" s="20"/>
      <c r="G2125" s="6"/>
      <c r="H2125" s="5"/>
      <c r="I2125" s="5"/>
      <c r="J2125" s="5"/>
      <c r="K2125" s="5"/>
      <c r="L2125" s="21"/>
      <c r="M2125" s="8"/>
      <c r="N2125" s="3"/>
      <c r="O2125" s="3"/>
      <c r="P2125" s="22"/>
      <c r="Q2125" s="2"/>
    </row>
    <row r="2126" spans="1:17" ht="12.75" x14ac:dyDescent="0.15">
      <c r="A2126" s="90"/>
      <c r="B2126" s="95"/>
      <c r="C2126" s="5"/>
      <c r="D2126" s="4"/>
      <c r="E2126" s="5"/>
      <c r="F2126" s="20"/>
      <c r="G2126" s="6"/>
      <c r="H2126" s="5"/>
      <c r="I2126" s="5"/>
      <c r="J2126" s="5"/>
      <c r="K2126" s="5"/>
      <c r="L2126" s="21"/>
      <c r="M2126" s="8"/>
      <c r="N2126" s="3"/>
      <c r="O2126" s="3"/>
      <c r="P2126" s="22"/>
      <c r="Q2126" s="2"/>
    </row>
    <row r="2127" spans="1:17" ht="12.75" x14ac:dyDescent="0.15">
      <c r="A2127" s="90"/>
      <c r="B2127" s="95"/>
      <c r="C2127" s="5"/>
      <c r="D2127" s="4"/>
      <c r="E2127" s="5"/>
      <c r="F2127" s="20"/>
      <c r="G2127" s="6"/>
      <c r="H2127" s="5"/>
      <c r="I2127" s="5"/>
      <c r="J2127" s="5"/>
      <c r="K2127" s="5"/>
      <c r="L2127" s="21"/>
      <c r="M2127" s="8"/>
      <c r="N2127" s="3"/>
      <c r="O2127" s="3"/>
      <c r="P2127" s="22"/>
      <c r="Q2127" s="2"/>
    </row>
    <row r="2128" spans="1:17" ht="12.75" x14ac:dyDescent="0.15">
      <c r="A2128" s="90"/>
      <c r="B2128" s="95"/>
      <c r="C2128" s="5"/>
      <c r="D2128" s="4"/>
      <c r="E2128" s="5"/>
      <c r="F2128" s="20"/>
      <c r="G2128" s="6"/>
      <c r="H2128" s="5"/>
      <c r="I2128" s="5"/>
      <c r="J2128" s="5"/>
      <c r="K2128" s="5"/>
      <c r="L2128" s="21"/>
      <c r="M2128" s="8"/>
      <c r="N2128" s="3"/>
      <c r="O2128" s="3"/>
      <c r="P2128" s="22"/>
      <c r="Q2128" s="2"/>
    </row>
    <row r="2129" spans="1:17" ht="12.75" x14ac:dyDescent="0.15">
      <c r="A2129" s="90"/>
      <c r="B2129" s="95"/>
      <c r="C2129" s="5"/>
      <c r="D2129" s="4"/>
      <c r="E2129" s="5"/>
      <c r="F2129" s="20"/>
      <c r="G2129" s="6"/>
      <c r="H2129" s="5"/>
      <c r="I2129" s="5"/>
      <c r="J2129" s="5"/>
      <c r="K2129" s="5"/>
      <c r="L2129" s="21"/>
      <c r="M2129" s="8"/>
      <c r="N2129" s="3"/>
      <c r="O2129" s="3"/>
      <c r="P2129" s="22"/>
      <c r="Q2129" s="2"/>
    </row>
    <row r="2130" spans="1:17" ht="12.75" x14ac:dyDescent="0.15">
      <c r="A2130" s="90"/>
      <c r="B2130" s="95"/>
      <c r="C2130" s="5"/>
      <c r="D2130" s="4"/>
      <c r="E2130" s="5"/>
      <c r="F2130" s="20"/>
      <c r="G2130" s="6"/>
      <c r="H2130" s="5"/>
      <c r="I2130" s="5"/>
      <c r="J2130" s="5"/>
      <c r="K2130" s="5"/>
      <c r="L2130" s="21"/>
      <c r="M2130" s="8"/>
      <c r="N2130" s="3"/>
      <c r="O2130" s="3"/>
      <c r="P2130" s="22"/>
      <c r="Q2130" s="2"/>
    </row>
    <row r="2131" spans="1:17" ht="12.75" x14ac:dyDescent="0.15">
      <c r="A2131" s="90"/>
      <c r="B2131" s="95"/>
      <c r="C2131" s="5"/>
      <c r="D2131" s="4"/>
      <c r="E2131" s="5"/>
      <c r="F2131" s="20"/>
      <c r="G2131" s="6"/>
      <c r="H2131" s="5"/>
      <c r="I2131" s="5"/>
      <c r="J2131" s="5"/>
      <c r="K2131" s="5"/>
      <c r="L2131" s="21"/>
      <c r="M2131" s="8"/>
      <c r="N2131" s="3"/>
      <c r="O2131" s="3"/>
      <c r="P2131" s="22"/>
      <c r="Q2131" s="2"/>
    </row>
    <row r="2132" spans="1:17" ht="12.75" x14ac:dyDescent="0.15">
      <c r="A2132" s="90"/>
      <c r="B2132" s="95"/>
      <c r="C2132" s="5"/>
      <c r="D2132" s="4"/>
      <c r="E2132" s="5"/>
      <c r="F2132" s="20"/>
      <c r="G2132" s="6"/>
      <c r="H2132" s="5"/>
      <c r="I2132" s="5"/>
      <c r="J2132" s="5"/>
      <c r="K2132" s="5"/>
      <c r="L2132" s="21"/>
      <c r="M2132" s="8"/>
      <c r="N2132" s="3"/>
      <c r="O2132" s="3"/>
      <c r="P2132" s="22"/>
      <c r="Q2132" s="2"/>
    </row>
    <row r="2133" spans="1:17" ht="12.75" x14ac:dyDescent="0.15">
      <c r="A2133" s="90"/>
      <c r="B2133" s="95"/>
      <c r="C2133" s="5"/>
      <c r="D2133" s="4"/>
      <c r="E2133" s="5"/>
      <c r="F2133" s="20"/>
      <c r="G2133" s="6"/>
      <c r="H2133" s="5"/>
      <c r="I2133" s="5"/>
      <c r="J2133" s="5"/>
      <c r="K2133" s="5"/>
      <c r="L2133" s="21"/>
      <c r="M2133" s="8"/>
      <c r="N2133" s="3"/>
      <c r="O2133" s="3"/>
      <c r="P2133" s="22"/>
      <c r="Q2133" s="2"/>
    </row>
    <row r="2134" spans="1:17" ht="12.75" x14ac:dyDescent="0.15">
      <c r="A2134" s="90"/>
      <c r="B2134" s="95"/>
      <c r="C2134" s="5"/>
      <c r="D2134" s="4"/>
      <c r="E2134" s="5"/>
      <c r="F2134" s="20"/>
      <c r="G2134" s="6"/>
      <c r="H2134" s="5"/>
      <c r="I2134" s="5"/>
      <c r="J2134" s="5"/>
      <c r="K2134" s="5"/>
      <c r="L2134" s="21"/>
      <c r="M2134" s="8"/>
      <c r="N2134" s="3"/>
      <c r="O2134" s="3"/>
      <c r="P2134" s="22"/>
      <c r="Q2134" s="2"/>
    </row>
    <row r="2135" spans="1:17" ht="12.75" x14ac:dyDescent="0.15">
      <c r="A2135" s="90"/>
      <c r="B2135" s="95"/>
      <c r="C2135" s="5"/>
      <c r="D2135" s="4"/>
      <c r="E2135" s="5"/>
      <c r="F2135" s="20"/>
      <c r="G2135" s="6"/>
      <c r="H2135" s="5"/>
      <c r="I2135" s="5"/>
      <c r="J2135" s="5"/>
      <c r="K2135" s="5"/>
      <c r="L2135" s="21"/>
      <c r="M2135" s="8"/>
      <c r="N2135" s="3"/>
      <c r="O2135" s="3"/>
      <c r="P2135" s="22"/>
      <c r="Q2135" s="2"/>
    </row>
    <row r="2136" spans="1:17" ht="12.75" x14ac:dyDescent="0.15">
      <c r="A2136" s="90"/>
      <c r="B2136" s="95"/>
      <c r="C2136" s="5"/>
      <c r="D2136" s="4"/>
      <c r="E2136" s="5"/>
      <c r="F2136" s="20"/>
      <c r="G2136" s="6"/>
      <c r="H2136" s="5"/>
      <c r="I2136" s="5"/>
      <c r="J2136" s="5"/>
      <c r="K2136" s="5"/>
      <c r="L2136" s="21"/>
      <c r="M2136" s="8"/>
      <c r="N2136" s="3"/>
      <c r="O2136" s="3"/>
      <c r="P2136" s="22"/>
      <c r="Q2136" s="2"/>
    </row>
    <row r="2137" spans="1:17" ht="12.75" x14ac:dyDescent="0.15">
      <c r="A2137" s="90"/>
      <c r="B2137" s="95"/>
      <c r="C2137" s="5"/>
      <c r="D2137" s="4"/>
      <c r="E2137" s="5"/>
      <c r="F2137" s="20"/>
      <c r="G2137" s="6"/>
      <c r="H2137" s="5"/>
      <c r="I2137" s="5"/>
      <c r="J2137" s="5"/>
      <c r="K2137" s="5"/>
      <c r="L2137" s="21"/>
      <c r="M2137" s="8"/>
      <c r="N2137" s="3"/>
      <c r="O2137" s="3"/>
      <c r="P2137" s="22"/>
      <c r="Q2137" s="2"/>
    </row>
    <row r="2138" spans="1:17" ht="12.75" x14ac:dyDescent="0.15">
      <c r="A2138" s="90"/>
      <c r="B2138" s="95"/>
      <c r="C2138" s="5"/>
      <c r="D2138" s="4"/>
      <c r="E2138" s="5"/>
      <c r="F2138" s="20"/>
      <c r="G2138" s="6"/>
      <c r="H2138" s="5"/>
      <c r="I2138" s="5"/>
      <c r="J2138" s="5"/>
      <c r="K2138" s="5"/>
      <c r="L2138" s="21"/>
      <c r="M2138" s="8"/>
      <c r="N2138" s="3"/>
      <c r="O2138" s="3"/>
      <c r="P2138" s="22"/>
      <c r="Q2138" s="2"/>
    </row>
    <row r="2139" spans="1:17" ht="12.75" x14ac:dyDescent="0.15">
      <c r="A2139" s="90"/>
      <c r="B2139" s="95"/>
      <c r="C2139" s="5"/>
      <c r="D2139" s="4"/>
      <c r="E2139" s="5"/>
      <c r="F2139" s="20"/>
      <c r="G2139" s="6"/>
      <c r="H2139" s="5"/>
      <c r="I2139" s="5"/>
      <c r="J2139" s="5"/>
      <c r="K2139" s="5"/>
      <c r="L2139" s="21"/>
      <c r="M2139" s="8"/>
      <c r="N2139" s="3"/>
      <c r="O2139" s="3"/>
      <c r="P2139" s="22"/>
      <c r="Q2139" s="2"/>
    </row>
    <row r="2140" spans="1:17" ht="12.75" x14ac:dyDescent="0.15">
      <c r="A2140" s="90"/>
      <c r="B2140" s="95"/>
      <c r="C2140" s="5"/>
      <c r="D2140" s="4"/>
      <c r="E2140" s="5"/>
      <c r="F2140" s="20"/>
      <c r="G2140" s="6"/>
      <c r="H2140" s="5"/>
      <c r="I2140" s="5"/>
      <c r="J2140" s="5"/>
      <c r="K2140" s="5"/>
      <c r="L2140" s="21"/>
      <c r="M2140" s="8"/>
      <c r="N2140" s="3"/>
      <c r="O2140" s="3"/>
      <c r="P2140" s="22"/>
      <c r="Q2140" s="2"/>
    </row>
    <row r="2141" spans="1:17" ht="12.75" x14ac:dyDescent="0.15">
      <c r="A2141" s="90"/>
      <c r="B2141" s="95"/>
      <c r="C2141" s="5"/>
      <c r="D2141" s="4"/>
      <c r="E2141" s="5"/>
      <c r="F2141" s="20"/>
      <c r="G2141" s="6"/>
      <c r="H2141" s="5"/>
      <c r="I2141" s="5"/>
      <c r="J2141" s="5"/>
      <c r="K2141" s="5"/>
      <c r="L2141" s="21"/>
      <c r="M2141" s="8"/>
      <c r="N2141" s="3"/>
      <c r="O2141" s="3"/>
      <c r="P2141" s="22"/>
      <c r="Q2141" s="2"/>
    </row>
    <row r="2142" spans="1:17" ht="12.75" x14ac:dyDescent="0.15">
      <c r="A2142" s="90"/>
      <c r="B2142" s="95"/>
      <c r="C2142" s="5"/>
      <c r="D2142" s="4"/>
      <c r="E2142" s="5"/>
      <c r="F2142" s="20"/>
      <c r="G2142" s="6"/>
      <c r="H2142" s="5"/>
      <c r="I2142" s="5"/>
      <c r="J2142" s="5"/>
      <c r="K2142" s="5"/>
      <c r="L2142" s="21"/>
      <c r="M2142" s="8"/>
      <c r="N2142" s="3"/>
      <c r="O2142" s="3"/>
      <c r="P2142" s="22"/>
      <c r="Q2142" s="2"/>
    </row>
    <row r="2143" spans="1:17" ht="12.75" x14ac:dyDescent="0.15">
      <c r="A2143" s="90"/>
      <c r="B2143" s="95"/>
      <c r="C2143" s="5"/>
      <c r="D2143" s="4"/>
      <c r="E2143" s="5"/>
      <c r="F2143" s="20"/>
      <c r="G2143" s="6"/>
      <c r="H2143" s="5"/>
      <c r="I2143" s="5"/>
      <c r="J2143" s="5"/>
      <c r="K2143" s="5"/>
      <c r="L2143" s="21"/>
      <c r="M2143" s="8"/>
      <c r="N2143" s="3"/>
      <c r="O2143" s="3"/>
      <c r="P2143" s="22"/>
      <c r="Q2143" s="2"/>
    </row>
    <row r="2144" spans="1:17" ht="12.75" x14ac:dyDescent="0.15">
      <c r="A2144" s="90"/>
      <c r="B2144" s="95"/>
      <c r="C2144" s="5"/>
      <c r="D2144" s="4"/>
      <c r="E2144" s="5"/>
      <c r="F2144" s="20"/>
      <c r="G2144" s="6"/>
      <c r="H2144" s="5"/>
      <c r="I2144" s="5"/>
      <c r="J2144" s="5"/>
      <c r="K2144" s="5"/>
      <c r="L2144" s="21"/>
      <c r="M2144" s="8"/>
      <c r="N2144" s="3"/>
      <c r="O2144" s="3"/>
      <c r="P2144" s="22"/>
      <c r="Q2144" s="2"/>
    </row>
    <row r="2145" spans="1:17" ht="12.75" x14ac:dyDescent="0.15">
      <c r="A2145" s="90"/>
      <c r="B2145" s="95"/>
      <c r="C2145" s="5"/>
      <c r="D2145" s="4"/>
      <c r="E2145" s="5"/>
      <c r="F2145" s="20"/>
      <c r="G2145" s="6"/>
      <c r="H2145" s="5"/>
      <c r="I2145" s="5"/>
      <c r="J2145" s="5"/>
      <c r="K2145" s="5"/>
      <c r="L2145" s="21"/>
      <c r="M2145" s="8"/>
      <c r="N2145" s="3"/>
      <c r="O2145" s="3"/>
      <c r="P2145" s="22"/>
      <c r="Q2145" s="2"/>
    </row>
    <row r="2146" spans="1:17" ht="12.75" x14ac:dyDescent="0.15">
      <c r="A2146" s="90"/>
      <c r="B2146" s="95"/>
      <c r="C2146" s="5"/>
      <c r="D2146" s="4"/>
      <c r="E2146" s="5"/>
      <c r="F2146" s="20"/>
      <c r="G2146" s="6"/>
      <c r="H2146" s="5"/>
      <c r="I2146" s="5"/>
      <c r="J2146" s="5"/>
      <c r="K2146" s="5"/>
      <c r="L2146" s="21"/>
      <c r="M2146" s="8"/>
      <c r="N2146" s="3"/>
      <c r="O2146" s="3"/>
      <c r="P2146" s="22"/>
      <c r="Q2146" s="2"/>
    </row>
    <row r="2147" spans="1:17" ht="12.75" x14ac:dyDescent="0.15">
      <c r="A2147" s="90"/>
      <c r="B2147" s="95"/>
      <c r="C2147" s="5"/>
      <c r="D2147" s="4"/>
      <c r="E2147" s="5"/>
      <c r="F2147" s="20"/>
      <c r="G2147" s="6"/>
      <c r="H2147" s="5"/>
      <c r="I2147" s="5"/>
      <c r="J2147" s="5"/>
      <c r="K2147" s="5"/>
      <c r="L2147" s="21"/>
      <c r="M2147" s="8"/>
      <c r="N2147" s="3"/>
      <c r="O2147" s="3"/>
      <c r="P2147" s="22"/>
      <c r="Q2147" s="2"/>
    </row>
    <row r="2148" spans="1:17" ht="12.75" x14ac:dyDescent="0.15">
      <c r="A2148" s="90"/>
      <c r="B2148" s="95"/>
      <c r="C2148" s="5"/>
      <c r="D2148" s="4"/>
      <c r="E2148" s="5"/>
      <c r="F2148" s="20"/>
      <c r="G2148" s="6"/>
      <c r="H2148" s="5"/>
      <c r="I2148" s="5"/>
      <c r="J2148" s="5"/>
      <c r="K2148" s="5"/>
      <c r="L2148" s="21"/>
      <c r="M2148" s="8"/>
      <c r="N2148" s="3"/>
      <c r="O2148" s="3"/>
      <c r="P2148" s="22"/>
      <c r="Q2148" s="2"/>
    </row>
    <row r="2149" spans="1:17" ht="12.75" x14ac:dyDescent="0.15">
      <c r="A2149" s="90"/>
      <c r="B2149" s="95"/>
      <c r="C2149" s="5"/>
      <c r="D2149" s="4"/>
      <c r="E2149" s="5"/>
      <c r="F2149" s="20"/>
      <c r="G2149" s="6"/>
      <c r="H2149" s="5"/>
      <c r="I2149" s="5"/>
      <c r="J2149" s="5"/>
      <c r="K2149" s="5"/>
      <c r="L2149" s="21"/>
      <c r="M2149" s="8"/>
      <c r="N2149" s="3"/>
      <c r="O2149" s="3"/>
      <c r="P2149" s="22"/>
      <c r="Q2149" s="2"/>
    </row>
    <row r="2150" spans="1:17" ht="12.75" x14ac:dyDescent="0.15">
      <c r="A2150" s="90"/>
      <c r="B2150" s="95"/>
      <c r="C2150" s="5"/>
      <c r="D2150" s="4"/>
      <c r="E2150" s="5"/>
      <c r="F2150" s="20"/>
      <c r="G2150" s="6"/>
      <c r="H2150" s="5"/>
      <c r="I2150" s="5"/>
      <c r="J2150" s="5"/>
      <c r="K2150" s="5"/>
      <c r="L2150" s="21"/>
      <c r="M2150" s="8"/>
      <c r="N2150" s="3"/>
      <c r="O2150" s="3"/>
      <c r="P2150" s="22"/>
      <c r="Q2150" s="2"/>
    </row>
    <row r="2151" spans="1:17" ht="12.75" x14ac:dyDescent="0.15">
      <c r="A2151" s="90"/>
      <c r="B2151" s="95"/>
      <c r="C2151" s="5"/>
      <c r="D2151" s="4"/>
      <c r="E2151" s="5"/>
      <c r="F2151" s="20"/>
      <c r="G2151" s="6"/>
      <c r="H2151" s="5"/>
      <c r="I2151" s="5"/>
      <c r="J2151" s="5"/>
      <c r="K2151" s="5"/>
      <c r="L2151" s="21"/>
      <c r="M2151" s="8"/>
      <c r="N2151" s="3"/>
      <c r="O2151" s="3"/>
      <c r="P2151" s="22"/>
      <c r="Q2151" s="2"/>
    </row>
    <row r="2152" spans="1:17" ht="12.75" x14ac:dyDescent="0.15">
      <c r="A2152" s="90"/>
      <c r="B2152" s="95"/>
      <c r="C2152" s="5"/>
      <c r="D2152" s="4"/>
      <c r="E2152" s="5"/>
      <c r="F2152" s="20"/>
      <c r="G2152" s="6"/>
      <c r="H2152" s="5"/>
      <c r="I2152" s="5"/>
      <c r="J2152" s="5"/>
      <c r="K2152" s="5"/>
      <c r="L2152" s="21"/>
      <c r="M2152" s="8"/>
      <c r="N2152" s="3"/>
      <c r="O2152" s="3"/>
      <c r="P2152" s="22"/>
      <c r="Q2152" s="2"/>
    </row>
    <row r="2153" spans="1:17" ht="12.75" x14ac:dyDescent="0.15">
      <c r="A2153" s="90"/>
      <c r="B2153" s="95"/>
      <c r="C2153" s="5"/>
      <c r="D2153" s="4"/>
      <c r="E2153" s="5"/>
      <c r="F2153" s="20"/>
      <c r="G2153" s="6"/>
      <c r="H2153" s="5"/>
      <c r="I2153" s="5"/>
      <c r="J2153" s="5"/>
      <c r="K2153" s="5"/>
      <c r="L2153" s="21"/>
      <c r="M2153" s="8"/>
      <c r="N2153" s="3"/>
      <c r="O2153" s="3"/>
      <c r="P2153" s="22"/>
      <c r="Q2153" s="2"/>
    </row>
    <row r="2154" spans="1:17" ht="12.75" x14ac:dyDescent="0.15">
      <c r="A2154" s="90"/>
      <c r="B2154" s="95"/>
      <c r="C2154" s="5"/>
      <c r="D2154" s="4"/>
      <c r="E2154" s="5"/>
      <c r="F2154" s="20"/>
      <c r="G2154" s="6"/>
      <c r="H2154" s="5"/>
      <c r="I2154" s="5"/>
      <c r="J2154" s="5"/>
      <c r="K2154" s="5"/>
      <c r="L2154" s="21"/>
      <c r="M2154" s="8"/>
      <c r="N2154" s="3"/>
      <c r="O2154" s="3"/>
      <c r="P2154" s="22"/>
      <c r="Q2154" s="2"/>
    </row>
    <row r="2155" spans="1:17" ht="12.75" x14ac:dyDescent="0.15">
      <c r="A2155" s="90"/>
      <c r="B2155" s="95"/>
      <c r="C2155" s="5"/>
      <c r="D2155" s="4"/>
      <c r="E2155" s="5"/>
      <c r="F2155" s="20"/>
      <c r="G2155" s="6"/>
      <c r="H2155" s="5"/>
      <c r="I2155" s="5"/>
      <c r="J2155" s="5"/>
      <c r="K2155" s="5"/>
      <c r="L2155" s="21"/>
      <c r="M2155" s="8"/>
      <c r="N2155" s="3"/>
      <c r="O2155" s="3"/>
      <c r="P2155" s="22"/>
      <c r="Q2155" s="2"/>
    </row>
    <row r="2156" spans="1:17" ht="12.75" x14ac:dyDescent="0.15">
      <c r="A2156" s="90"/>
      <c r="B2156" s="95"/>
      <c r="C2156" s="5"/>
      <c r="D2156" s="4"/>
      <c r="E2156" s="5"/>
      <c r="F2156" s="20"/>
      <c r="G2156" s="6"/>
      <c r="H2156" s="5"/>
      <c r="I2156" s="5"/>
      <c r="J2156" s="5"/>
      <c r="K2156" s="5"/>
      <c r="L2156" s="21"/>
      <c r="M2156" s="8"/>
      <c r="N2156" s="3"/>
      <c r="O2156" s="3"/>
      <c r="P2156" s="22"/>
      <c r="Q2156" s="2"/>
    </row>
    <row r="2157" spans="1:17" ht="12.75" x14ac:dyDescent="0.15">
      <c r="A2157" s="90"/>
      <c r="B2157" s="95"/>
      <c r="C2157" s="5"/>
      <c r="D2157" s="4"/>
      <c r="E2157" s="5"/>
      <c r="F2157" s="20"/>
      <c r="G2157" s="6"/>
      <c r="H2157" s="5"/>
      <c r="I2157" s="5"/>
      <c r="J2157" s="5"/>
      <c r="K2157" s="5"/>
      <c r="L2157" s="21"/>
      <c r="M2157" s="8"/>
      <c r="N2157" s="3"/>
      <c r="O2157" s="3"/>
      <c r="P2157" s="22"/>
      <c r="Q2157" s="2"/>
    </row>
    <row r="2158" spans="1:17" ht="12.75" x14ac:dyDescent="0.15">
      <c r="A2158" s="90"/>
      <c r="B2158" s="95"/>
      <c r="C2158" s="5"/>
      <c r="D2158" s="4"/>
      <c r="E2158" s="5"/>
      <c r="F2158" s="20"/>
      <c r="G2158" s="6"/>
      <c r="H2158" s="5"/>
      <c r="I2158" s="5"/>
      <c r="J2158" s="5"/>
      <c r="K2158" s="5"/>
      <c r="L2158" s="21"/>
      <c r="M2158" s="8"/>
      <c r="N2158" s="3"/>
      <c r="O2158" s="3"/>
      <c r="P2158" s="22"/>
      <c r="Q2158" s="2"/>
    </row>
    <row r="2159" spans="1:17" ht="12.75" x14ac:dyDescent="0.15">
      <c r="A2159" s="90"/>
      <c r="B2159" s="95"/>
      <c r="C2159" s="5"/>
      <c r="D2159" s="4"/>
      <c r="E2159" s="5"/>
      <c r="F2159" s="20"/>
      <c r="G2159" s="6"/>
      <c r="H2159" s="5"/>
      <c r="I2159" s="5"/>
      <c r="J2159" s="5"/>
      <c r="K2159" s="5"/>
      <c r="L2159" s="21"/>
      <c r="M2159" s="8"/>
      <c r="N2159" s="3"/>
      <c r="O2159" s="3"/>
      <c r="P2159" s="22"/>
      <c r="Q2159" s="2"/>
    </row>
    <row r="2160" spans="1:17" ht="12.75" x14ac:dyDescent="0.15">
      <c r="A2160" s="90"/>
      <c r="B2160" s="95"/>
      <c r="C2160" s="5"/>
      <c r="D2160" s="4"/>
      <c r="E2160" s="5"/>
      <c r="F2160" s="20"/>
      <c r="G2160" s="6"/>
      <c r="H2160" s="5"/>
      <c r="I2160" s="5"/>
      <c r="J2160" s="5"/>
      <c r="K2160" s="5"/>
      <c r="L2160" s="21"/>
      <c r="M2160" s="8"/>
      <c r="N2160" s="3"/>
      <c r="O2160" s="3"/>
      <c r="P2160" s="22"/>
      <c r="Q2160" s="2"/>
    </row>
    <row r="2161" spans="1:17" ht="12.75" x14ac:dyDescent="0.15">
      <c r="A2161" s="90"/>
      <c r="B2161" s="95"/>
      <c r="C2161" s="5"/>
      <c r="D2161" s="4"/>
      <c r="E2161" s="5"/>
      <c r="F2161" s="20"/>
      <c r="G2161" s="6"/>
      <c r="H2161" s="5"/>
      <c r="I2161" s="5"/>
      <c r="J2161" s="5"/>
      <c r="K2161" s="5"/>
      <c r="L2161" s="21"/>
      <c r="M2161" s="8"/>
      <c r="N2161" s="3"/>
      <c r="O2161" s="3"/>
      <c r="P2161" s="22"/>
      <c r="Q2161" s="2"/>
    </row>
    <row r="2162" spans="1:17" ht="12.75" x14ac:dyDescent="0.15">
      <c r="A2162" s="90"/>
      <c r="B2162" s="95"/>
      <c r="C2162" s="5"/>
      <c r="D2162" s="4"/>
      <c r="E2162" s="5"/>
      <c r="F2162" s="20"/>
      <c r="G2162" s="6"/>
      <c r="H2162" s="5"/>
      <c r="I2162" s="5"/>
      <c r="J2162" s="5"/>
      <c r="K2162" s="5"/>
      <c r="L2162" s="21"/>
      <c r="M2162" s="8"/>
      <c r="N2162" s="3"/>
      <c r="O2162" s="3"/>
      <c r="P2162" s="22"/>
      <c r="Q2162" s="2"/>
    </row>
    <row r="2163" spans="1:17" ht="12.75" x14ac:dyDescent="0.15">
      <c r="A2163" s="90"/>
      <c r="B2163" s="95"/>
      <c r="C2163" s="5"/>
      <c r="D2163" s="4"/>
      <c r="E2163" s="5"/>
      <c r="F2163" s="20"/>
      <c r="G2163" s="6"/>
      <c r="H2163" s="5"/>
      <c r="I2163" s="5"/>
      <c r="J2163" s="5"/>
      <c r="K2163" s="5"/>
      <c r="L2163" s="21"/>
      <c r="M2163" s="8"/>
      <c r="N2163" s="3"/>
      <c r="O2163" s="3"/>
      <c r="P2163" s="22"/>
      <c r="Q2163" s="2"/>
    </row>
    <row r="2164" spans="1:17" ht="12.75" x14ac:dyDescent="0.15">
      <c r="A2164" s="90"/>
      <c r="B2164" s="95"/>
      <c r="C2164" s="5"/>
      <c r="D2164" s="4"/>
      <c r="E2164" s="5"/>
      <c r="F2164" s="20"/>
      <c r="G2164" s="6"/>
      <c r="H2164" s="5"/>
      <c r="I2164" s="5"/>
      <c r="J2164" s="5"/>
      <c r="K2164" s="5"/>
      <c r="L2164" s="21"/>
      <c r="M2164" s="8"/>
      <c r="N2164" s="3"/>
      <c r="O2164" s="3"/>
      <c r="P2164" s="22"/>
      <c r="Q2164" s="2"/>
    </row>
    <row r="2165" spans="1:17" ht="12.75" x14ac:dyDescent="0.15">
      <c r="A2165" s="90"/>
      <c r="B2165" s="95"/>
      <c r="C2165" s="5"/>
      <c r="D2165" s="4"/>
      <c r="E2165" s="5"/>
      <c r="F2165" s="20"/>
      <c r="G2165" s="6"/>
      <c r="H2165" s="5"/>
      <c r="I2165" s="5"/>
      <c r="J2165" s="5"/>
      <c r="K2165" s="5"/>
      <c r="L2165" s="21"/>
      <c r="M2165" s="8"/>
      <c r="N2165" s="3"/>
      <c r="O2165" s="3"/>
      <c r="P2165" s="22"/>
      <c r="Q2165" s="2"/>
    </row>
    <row r="2166" spans="1:17" ht="12.75" x14ac:dyDescent="0.15">
      <c r="A2166" s="90"/>
      <c r="B2166" s="95"/>
      <c r="C2166" s="5"/>
      <c r="D2166" s="4"/>
      <c r="E2166" s="5"/>
      <c r="F2166" s="20"/>
      <c r="G2166" s="6"/>
      <c r="H2166" s="5"/>
      <c r="I2166" s="5"/>
      <c r="J2166" s="5"/>
      <c r="K2166" s="5"/>
      <c r="L2166" s="21"/>
      <c r="M2166" s="8"/>
      <c r="N2166" s="3"/>
      <c r="O2166" s="3"/>
      <c r="P2166" s="22"/>
      <c r="Q2166" s="2"/>
    </row>
    <row r="2167" spans="1:17" ht="12.75" x14ac:dyDescent="0.15">
      <c r="A2167" s="90"/>
      <c r="B2167" s="95"/>
      <c r="C2167" s="5"/>
      <c r="D2167" s="4"/>
      <c r="E2167" s="5"/>
      <c r="F2167" s="20"/>
      <c r="G2167" s="6"/>
      <c r="H2167" s="5"/>
      <c r="I2167" s="5"/>
      <c r="J2167" s="5"/>
      <c r="K2167" s="5"/>
      <c r="L2167" s="21"/>
      <c r="M2167" s="8"/>
      <c r="N2167" s="3"/>
      <c r="O2167" s="3"/>
      <c r="P2167" s="22"/>
      <c r="Q2167" s="2"/>
    </row>
    <row r="2168" spans="1:17" ht="12.75" x14ac:dyDescent="0.15">
      <c r="A2168" s="90"/>
      <c r="B2168" s="95"/>
      <c r="C2168" s="5"/>
      <c r="D2168" s="4"/>
      <c r="E2168" s="5"/>
      <c r="F2168" s="20"/>
      <c r="G2168" s="6"/>
      <c r="H2168" s="5"/>
      <c r="I2168" s="5"/>
      <c r="J2168" s="5"/>
      <c r="K2168" s="5"/>
      <c r="L2168" s="21"/>
      <c r="M2168" s="8"/>
      <c r="N2168" s="3"/>
      <c r="O2168" s="3"/>
      <c r="P2168" s="22"/>
      <c r="Q2168" s="2"/>
    </row>
    <row r="2169" spans="1:17" ht="12.75" x14ac:dyDescent="0.15">
      <c r="A2169" s="90"/>
      <c r="B2169" s="95"/>
      <c r="C2169" s="5"/>
      <c r="D2169" s="4"/>
      <c r="E2169" s="5"/>
      <c r="F2169" s="20"/>
      <c r="G2169" s="6"/>
      <c r="H2169" s="5"/>
      <c r="I2169" s="5"/>
      <c r="J2169" s="5"/>
      <c r="K2169" s="5"/>
      <c r="L2169" s="21"/>
      <c r="M2169" s="8"/>
      <c r="N2169" s="3"/>
      <c r="O2169" s="3"/>
      <c r="P2169" s="22"/>
      <c r="Q2169" s="2"/>
    </row>
    <row r="2170" spans="1:17" ht="12.75" x14ac:dyDescent="0.15">
      <c r="A2170" s="90"/>
      <c r="B2170" s="95"/>
      <c r="C2170" s="5"/>
      <c r="D2170" s="4"/>
      <c r="E2170" s="5"/>
      <c r="F2170" s="20"/>
      <c r="G2170" s="6"/>
      <c r="H2170" s="5"/>
      <c r="I2170" s="5"/>
      <c r="J2170" s="5"/>
      <c r="K2170" s="5"/>
      <c r="L2170" s="21"/>
      <c r="M2170" s="8"/>
      <c r="N2170" s="3"/>
      <c r="O2170" s="3"/>
      <c r="P2170" s="22"/>
      <c r="Q2170" s="2"/>
    </row>
    <row r="2171" spans="1:17" ht="12.75" x14ac:dyDescent="0.15">
      <c r="A2171" s="90"/>
      <c r="B2171" s="95"/>
      <c r="C2171" s="5"/>
      <c r="D2171" s="4"/>
      <c r="E2171" s="5"/>
      <c r="F2171" s="20"/>
      <c r="G2171" s="6"/>
      <c r="H2171" s="5"/>
      <c r="I2171" s="5"/>
      <c r="J2171" s="5"/>
      <c r="K2171" s="5"/>
      <c r="L2171" s="21"/>
      <c r="M2171" s="8"/>
      <c r="N2171" s="3"/>
      <c r="O2171" s="3"/>
      <c r="P2171" s="22"/>
      <c r="Q2171" s="2"/>
    </row>
    <row r="2172" spans="1:17" ht="12.75" x14ac:dyDescent="0.15">
      <c r="A2172" s="90"/>
      <c r="B2172" s="95"/>
      <c r="C2172" s="5"/>
      <c r="D2172" s="4"/>
      <c r="E2172" s="5"/>
      <c r="F2172" s="20"/>
      <c r="G2172" s="6"/>
      <c r="H2172" s="5"/>
      <c r="I2172" s="5"/>
      <c r="J2172" s="5"/>
      <c r="K2172" s="5"/>
      <c r="L2172" s="21"/>
      <c r="M2172" s="8"/>
      <c r="N2172" s="3"/>
      <c r="O2172" s="3"/>
      <c r="P2172" s="22"/>
      <c r="Q2172" s="2"/>
    </row>
    <row r="2173" spans="1:17" ht="12.75" x14ac:dyDescent="0.15">
      <c r="A2173" s="90"/>
      <c r="B2173" s="95"/>
      <c r="C2173" s="5"/>
      <c r="D2173" s="4"/>
      <c r="E2173" s="5"/>
      <c r="F2173" s="20"/>
      <c r="G2173" s="6"/>
      <c r="H2173" s="5"/>
      <c r="I2173" s="5"/>
      <c r="J2173" s="5"/>
      <c r="K2173" s="5"/>
      <c r="L2173" s="21"/>
      <c r="M2173" s="8"/>
      <c r="N2173" s="3"/>
      <c r="O2173" s="3"/>
      <c r="P2173" s="22"/>
      <c r="Q2173" s="2"/>
    </row>
    <row r="2174" spans="1:17" ht="12.75" x14ac:dyDescent="0.15">
      <c r="A2174" s="90"/>
      <c r="B2174" s="95"/>
      <c r="C2174" s="5"/>
      <c r="D2174" s="4"/>
      <c r="E2174" s="5"/>
      <c r="F2174" s="20"/>
      <c r="G2174" s="6"/>
      <c r="H2174" s="5"/>
      <c r="I2174" s="5"/>
      <c r="J2174" s="5"/>
      <c r="K2174" s="5"/>
      <c r="L2174" s="21"/>
      <c r="M2174" s="8"/>
      <c r="N2174" s="3"/>
      <c r="O2174" s="3"/>
      <c r="P2174" s="22"/>
      <c r="Q2174" s="2"/>
    </row>
    <row r="2175" spans="1:17" ht="12.75" x14ac:dyDescent="0.15">
      <c r="A2175" s="90"/>
      <c r="B2175" s="95"/>
      <c r="C2175" s="5"/>
      <c r="D2175" s="4"/>
      <c r="E2175" s="5"/>
      <c r="F2175" s="20"/>
      <c r="G2175" s="6"/>
      <c r="H2175" s="5"/>
      <c r="I2175" s="5"/>
      <c r="J2175" s="5"/>
      <c r="K2175" s="5"/>
      <c r="L2175" s="21"/>
      <c r="M2175" s="8"/>
      <c r="N2175" s="3"/>
      <c r="O2175" s="3"/>
      <c r="P2175" s="22"/>
      <c r="Q2175" s="2"/>
    </row>
    <row r="2176" spans="1:17" ht="12.75" x14ac:dyDescent="0.15">
      <c r="A2176" s="90"/>
      <c r="B2176" s="95"/>
      <c r="C2176" s="5"/>
      <c r="D2176" s="4"/>
      <c r="E2176" s="5"/>
      <c r="F2176" s="20"/>
      <c r="G2176" s="6"/>
      <c r="H2176" s="5"/>
      <c r="I2176" s="5"/>
      <c r="J2176" s="5"/>
      <c r="K2176" s="5"/>
      <c r="L2176" s="21"/>
      <c r="M2176" s="8"/>
      <c r="N2176" s="3"/>
      <c r="O2176" s="3"/>
      <c r="P2176" s="22"/>
      <c r="Q2176" s="2"/>
    </row>
    <row r="2177" spans="1:17" ht="12.75" x14ac:dyDescent="0.15">
      <c r="A2177" s="90"/>
      <c r="B2177" s="95"/>
      <c r="C2177" s="5"/>
      <c r="D2177" s="4"/>
      <c r="E2177" s="5"/>
      <c r="F2177" s="20"/>
      <c r="G2177" s="6"/>
      <c r="H2177" s="5"/>
      <c r="I2177" s="5"/>
      <c r="J2177" s="5"/>
      <c r="K2177" s="5"/>
      <c r="L2177" s="21"/>
      <c r="M2177" s="8"/>
      <c r="N2177" s="3"/>
      <c r="O2177" s="3"/>
      <c r="P2177" s="22"/>
      <c r="Q2177" s="2"/>
    </row>
    <row r="2178" spans="1:17" ht="12.75" x14ac:dyDescent="0.15">
      <c r="A2178" s="90"/>
      <c r="B2178" s="95"/>
      <c r="C2178" s="5"/>
      <c r="D2178" s="4"/>
      <c r="E2178" s="5"/>
      <c r="F2178" s="20"/>
      <c r="G2178" s="6"/>
      <c r="H2178" s="5"/>
      <c r="I2178" s="5"/>
      <c r="J2178" s="5"/>
      <c r="K2178" s="5"/>
      <c r="L2178" s="21"/>
      <c r="M2178" s="8"/>
      <c r="N2178" s="3"/>
      <c r="O2178" s="3"/>
      <c r="P2178" s="22"/>
      <c r="Q2178" s="2"/>
    </row>
    <row r="2179" spans="1:17" ht="12.75" x14ac:dyDescent="0.15">
      <c r="A2179" s="90"/>
      <c r="B2179" s="95"/>
      <c r="C2179" s="5"/>
      <c r="D2179" s="4"/>
      <c r="E2179" s="5"/>
      <c r="F2179" s="20"/>
      <c r="G2179" s="6"/>
      <c r="H2179" s="5"/>
      <c r="I2179" s="5"/>
      <c r="J2179" s="5"/>
      <c r="K2179" s="5"/>
      <c r="L2179" s="21"/>
      <c r="M2179" s="8"/>
      <c r="N2179" s="3"/>
      <c r="O2179" s="3"/>
      <c r="P2179" s="22"/>
      <c r="Q2179" s="2"/>
    </row>
    <row r="2180" spans="1:17" ht="12.75" x14ac:dyDescent="0.15">
      <c r="A2180" s="90"/>
      <c r="B2180" s="95"/>
      <c r="C2180" s="5"/>
      <c r="D2180" s="4"/>
      <c r="E2180" s="5"/>
      <c r="F2180" s="20"/>
      <c r="G2180" s="6"/>
      <c r="H2180" s="5"/>
      <c r="I2180" s="5"/>
      <c r="J2180" s="5"/>
      <c r="K2180" s="5"/>
      <c r="L2180" s="21"/>
      <c r="M2180" s="8"/>
      <c r="N2180" s="3"/>
      <c r="O2180" s="3"/>
      <c r="P2180" s="22"/>
      <c r="Q2180" s="2"/>
    </row>
    <row r="2181" spans="1:17" ht="12.75" x14ac:dyDescent="0.15">
      <c r="A2181" s="90"/>
      <c r="B2181" s="95"/>
      <c r="C2181" s="5"/>
      <c r="D2181" s="4"/>
      <c r="E2181" s="5"/>
      <c r="F2181" s="20"/>
      <c r="G2181" s="6"/>
      <c r="H2181" s="5"/>
      <c r="I2181" s="5"/>
      <c r="J2181" s="5"/>
      <c r="K2181" s="5"/>
      <c r="L2181" s="21"/>
      <c r="M2181" s="8"/>
      <c r="N2181" s="3"/>
      <c r="O2181" s="3"/>
      <c r="P2181" s="22"/>
      <c r="Q2181" s="2"/>
    </row>
    <row r="2182" spans="1:17" ht="12.75" x14ac:dyDescent="0.15">
      <c r="A2182" s="90"/>
      <c r="B2182" s="95"/>
      <c r="C2182" s="5"/>
      <c r="D2182" s="4"/>
      <c r="E2182" s="5"/>
      <c r="F2182" s="20"/>
      <c r="G2182" s="6"/>
      <c r="H2182" s="5"/>
      <c r="I2182" s="5"/>
      <c r="J2182" s="5"/>
      <c r="K2182" s="5"/>
      <c r="L2182" s="21"/>
      <c r="M2182" s="8"/>
      <c r="N2182" s="3"/>
      <c r="O2182" s="3"/>
      <c r="P2182" s="22"/>
      <c r="Q2182" s="2"/>
    </row>
    <row r="2183" spans="1:17" ht="12.75" x14ac:dyDescent="0.15">
      <c r="A2183" s="90"/>
      <c r="B2183" s="95"/>
      <c r="C2183" s="5"/>
      <c r="D2183" s="4"/>
      <c r="E2183" s="5"/>
      <c r="F2183" s="20"/>
      <c r="G2183" s="6"/>
      <c r="H2183" s="5"/>
      <c r="I2183" s="5"/>
      <c r="J2183" s="5"/>
      <c r="K2183" s="5"/>
      <c r="L2183" s="21"/>
      <c r="M2183" s="8"/>
      <c r="N2183" s="3"/>
      <c r="O2183" s="3"/>
      <c r="P2183" s="22"/>
      <c r="Q2183" s="2"/>
    </row>
    <row r="2184" spans="1:17" ht="12.75" x14ac:dyDescent="0.15">
      <c r="A2184" s="90"/>
      <c r="B2184" s="95"/>
      <c r="C2184" s="5"/>
      <c r="D2184" s="4"/>
      <c r="E2184" s="5"/>
      <c r="F2184" s="20"/>
      <c r="G2184" s="6"/>
      <c r="H2184" s="5"/>
      <c r="I2184" s="5"/>
      <c r="J2184" s="5"/>
      <c r="K2184" s="5"/>
      <c r="L2184" s="21"/>
      <c r="M2184" s="8"/>
      <c r="N2184" s="3"/>
      <c r="O2184" s="3"/>
      <c r="P2184" s="22"/>
      <c r="Q2184" s="2"/>
    </row>
    <row r="2185" spans="1:17" ht="12.75" x14ac:dyDescent="0.15">
      <c r="A2185" s="90"/>
      <c r="B2185" s="95"/>
      <c r="C2185" s="5"/>
      <c r="D2185" s="4"/>
      <c r="E2185" s="5"/>
      <c r="F2185" s="20"/>
      <c r="G2185" s="6"/>
      <c r="H2185" s="5"/>
      <c r="I2185" s="5"/>
      <c r="J2185" s="5"/>
      <c r="K2185" s="5"/>
      <c r="L2185" s="21"/>
      <c r="M2185" s="8"/>
      <c r="N2185" s="3"/>
      <c r="O2185" s="3"/>
      <c r="P2185" s="22"/>
      <c r="Q2185" s="2"/>
    </row>
    <row r="2186" spans="1:17" ht="12.75" x14ac:dyDescent="0.15">
      <c r="A2186" s="90"/>
      <c r="B2186" s="95"/>
      <c r="C2186" s="5"/>
      <c r="D2186" s="4"/>
      <c r="E2186" s="5"/>
      <c r="F2186" s="20"/>
      <c r="G2186" s="6"/>
      <c r="H2186" s="5"/>
      <c r="I2186" s="5"/>
      <c r="J2186" s="5"/>
      <c r="K2186" s="5"/>
      <c r="L2186" s="21"/>
      <c r="M2186" s="8"/>
      <c r="N2186" s="3"/>
      <c r="O2186" s="3"/>
      <c r="P2186" s="22"/>
      <c r="Q2186" s="2"/>
    </row>
    <row r="2187" spans="1:17" ht="12.75" x14ac:dyDescent="0.15">
      <c r="A2187" s="90"/>
      <c r="B2187" s="95"/>
      <c r="C2187" s="5"/>
      <c r="D2187" s="4"/>
      <c r="E2187" s="5"/>
      <c r="F2187" s="20"/>
      <c r="G2187" s="6"/>
      <c r="H2187" s="5"/>
      <c r="I2187" s="5"/>
      <c r="J2187" s="5"/>
      <c r="K2187" s="5"/>
      <c r="L2187" s="21"/>
      <c r="M2187" s="8"/>
      <c r="N2187" s="3"/>
      <c r="O2187" s="3"/>
      <c r="P2187" s="22"/>
      <c r="Q2187" s="2"/>
    </row>
    <row r="2188" spans="1:17" ht="12.75" x14ac:dyDescent="0.15">
      <c r="A2188" s="90"/>
      <c r="B2188" s="95"/>
      <c r="C2188" s="5"/>
      <c r="D2188" s="4"/>
      <c r="E2188" s="5"/>
      <c r="F2188" s="20"/>
      <c r="G2188" s="6"/>
      <c r="H2188" s="5"/>
      <c r="I2188" s="5"/>
      <c r="J2188" s="5"/>
      <c r="K2188" s="5"/>
      <c r="L2188" s="21"/>
      <c r="M2188" s="8"/>
      <c r="N2188" s="3"/>
      <c r="O2188" s="3"/>
      <c r="P2188" s="22"/>
      <c r="Q2188" s="2"/>
    </row>
    <row r="2189" spans="1:17" ht="12.75" x14ac:dyDescent="0.15">
      <c r="A2189" s="90"/>
      <c r="B2189" s="95"/>
      <c r="C2189" s="5"/>
      <c r="D2189" s="4"/>
      <c r="E2189" s="5"/>
      <c r="F2189" s="20"/>
      <c r="G2189" s="6"/>
      <c r="H2189" s="5"/>
      <c r="I2189" s="5"/>
      <c r="J2189" s="5"/>
      <c r="K2189" s="5"/>
      <c r="L2189" s="21"/>
      <c r="M2189" s="8"/>
      <c r="N2189" s="3"/>
      <c r="O2189" s="3"/>
      <c r="P2189" s="22"/>
      <c r="Q2189" s="2"/>
    </row>
    <row r="2190" spans="1:17" ht="12.75" x14ac:dyDescent="0.15">
      <c r="A2190" s="90"/>
      <c r="B2190" s="95"/>
      <c r="C2190" s="5"/>
      <c r="D2190" s="4"/>
      <c r="E2190" s="5"/>
      <c r="F2190" s="20"/>
      <c r="G2190" s="6"/>
      <c r="H2190" s="5"/>
      <c r="I2190" s="5"/>
      <c r="J2190" s="5"/>
      <c r="K2190" s="5"/>
      <c r="L2190" s="21"/>
      <c r="M2190" s="8"/>
      <c r="N2190" s="3"/>
      <c r="O2190" s="3"/>
      <c r="P2190" s="22"/>
      <c r="Q2190" s="2"/>
    </row>
    <row r="2191" spans="1:17" ht="12.75" x14ac:dyDescent="0.15">
      <c r="A2191" s="90"/>
      <c r="B2191" s="95"/>
      <c r="C2191" s="5"/>
      <c r="D2191" s="4"/>
      <c r="E2191" s="5"/>
      <c r="F2191" s="20"/>
      <c r="G2191" s="6"/>
      <c r="H2191" s="5"/>
      <c r="I2191" s="5"/>
      <c r="J2191" s="5"/>
      <c r="K2191" s="5"/>
      <c r="L2191" s="21"/>
      <c r="M2191" s="8"/>
      <c r="N2191" s="3"/>
      <c r="O2191" s="3"/>
      <c r="P2191" s="22"/>
      <c r="Q2191" s="2"/>
    </row>
    <row r="2192" spans="1:17" ht="12.75" x14ac:dyDescent="0.15">
      <c r="A2192" s="90"/>
      <c r="B2192" s="95"/>
      <c r="C2192" s="5"/>
      <c r="D2192" s="4"/>
      <c r="E2192" s="5"/>
      <c r="F2192" s="20"/>
      <c r="G2192" s="6"/>
      <c r="H2192" s="5"/>
      <c r="I2192" s="5"/>
      <c r="J2192" s="5"/>
      <c r="K2192" s="5"/>
      <c r="L2192" s="21"/>
      <c r="M2192" s="8"/>
      <c r="N2192" s="3"/>
      <c r="O2192" s="3"/>
      <c r="P2192" s="22"/>
      <c r="Q2192" s="2"/>
    </row>
    <row r="2193" spans="1:17" ht="12.75" x14ac:dyDescent="0.15">
      <c r="A2193" s="90"/>
      <c r="B2193" s="95"/>
      <c r="C2193" s="5"/>
      <c r="D2193" s="4"/>
      <c r="E2193" s="5"/>
      <c r="F2193" s="20"/>
      <c r="G2193" s="6"/>
      <c r="H2193" s="5"/>
      <c r="I2193" s="5"/>
      <c r="J2193" s="5"/>
      <c r="K2193" s="5"/>
      <c r="L2193" s="21"/>
      <c r="M2193" s="8"/>
      <c r="N2193" s="3"/>
      <c r="O2193" s="3"/>
      <c r="P2193" s="22"/>
      <c r="Q2193" s="2"/>
    </row>
    <row r="2194" spans="1:17" ht="12.75" x14ac:dyDescent="0.15">
      <c r="A2194" s="90"/>
      <c r="B2194" s="95"/>
      <c r="C2194" s="5"/>
      <c r="D2194" s="4"/>
      <c r="E2194" s="5"/>
      <c r="F2194" s="20"/>
      <c r="G2194" s="6"/>
      <c r="H2194" s="5"/>
      <c r="I2194" s="5"/>
      <c r="J2194" s="5"/>
      <c r="K2194" s="5"/>
      <c r="L2194" s="21"/>
      <c r="M2194" s="8"/>
      <c r="N2194" s="3"/>
      <c r="O2194" s="3"/>
      <c r="P2194" s="22"/>
      <c r="Q2194" s="2"/>
    </row>
    <row r="2195" spans="1:17" ht="12.75" x14ac:dyDescent="0.15">
      <c r="A2195" s="90"/>
      <c r="B2195" s="95"/>
      <c r="C2195" s="5"/>
      <c r="D2195" s="4"/>
      <c r="E2195" s="5"/>
      <c r="F2195" s="20"/>
      <c r="G2195" s="6"/>
      <c r="H2195" s="5"/>
      <c r="I2195" s="5"/>
      <c r="J2195" s="5"/>
      <c r="K2195" s="5"/>
      <c r="L2195" s="21"/>
      <c r="M2195" s="8"/>
      <c r="N2195" s="3"/>
      <c r="O2195" s="3"/>
      <c r="P2195" s="22"/>
      <c r="Q2195" s="2"/>
    </row>
    <row r="2196" spans="1:17" ht="12.75" x14ac:dyDescent="0.15">
      <c r="A2196" s="90"/>
      <c r="B2196" s="95"/>
      <c r="C2196" s="5"/>
      <c r="D2196" s="4"/>
      <c r="E2196" s="5"/>
      <c r="F2196" s="20"/>
      <c r="G2196" s="6"/>
      <c r="H2196" s="5"/>
      <c r="I2196" s="5"/>
      <c r="J2196" s="5"/>
      <c r="K2196" s="5"/>
      <c r="L2196" s="21"/>
      <c r="M2196" s="8"/>
      <c r="N2196" s="3"/>
      <c r="O2196" s="3"/>
      <c r="P2196" s="22"/>
      <c r="Q2196" s="2"/>
    </row>
    <row r="2197" spans="1:17" ht="12.75" x14ac:dyDescent="0.15">
      <c r="A2197" s="90"/>
      <c r="B2197" s="95"/>
      <c r="C2197" s="5"/>
      <c r="D2197" s="4"/>
      <c r="E2197" s="5"/>
      <c r="F2197" s="20"/>
      <c r="G2197" s="6"/>
      <c r="H2197" s="5"/>
      <c r="I2197" s="5"/>
      <c r="J2197" s="5"/>
      <c r="K2197" s="5"/>
      <c r="L2197" s="21"/>
      <c r="M2197" s="8"/>
      <c r="N2197" s="3"/>
      <c r="O2197" s="3"/>
      <c r="P2197" s="22"/>
      <c r="Q2197" s="2"/>
    </row>
    <row r="2198" spans="1:17" ht="12.75" x14ac:dyDescent="0.15">
      <c r="A2198" s="90"/>
      <c r="B2198" s="95"/>
      <c r="C2198" s="5"/>
      <c r="D2198" s="4"/>
      <c r="E2198" s="5"/>
      <c r="F2198" s="20"/>
      <c r="G2198" s="6"/>
      <c r="H2198" s="5"/>
      <c r="I2198" s="5"/>
      <c r="J2198" s="5"/>
      <c r="K2198" s="5"/>
      <c r="L2198" s="21"/>
      <c r="M2198" s="8"/>
      <c r="N2198" s="3"/>
      <c r="O2198" s="3"/>
      <c r="P2198" s="22"/>
      <c r="Q2198" s="2"/>
    </row>
    <row r="2199" spans="1:17" ht="12.75" x14ac:dyDescent="0.15">
      <c r="A2199" s="90"/>
      <c r="B2199" s="95"/>
      <c r="C2199" s="5"/>
      <c r="D2199" s="4"/>
      <c r="E2199" s="5"/>
      <c r="F2199" s="20"/>
      <c r="G2199" s="6"/>
      <c r="H2199" s="5"/>
      <c r="I2199" s="5"/>
      <c r="J2199" s="5"/>
      <c r="K2199" s="5"/>
      <c r="L2199" s="21"/>
      <c r="M2199" s="8"/>
      <c r="N2199" s="3"/>
      <c r="O2199" s="3"/>
      <c r="P2199" s="22"/>
      <c r="Q2199" s="2"/>
    </row>
    <row r="2200" spans="1:17" ht="12.75" x14ac:dyDescent="0.15">
      <c r="A2200" s="90"/>
      <c r="B2200" s="95"/>
      <c r="C2200" s="5"/>
      <c r="D2200" s="4"/>
      <c r="E2200" s="5"/>
      <c r="F2200" s="20"/>
      <c r="G2200" s="6"/>
      <c r="H2200" s="5"/>
      <c r="I2200" s="5"/>
      <c r="J2200" s="5"/>
      <c r="K2200" s="5"/>
      <c r="L2200" s="21"/>
      <c r="M2200" s="8"/>
      <c r="N2200" s="3"/>
      <c r="O2200" s="3"/>
      <c r="P2200" s="22"/>
      <c r="Q2200" s="2"/>
    </row>
    <row r="2201" spans="1:17" ht="12.75" x14ac:dyDescent="0.15">
      <c r="A2201" s="90"/>
      <c r="B2201" s="95"/>
      <c r="C2201" s="5"/>
      <c r="D2201" s="4"/>
      <c r="E2201" s="5"/>
      <c r="F2201" s="20"/>
      <c r="G2201" s="6"/>
      <c r="H2201" s="5"/>
      <c r="I2201" s="5"/>
      <c r="J2201" s="5"/>
      <c r="K2201" s="5"/>
      <c r="L2201" s="21"/>
      <c r="M2201" s="8"/>
      <c r="N2201" s="3"/>
      <c r="O2201" s="3"/>
      <c r="P2201" s="22"/>
      <c r="Q2201" s="2"/>
    </row>
    <row r="2202" spans="1:17" ht="15" x14ac:dyDescent="0.2">
      <c r="A2202" s="110"/>
      <c r="B2202" s="111"/>
      <c r="C2202" s="5"/>
      <c r="D2202" s="112"/>
      <c r="E2202" s="113"/>
      <c r="F2202" s="114"/>
      <c r="G2202" s="115"/>
      <c r="H2202" s="113"/>
      <c r="I2202" s="113"/>
      <c r="J2202" s="113"/>
      <c r="K2202" s="113"/>
      <c r="L2202" s="116"/>
      <c r="M2202" s="117"/>
      <c r="N2202" s="111"/>
      <c r="O2202" s="111"/>
      <c r="P2202" s="118"/>
      <c r="Q2202" s="119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2017-01-18T16:31:04Z</dcterms:created>
  <dcterms:modified xsi:type="dcterms:W3CDTF">2020-08-26T16:37:20Z</dcterms:modified>
</cp:coreProperties>
</file>