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648AA67-0FFC-4748-AD86-F0EAD126D87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D14" i="1" l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W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2" i="1"/>
  <c r="K13" i="1"/>
  <c r="L13" i="1" s="1"/>
  <c r="M13" i="1" s="1"/>
  <c r="N13" i="1" s="1"/>
  <c r="J27" i="1"/>
  <c r="AG12" i="1" l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S110" i="1" s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S179" i="1" s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D239" i="1" l="1"/>
  <c r="G238" i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C229" i="1"/>
  <c r="S229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A261" i="1" s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R260" i="1" l="1"/>
  <c r="O193" i="1"/>
  <c r="Q192" i="1"/>
  <c r="B192" i="1" s="1"/>
  <c r="K195" i="1"/>
  <c r="L194" i="1"/>
  <c r="M194" i="1" s="1"/>
  <c r="N194" i="1" s="1"/>
  <c r="H195" i="1"/>
  <c r="I194" i="1"/>
  <c r="C247" i="1"/>
  <c r="O194" i="1" l="1"/>
  <c r="Q193" i="1"/>
  <c r="B193" i="1" s="1"/>
  <c r="I195" i="1"/>
  <c r="H196" i="1"/>
  <c r="K196" i="1"/>
  <c r="L195" i="1"/>
  <c r="M195" i="1" s="1"/>
  <c r="N195" i="1" s="1"/>
  <c r="C248" i="1"/>
  <c r="S248" i="1" s="1"/>
  <c r="O195" i="1" l="1"/>
  <c r="Q194" i="1"/>
  <c r="B194" i="1" s="1"/>
  <c r="K197" i="1"/>
  <c r="L196" i="1"/>
  <c r="M196" i="1" s="1"/>
  <c r="N196" i="1" s="1"/>
  <c r="I196" i="1"/>
  <c r="H197" i="1"/>
  <c r="C249" i="1"/>
  <c r="O196" i="1" l="1"/>
  <c r="Q195" i="1"/>
  <c r="B195" i="1" s="1"/>
  <c r="I197" i="1"/>
  <c r="H198" i="1"/>
  <c r="K198" i="1"/>
  <c r="L197" i="1"/>
  <c r="M197" i="1" s="1"/>
  <c r="N197" i="1" s="1"/>
  <c r="C250" i="1"/>
  <c r="O197" i="1" l="1"/>
  <c r="Q196" i="1"/>
  <c r="B196" i="1" s="1"/>
  <c r="K199" i="1"/>
  <c r="L198" i="1"/>
  <c r="M198" i="1" s="1"/>
  <c r="N198" i="1" s="1"/>
  <c r="H199" i="1"/>
  <c r="I198" i="1"/>
  <c r="C251" i="1"/>
  <c r="O198" i="1" l="1"/>
  <c r="Q197" i="1"/>
  <c r="B197" i="1" s="1"/>
  <c r="H200" i="1"/>
  <c r="I199" i="1"/>
  <c r="L199" i="1"/>
  <c r="M199" i="1" s="1"/>
  <c r="N199" i="1" s="1"/>
  <c r="K200" i="1"/>
  <c r="C252" i="1"/>
  <c r="O199" i="1" l="1"/>
  <c r="Q198" i="1"/>
  <c r="B198" i="1" s="1"/>
  <c r="K201" i="1"/>
  <c r="L200" i="1"/>
  <c r="M200" i="1" s="1"/>
  <c r="N200" i="1" s="1"/>
  <c r="H201" i="1"/>
  <c r="I200" i="1"/>
  <c r="C253" i="1"/>
  <c r="O200" i="1" l="1"/>
  <c r="Q199" i="1"/>
  <c r="B199" i="1" s="1"/>
  <c r="H202" i="1"/>
  <c r="I201" i="1"/>
  <c r="L201" i="1"/>
  <c r="M201" i="1" s="1"/>
  <c r="N201" i="1" s="1"/>
  <c r="K202" i="1"/>
  <c r="C254" i="1"/>
  <c r="S254" i="1" s="1"/>
  <c r="O201" i="1" l="1"/>
  <c r="Q200" i="1"/>
  <c r="B200" i="1" s="1"/>
  <c r="L202" i="1"/>
  <c r="M202" i="1" s="1"/>
  <c r="N202" i="1" s="1"/>
  <c r="K203" i="1"/>
  <c r="H203" i="1"/>
  <c r="I202" i="1"/>
  <c r="C255" i="1"/>
  <c r="O202" i="1" l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60" i="1" l="1"/>
  <c r="O204" i="1"/>
  <c r="I205" i="1"/>
  <c r="H206" i="1"/>
  <c r="L205" i="1"/>
  <c r="M205" i="1" s="1"/>
  <c r="N205" i="1" s="1"/>
  <c r="K206" i="1"/>
  <c r="S260" i="1" l="1"/>
  <c r="C261" i="1" s="1"/>
  <c r="O205" i="1"/>
  <c r="Q204" i="1"/>
  <c r="B204" i="1" s="1"/>
  <c r="L206" i="1"/>
  <c r="M206" i="1" s="1"/>
  <c r="N206" i="1" s="1"/>
  <c r="K207" i="1"/>
  <c r="H207" i="1"/>
  <c r="I206" i="1"/>
  <c r="O206" i="1" l="1"/>
  <c r="Q205" i="1"/>
  <c r="B205" i="1" s="1"/>
  <c r="H208" i="1"/>
  <c r="I207" i="1"/>
  <c r="K208" i="1"/>
  <c r="L207" i="1"/>
  <c r="M207" i="1" s="1"/>
  <c r="N207" i="1" s="1"/>
  <c r="O207" i="1" l="1"/>
  <c r="Q206" i="1"/>
  <c r="B206" i="1" s="1"/>
  <c r="L208" i="1"/>
  <c r="M208" i="1" s="1"/>
  <c r="N208" i="1" s="1"/>
  <c r="K209" i="1"/>
  <c r="H209" i="1"/>
  <c r="I208" i="1"/>
  <c r="O208" i="1" l="1"/>
  <c r="Q207" i="1"/>
  <c r="B207" i="1" s="1"/>
  <c r="H210" i="1"/>
  <c r="I209" i="1"/>
  <c r="K210" i="1"/>
  <c r="L209" i="1"/>
  <c r="M209" i="1" s="1"/>
  <c r="N209" i="1" s="1"/>
  <c r="O209" i="1" l="1"/>
  <c r="Q208" i="1"/>
  <c r="B208" i="1" s="1"/>
  <c r="K211" i="1"/>
  <c r="L210" i="1"/>
  <c r="M210" i="1" s="1"/>
  <c r="N210" i="1" s="1"/>
  <c r="H211" i="1"/>
  <c r="I210" i="1"/>
  <c r="O210" i="1" l="1"/>
  <c r="Q209" i="1"/>
  <c r="B209" i="1" s="1"/>
  <c r="H212" i="1"/>
  <c r="I211" i="1"/>
  <c r="L211" i="1"/>
  <c r="M211" i="1" s="1"/>
  <c r="N211" i="1" s="1"/>
  <c r="K212" i="1"/>
  <c r="O211" i="1" l="1"/>
  <c r="Q210" i="1"/>
  <c r="B210" i="1" s="1"/>
  <c r="K213" i="1"/>
  <c r="L212" i="1"/>
  <c r="M212" i="1" s="1"/>
  <c r="N212" i="1" s="1"/>
  <c r="H213" i="1"/>
  <c r="I212" i="1"/>
  <c r="O212" i="1" l="1"/>
  <c r="Q211" i="1"/>
  <c r="B211" i="1" s="1"/>
  <c r="I213" i="1"/>
  <c r="H214" i="1"/>
  <c r="K214" i="1"/>
  <c r="L213" i="1"/>
  <c r="M213" i="1" s="1"/>
  <c r="N213" i="1" s="1"/>
  <c r="O213" i="1" l="1"/>
  <c r="Q212" i="1"/>
  <c r="B212" i="1" s="1"/>
  <c r="K215" i="1"/>
  <c r="L214" i="1"/>
  <c r="M214" i="1" s="1"/>
  <c r="N214" i="1" s="1"/>
  <c r="I214" i="1"/>
  <c r="H215" i="1"/>
  <c r="O214" i="1" l="1"/>
  <c r="Q213" i="1"/>
  <c r="B213" i="1" s="1"/>
  <c r="I215" i="1"/>
  <c r="H216" i="1"/>
  <c r="L215" i="1"/>
  <c r="M215" i="1" s="1"/>
  <c r="N215" i="1" s="1"/>
  <c r="K216" i="1"/>
  <c r="O215" i="1" l="1"/>
  <c r="Q215" i="1" s="1"/>
  <c r="B215" i="1" s="1"/>
  <c r="Q214" i="1"/>
  <c r="B214" i="1" s="1"/>
  <c r="H217" i="1"/>
  <c r="I216" i="1"/>
  <c r="K217" i="1"/>
  <c r="L216" i="1"/>
  <c r="M216" i="1" s="1"/>
  <c r="N216" i="1" s="1"/>
  <c r="O216" i="1" l="1"/>
  <c r="L217" i="1"/>
  <c r="M217" i="1" s="1"/>
  <c r="N217" i="1" s="1"/>
  <c r="K218" i="1"/>
  <c r="I217" i="1"/>
  <c r="H218" i="1"/>
  <c r="O217" i="1" l="1"/>
  <c r="Q216" i="1"/>
  <c r="B216" i="1" s="1"/>
  <c r="I218" i="1"/>
  <c r="H219" i="1"/>
  <c r="L218" i="1"/>
  <c r="M218" i="1" s="1"/>
  <c r="N218" i="1" s="1"/>
  <c r="K219" i="1"/>
  <c r="O218" i="1" l="1"/>
  <c r="Q217" i="1"/>
  <c r="B217" i="1" s="1"/>
  <c r="L219" i="1"/>
  <c r="M219" i="1" s="1"/>
  <c r="N219" i="1" s="1"/>
  <c r="K220" i="1"/>
  <c r="I219" i="1"/>
  <c r="H220" i="1"/>
  <c r="O219" i="1" l="1"/>
  <c r="Q218" i="1"/>
  <c r="B218" i="1" s="1"/>
  <c r="H221" i="1"/>
  <c r="I220" i="1"/>
  <c r="L220" i="1"/>
  <c r="M220" i="1" s="1"/>
  <c r="N220" i="1" s="1"/>
  <c r="K221" i="1"/>
  <c r="O220" i="1" l="1"/>
  <c r="Q219" i="1"/>
  <c r="B219" i="1" s="1"/>
  <c r="L221" i="1"/>
  <c r="M221" i="1" s="1"/>
  <c r="N221" i="1" s="1"/>
  <c r="K222" i="1"/>
  <c r="H222" i="1"/>
  <c r="I221" i="1"/>
  <c r="O221" i="1" l="1"/>
  <c r="Q220" i="1"/>
  <c r="B220" i="1" s="1"/>
  <c r="I222" i="1"/>
  <c r="H223" i="1"/>
  <c r="K223" i="1"/>
  <c r="L222" i="1"/>
  <c r="M222" i="1" s="1"/>
  <c r="N222" i="1" s="1"/>
  <c r="O222" i="1" l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I260" i="1"/>
  <c r="L260" i="1"/>
  <c r="M260" i="1" s="1"/>
  <c r="N260" i="1" s="1"/>
  <c r="O260" i="1" l="1"/>
  <c r="Q260" i="1" s="1"/>
  <c r="B260" i="1" s="1"/>
  <c r="A5" i="1" l="1"/>
</calcChain>
</file>

<file path=xl/sharedStrings.xml><?xml version="1.0" encoding="utf-8"?>
<sst xmlns="http://schemas.openxmlformats.org/spreadsheetml/2006/main" count="103" uniqueCount="66">
  <si>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</si>
  <si>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</si>
  <si>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</si>
  <si>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</si>
  <si>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</si>
  <si>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</si>
  <si>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</si>
  <si>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</si>
  <si>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</si>
  <si>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</si>
  <si>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</si>
  <si>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</si>
  <si>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</si>
  <si>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</si>
  <si>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</si>
  <si>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</si>
  <si>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</si>
  <si>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</si>
  <si>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</si>
  <si>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</si>
  <si>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</si>
  <si>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</si>
  <si>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</si>
  <si>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</si>
  <si>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</si>
  <si>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</si>
  <si>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</si>
  <si>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</si>
  <si>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</si>
  <si>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</si>
  <si>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</si>
  <si>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</si>
  <si>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</si>
  <si>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</si>
  <si>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</si>
  <si>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</si>
  <si>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</si>
  <si>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</si>
  <si>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</si>
  <si>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</si>
  <si>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</si>
  <si>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</si>
  <si>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</si>
  <si>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</si>
  <si>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</si>
  <si>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</si>
  <si>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</si>
  <si>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</si>
  <si>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</si>
  <si>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</si>
  <si>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</si>
  <si>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</si>
  <si>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</si>
  <si>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</si>
  <si>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</si>
  <si>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</si>
  <si>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</si>
  <si>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</si>
  <si>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</si>
  <si>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</si>
  <si>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+ 8,50% (base 252)</t>
  </si>
  <si>
    <t>OBL</t>
  </si>
  <si>
    <t>OLI BALTAZAR LERMEN - CPR-F - 020/2022 - R$ 15.800.000,00</t>
  </si>
  <si>
    <t>CPRF 020/2022</t>
  </si>
  <si>
    <t>OLI LERMEN</t>
  </si>
  <si>
    <t>22L01326682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</si>
</sst>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4" fontId="19" fillId="5" borderId="0" xfId="2" applyNumberFormat="1" applyFont="1" applyAlignment="1">
      <alignment horizontal="center" vertical="center"/>
    </xf>
    <xf numFmtId="4" fontId="19" fillId="5" borderId="0" xfId="2" applyNumberFormat="1" applyFont="1" applyAlignment="1">
      <alignment horizontal="center"/>
    </xf>
    <xf numFmtId="4" fontId="1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4.75" customHeight="1" x14ac:dyDescent="0.35">
      <c r="A2" s="173" t="s">
        <v>61</v>
      </c>
      <c r="B2" s="79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69" t="s">
        <v>56</v>
      </c>
      <c r="B6" s="151">
        <v>2</v>
      </c>
      <c r="C6" s="151">
        <f t="shared" ref="C6" si="0">(B6+1)</f>
        <v>3</v>
      </c>
      <c r="D6" s="151">
        <f t="shared" ref="D6" si="1">(C6+1)</f>
        <v>4</v>
      </c>
      <c r="E6" s="151">
        <f t="shared" ref="E6" si="2">(D6+1)</f>
        <v>5</v>
      </c>
      <c r="F6" s="151">
        <f t="shared" ref="F6" si="3">(E6+1)</f>
        <v>6</v>
      </c>
      <c r="G6" s="151">
        <f t="shared" ref="G6" si="4">(F6+1)</f>
        <v>7</v>
      </c>
      <c r="H6" s="151">
        <f t="shared" ref="H6" si="5">(G6+1)</f>
        <v>8</v>
      </c>
      <c r="I6" s="151">
        <f t="shared" ref="I6" si="6">(H6+1)</f>
        <v>9</v>
      </c>
      <c r="J6" s="151">
        <f t="shared" ref="J6" si="7">(I6+1)</f>
        <v>10</v>
      </c>
      <c r="K6" s="151">
        <f t="shared" ref="K6" si="8">(J6+1)</f>
        <v>11</v>
      </c>
      <c r="L6" s="151">
        <f t="shared" ref="L6" si="9">(K6+1)</f>
        <v>12</v>
      </c>
      <c r="M6" s="151">
        <f t="shared" ref="M6" si="10">(L6+1)</f>
        <v>13</v>
      </c>
      <c r="N6" s="151">
        <f t="shared" ref="N6" si="11">(M6+1)</f>
        <v>14</v>
      </c>
      <c r="O6" s="151">
        <f t="shared" ref="O6" si="12">(N6+1)</f>
        <v>15</v>
      </c>
      <c r="P6" s="151">
        <f t="shared" ref="P6" si="13">(O6+1)</f>
        <v>16</v>
      </c>
      <c r="Q6" s="151">
        <f t="shared" ref="Q6" si="14">(P6+1)</f>
        <v>17</v>
      </c>
      <c r="R6" s="151">
        <f t="shared" ref="R6" si="15">(Q6+1)</f>
        <v>18</v>
      </c>
      <c r="S6" s="151">
        <f t="shared" ref="S6" si="16">(R6+1)</f>
        <v>19</v>
      </c>
      <c r="T6" s="151">
        <f t="shared" ref="T6" si="17">(S6+1)</f>
        <v>20</v>
      </c>
      <c r="U6" s="151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0">
        <v>44916</v>
      </c>
      <c r="B7" s="152" t="s">
        <v>4</v>
      </c>
      <c r="C7" s="152" t="s">
        <v>5</v>
      </c>
      <c r="D7" s="153" t="s">
        <v>6</v>
      </c>
      <c r="E7" s="153" t="s">
        <v>6</v>
      </c>
      <c r="F7" s="154" t="s">
        <v>6</v>
      </c>
      <c r="G7" s="153" t="s">
        <v>6</v>
      </c>
      <c r="H7" s="153" t="s">
        <v>6</v>
      </c>
      <c r="I7" s="153" t="s">
        <v>6</v>
      </c>
      <c r="J7" s="155" t="s">
        <v>7</v>
      </c>
      <c r="K7" s="155" t="s">
        <v>7</v>
      </c>
      <c r="L7" s="155" t="s">
        <v>7</v>
      </c>
      <c r="M7" s="155" t="s">
        <v>7</v>
      </c>
      <c r="N7" s="156" t="s">
        <v>7</v>
      </c>
      <c r="O7" s="157" t="s">
        <v>8</v>
      </c>
      <c r="P7" s="158" t="s">
        <v>9</v>
      </c>
      <c r="Q7" s="152" t="s">
        <v>10</v>
      </c>
      <c r="R7" s="159" t="s">
        <v>11</v>
      </c>
      <c r="S7" s="159" t="s">
        <v>11</v>
      </c>
      <c r="T7" s="160" t="s">
        <v>12</v>
      </c>
      <c r="U7" s="161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1" t="s">
        <v>58</v>
      </c>
      <c r="B8" s="152" t="s">
        <v>63</v>
      </c>
      <c r="C8" s="152" t="s">
        <v>13</v>
      </c>
      <c r="D8" s="162" t="s">
        <v>14</v>
      </c>
      <c r="E8" s="162" t="s">
        <v>14</v>
      </c>
      <c r="F8" s="163" t="s">
        <v>15</v>
      </c>
      <c r="G8" s="152" t="s">
        <v>15</v>
      </c>
      <c r="H8" s="152" t="s">
        <v>15</v>
      </c>
      <c r="I8" s="152" t="s">
        <v>15</v>
      </c>
      <c r="J8" s="164"/>
      <c r="K8" s="164" t="s">
        <v>3</v>
      </c>
      <c r="L8" s="165" t="s">
        <v>16</v>
      </c>
      <c r="M8" s="165" t="s">
        <v>16</v>
      </c>
      <c r="N8" s="157" t="s">
        <v>15</v>
      </c>
      <c r="O8" s="157" t="s">
        <v>17</v>
      </c>
      <c r="P8" s="158"/>
      <c r="Q8" s="152"/>
      <c r="R8" s="152"/>
      <c r="S8" s="159"/>
      <c r="T8" s="160" t="s">
        <v>18</v>
      </c>
      <c r="U8" s="161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0">
        <v>44917</v>
      </c>
      <c r="B9" s="166" t="s">
        <v>65</v>
      </c>
      <c r="C9" s="152"/>
      <c r="D9" s="162" t="s">
        <v>57</v>
      </c>
      <c r="E9" s="152"/>
      <c r="F9" s="163" t="s">
        <v>19</v>
      </c>
      <c r="G9" s="152" t="s">
        <v>20</v>
      </c>
      <c r="H9" s="152" t="s">
        <v>20</v>
      </c>
      <c r="I9" s="152" t="s">
        <v>20</v>
      </c>
      <c r="J9" s="164" t="s">
        <v>21</v>
      </c>
      <c r="K9" s="164" t="s">
        <v>22</v>
      </c>
      <c r="L9" s="165" t="s">
        <v>23</v>
      </c>
      <c r="M9" s="165" t="s">
        <v>23</v>
      </c>
      <c r="N9" s="157" t="s">
        <v>24</v>
      </c>
      <c r="O9" s="152" t="s">
        <v>20</v>
      </c>
      <c r="P9" s="158"/>
      <c r="Q9" s="152"/>
      <c r="R9" s="152"/>
      <c r="S9" s="159"/>
      <c r="T9" s="160" t="s">
        <v>25</v>
      </c>
      <c r="U9" s="161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1" t="s">
        <v>59</v>
      </c>
      <c r="B10" s="152" t="s">
        <v>64</v>
      </c>
      <c r="C10" s="152" t="s">
        <v>26</v>
      </c>
      <c r="D10" s="162" t="s">
        <v>27</v>
      </c>
      <c r="E10" s="162" t="s">
        <v>27</v>
      </c>
      <c r="F10" s="163" t="s">
        <v>28</v>
      </c>
      <c r="G10" s="152" t="s">
        <v>29</v>
      </c>
      <c r="H10" s="152" t="s">
        <v>30</v>
      </c>
      <c r="I10" s="152" t="s">
        <v>31</v>
      </c>
      <c r="J10" s="164" t="s">
        <v>32</v>
      </c>
      <c r="K10" s="164" t="s">
        <v>16</v>
      </c>
      <c r="L10" s="152" t="s">
        <v>33</v>
      </c>
      <c r="M10" s="152" t="s">
        <v>34</v>
      </c>
      <c r="N10" s="152" t="s">
        <v>35</v>
      </c>
      <c r="O10" s="157" t="s">
        <v>36</v>
      </c>
      <c r="P10" s="158"/>
      <c r="Q10" s="152" t="s">
        <v>37</v>
      </c>
      <c r="R10" s="152" t="s">
        <v>49</v>
      </c>
      <c r="S10" s="159"/>
      <c r="T10" s="160"/>
      <c r="U10" s="161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2">
        <v>45275</v>
      </c>
      <c r="B11" s="152" t="s">
        <v>46</v>
      </c>
      <c r="C11" s="152" t="s">
        <v>46</v>
      </c>
      <c r="D11" s="152"/>
      <c r="E11" s="164"/>
      <c r="F11" s="163"/>
      <c r="G11" s="167"/>
      <c r="H11" s="167" t="s">
        <v>47</v>
      </c>
      <c r="I11" s="167"/>
      <c r="J11" s="164"/>
      <c r="K11" s="164" t="s">
        <v>23</v>
      </c>
      <c r="L11" s="163"/>
      <c r="M11" s="163"/>
      <c r="N11" s="168"/>
      <c r="O11" s="168"/>
      <c r="P11" s="158"/>
      <c r="Q11" s="152" t="s">
        <v>46</v>
      </c>
      <c r="R11" s="161"/>
      <c r="S11" s="159" t="s">
        <v>46</v>
      </c>
      <c r="T11" s="160"/>
      <c r="U11" s="161"/>
      <c r="V11" s="39"/>
      <c r="W11" s="68"/>
      <c r="X11" s="69"/>
      <c r="Y11" s="68" t="s">
        <v>46</v>
      </c>
      <c r="Z11" s="68" t="s">
        <v>48</v>
      </c>
      <c r="AA11" s="76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0">
        <f>WORKDAY($A13,-1,$W$166:$W$544)</f>
        <v>44915</v>
      </c>
      <c r="B12" s="174">
        <f ca="1">IF(A12&lt;=TODAY(),C12+Q12,IF(AND(A12&gt;TODAY(),A12&lt;=$B$1),IF(VLOOKUP(TODAY(),$A$10:$E$5000,4,FALSE)=0,"n.d",C12+Q12),"n.d"))</f>
        <v>15800000</v>
      </c>
      <c r="C12" s="175">
        <v>15800000</v>
      </c>
      <c r="D12" s="127">
        <f>WORKDAY($A12,-1,$W$160:$W$544)</f>
        <v>44914</v>
      </c>
      <c r="E12" s="128">
        <f ca="1">IF(D12&lt;$B$1,VLOOKUP(D12,[1]DI!$A$4:$B$15000,2,FALSE),0)</f>
        <v>0.13650000000000001</v>
      </c>
      <c r="F12" s="129">
        <f t="shared" ref="F12:F13" ca="1" si="19">ROUND(((1+E12)^(1/252)),8)</f>
        <v>1.00050788</v>
      </c>
      <c r="G12" s="129">
        <v>1</v>
      </c>
      <c r="H12" s="129">
        <f>G12</f>
        <v>1</v>
      </c>
      <c r="I12" s="129">
        <f t="shared" ref="I12:I77" si="20">ROUND(G12/H12,8)</f>
        <v>1</v>
      </c>
      <c r="J12" s="75">
        <v>5.5E-2</v>
      </c>
      <c r="K12" s="113">
        <f>A9</f>
        <v>44917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45058</v>
      </c>
      <c r="V12" s="19"/>
      <c r="W12" s="131">
        <v>0</v>
      </c>
      <c r="X12" s="132">
        <f t="shared" ref="X12" si="25">AD160</f>
        <v>44917</v>
      </c>
      <c r="Y12" s="133">
        <f>C12</f>
        <v>15800000</v>
      </c>
      <c r="Z12" s="134"/>
      <c r="AA12" s="135"/>
      <c r="AB12" s="134"/>
      <c r="AC12" s="136"/>
      <c r="AD12" s="135"/>
      <c r="AE12" s="131">
        <v>0</v>
      </c>
      <c r="AF12" s="137" t="s">
        <v>51</v>
      </c>
      <c r="AG12" s="132">
        <f t="shared" ref="AG12" si="26">X13</f>
        <v>45058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0">
        <f>WORKDAY($A14,-1,$W$166:$W$544)</f>
        <v>44916</v>
      </c>
      <c r="B13" s="174">
        <f ca="1">IF(A13&lt;=TODAY(),C13+Q13,IF(AND(A13&gt;TODAY(),A13&lt;=$B$1),IF(VLOOKUP(TODAY(),$A$10:$E$5000,4,FALSE)=0,"n.d",C13+Q13),"n.d"))</f>
        <v>15808024.504000001</v>
      </c>
      <c r="C13" s="175">
        <f t="shared" ref="C13:C76" si="27">(C12-S12)</f>
        <v>15800000</v>
      </c>
      <c r="D13" s="127">
        <f>WORKDAY($A13,-1,$W$160:$W$544)</f>
        <v>44915</v>
      </c>
      <c r="E13" s="128">
        <f ca="1">IF(D13&lt;$B$1,VLOOKUP(D13,[1]DI!$A$4:$B$15000,2,FALSE),0)</f>
        <v>0.13650000000000001</v>
      </c>
      <c r="F13" s="129">
        <f t="shared" ca="1" si="19"/>
        <v>1.00050788</v>
      </c>
      <c r="G13" s="129">
        <f ca="1">(TRUNC(PRODUCT($F$12:$F12),16))</f>
        <v>1.00050788</v>
      </c>
      <c r="H13" s="129">
        <f t="shared" ref="H13" si="28">IF(P12&gt;0,G12,H12)</f>
        <v>1</v>
      </c>
      <c r="I13" s="129">
        <f t="shared" ca="1" si="20"/>
        <v>1.00050788</v>
      </c>
      <c r="J13" s="13">
        <f t="shared" ref="J13:J76" si="29">J12</f>
        <v>5.5E-2</v>
      </c>
      <c r="K13" s="33">
        <f t="shared" ref="K13:K76" si="30">IF(P12&gt;0,VLOOKUP(P12,W$12:AG$150,2),K12)</f>
        <v>44917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1.00050788</v>
      </c>
      <c r="P13" s="17">
        <v>0</v>
      </c>
      <c r="Q13" s="14">
        <f t="shared" ca="1" si="23"/>
        <v>8024.5039999999999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45058</v>
      </c>
      <c r="V13" s="4"/>
      <c r="W13" s="131">
        <f t="shared" ref="W13" si="38">W12+1</f>
        <v>1</v>
      </c>
      <c r="X13" s="132">
        <v>45058</v>
      </c>
      <c r="Y13" s="134">
        <f t="shared" ref="Y13" si="39">(Y12-AB13)</f>
        <v>0</v>
      </c>
      <c r="Z13" s="135">
        <f t="shared" ref="Z13" si="40">NETWORKDAYS(X12,X13,W$160:W$444)-1</f>
        <v>96</v>
      </c>
      <c r="AA13" s="138">
        <f>TRUNC((ROUND(((1+AA$11)^(Z13/252)),9)-1)*Y12,8)</f>
        <v>325573.40959999</v>
      </c>
      <c r="AB13" s="138">
        <f>TRUNC(Y12*AC13,8)</f>
        <v>15800000</v>
      </c>
      <c r="AC13" s="136">
        <v>1</v>
      </c>
      <c r="AD13" s="138">
        <f t="shared" ref="AD13" si="41">(AA13+AB13)</f>
        <v>16125573.40959999</v>
      </c>
      <c r="AE13" s="131">
        <f t="shared" ref="AE13" si="42">AE12+1</f>
        <v>1</v>
      </c>
      <c r="AF13" s="137"/>
      <c r="AG13" s="13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0">
        <f>A9</f>
        <v>44917</v>
      </c>
      <c r="B14" s="176">
        <f t="shared" ref="B14:B77" ca="1" si="43">IF(A14&lt;=TODAY(),C14+Q14,IF(AND(A14&gt;TODAY(),A14&lt;=$B$1),IF(VLOOKUP(TODAY(),$A$10:$E$5000,4,FALSE)=0,"n.d",C14+Q14),"n.d"))</f>
        <v>15816053.116</v>
      </c>
      <c r="C14" s="3">
        <f t="shared" si="27"/>
        <v>15800000</v>
      </c>
      <c r="D14" s="96">
        <f>WORKDAY($A14,-1,$W$160:$W$544)</f>
        <v>44916</v>
      </c>
      <c r="E14" s="94">
        <f ca="1">IF(D14&lt;$B$1,VLOOKUP(D14,[1]DI!$A$4:$B$15000,2,FALSE),0)</f>
        <v>0.13650000000000001</v>
      </c>
      <c r="F14" s="14">
        <f t="shared" ref="F14:F77" ca="1" si="44">ROUND(((1+E14)^(1/252)),8)</f>
        <v>1.00050788</v>
      </c>
      <c r="G14" s="14">
        <f ca="1">(TRUNC(PRODUCT($F$12:$F13),16))</f>
        <v>1.0010160179420899</v>
      </c>
      <c r="H14" s="14">
        <f t="shared" ref="H14:H77" si="45">IF(P13&gt;0,G13,H13)</f>
        <v>1</v>
      </c>
      <c r="I14" s="14">
        <f t="shared" ca="1" si="20"/>
        <v>1.00101602</v>
      </c>
      <c r="J14" s="13">
        <f t="shared" si="29"/>
        <v>5.5E-2</v>
      </c>
      <c r="K14" s="33">
        <f t="shared" si="30"/>
        <v>44917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1.00101602</v>
      </c>
      <c r="P14" s="17">
        <v>0</v>
      </c>
      <c r="Q14" s="14">
        <f t="shared" ca="1" si="23"/>
        <v>16053.116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45058</v>
      </c>
      <c r="V14" s="4"/>
      <c r="W14" s="131"/>
      <c r="X14" s="132"/>
      <c r="Y14" s="134"/>
      <c r="Z14" s="135"/>
      <c r="AA14" s="138"/>
      <c r="AB14" s="138"/>
      <c r="AC14" s="136"/>
      <c r="AD14" s="138"/>
      <c r="AE14" s="131"/>
      <c r="AF14" s="137"/>
      <c r="AG14" s="13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2">
        <f t="shared" ref="A15:A76" si="46">WORKDAY($A14,1,$W$166:$W$544)</f>
        <v>44918</v>
      </c>
      <c r="B15" s="176">
        <f t="shared" ca="1" si="43"/>
        <v>15827448.075999999</v>
      </c>
      <c r="C15" s="3">
        <f t="shared" si="27"/>
        <v>15800000</v>
      </c>
      <c r="D15" s="96">
        <f t="shared" ref="D15:D78" si="47">WORKDAY($A15,-1,$W$160:$W$544)</f>
        <v>44917</v>
      </c>
      <c r="E15" s="94">
        <f ca="1">IF(D15&lt;$B$1,VLOOKUP(D15,[1]DI!$A$4:$B$15000,2,FALSE),0)</f>
        <v>0.13650000000000001</v>
      </c>
      <c r="F15" s="14">
        <f t="shared" ca="1" si="44"/>
        <v>1.00050788</v>
      </c>
      <c r="G15" s="14">
        <f ca="1">(TRUNC(PRODUCT($F$12:$F14),16))</f>
        <v>1.0015244139572901</v>
      </c>
      <c r="H15" s="14">
        <f t="shared" si="45"/>
        <v>1</v>
      </c>
      <c r="I15" s="14">
        <f t="shared" ca="1" si="20"/>
        <v>1.00152441</v>
      </c>
      <c r="J15" s="13">
        <f t="shared" si="29"/>
        <v>5.5E-2</v>
      </c>
      <c r="K15" s="33">
        <f t="shared" si="30"/>
        <v>44917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1.0017372200000001</v>
      </c>
      <c r="P15" s="17">
        <f t="shared" ref="P15:P78" si="48">IF(VLOOKUP(A15,X$12:AE$150,8)=VLOOKUP(A14,X$12:AE$150,8),0,VLOOKUP(A15,X$12:AE$150,8))</f>
        <v>0</v>
      </c>
      <c r="Q15" s="14">
        <f t="shared" ca="1" si="23"/>
        <v>27448.076000000001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45058</v>
      </c>
      <c r="V15" s="4"/>
      <c r="W15" s="131"/>
      <c r="X15" s="132"/>
      <c r="Y15" s="134"/>
      <c r="Z15" s="135"/>
      <c r="AA15" s="138"/>
      <c r="AB15" s="138"/>
      <c r="AC15" s="136"/>
      <c r="AD15" s="138"/>
      <c r="AE15" s="131"/>
      <c r="AF15" s="137"/>
      <c r="AG15" s="13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2">
        <f t="shared" si="46"/>
        <v>44921</v>
      </c>
      <c r="B16" s="176">
        <f t="shared" ca="1" si="43"/>
        <v>15838851.42579999</v>
      </c>
      <c r="C16" s="3">
        <f t="shared" si="27"/>
        <v>15800000</v>
      </c>
      <c r="D16" s="96">
        <f t="shared" si="47"/>
        <v>44918</v>
      </c>
      <c r="E16" s="94">
        <f ca="1">IF(D16&lt;$B$1,VLOOKUP(D16,[1]DI!$A$4:$B$15000,2,FALSE),0)</f>
        <v>0.13650000000000001</v>
      </c>
      <c r="F16" s="14">
        <f t="shared" ca="1" si="44"/>
        <v>1.00050788</v>
      </c>
      <c r="G16" s="14">
        <f ca="1">(TRUNC(PRODUCT($F$12:$F15),16))</f>
        <v>1.0020330681766501</v>
      </c>
      <c r="H16" s="14">
        <f t="shared" si="45"/>
        <v>1</v>
      </c>
      <c r="I16" s="14">
        <f t="shared" ca="1" si="20"/>
        <v>1.00203307</v>
      </c>
      <c r="J16" s="13">
        <f t="shared" si="29"/>
        <v>5.5E-2</v>
      </c>
      <c r="K16" s="33">
        <f t="shared" si="30"/>
        <v>44917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1.0024589509999999</v>
      </c>
      <c r="P16" s="17">
        <f t="shared" si="48"/>
        <v>0</v>
      </c>
      <c r="Q16" s="14">
        <f t="shared" ca="1" si="23"/>
        <v>38851.42579999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45058</v>
      </c>
      <c r="V16" s="4"/>
      <c r="W16" s="131"/>
      <c r="X16" s="132"/>
      <c r="Y16" s="134"/>
      <c r="Z16" s="135"/>
      <c r="AA16" s="138"/>
      <c r="AB16" s="138"/>
      <c r="AC16" s="136"/>
      <c r="AD16" s="138"/>
      <c r="AE16" s="131"/>
      <c r="AF16" s="137"/>
      <c r="AG16" s="13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2">
        <f t="shared" si="46"/>
        <v>44922</v>
      </c>
      <c r="B17" s="176">
        <f t="shared" ca="1" si="43"/>
        <v>15850262.865199991</v>
      </c>
      <c r="C17" s="3">
        <f t="shared" si="27"/>
        <v>15800000</v>
      </c>
      <c r="D17" s="96">
        <f t="shared" si="47"/>
        <v>44921</v>
      </c>
      <c r="E17" s="94">
        <f ca="1">IF(D17&lt;$B$1,VLOOKUP(D17,[1]DI!$A$4:$B$15000,2,FALSE),0)</f>
        <v>0.13650000000000001</v>
      </c>
      <c r="F17" s="14">
        <f t="shared" ca="1" si="44"/>
        <v>1.00050788</v>
      </c>
      <c r="G17" s="14">
        <f ca="1">(TRUNC(PRODUCT($F$12:$F16),16))</f>
        <v>1.0025419807313101</v>
      </c>
      <c r="H17" s="14">
        <f t="shared" si="45"/>
        <v>1</v>
      </c>
      <c r="I17" s="14">
        <f t="shared" ca="1" si="20"/>
        <v>1.0025419799999999</v>
      </c>
      <c r="J17" s="13">
        <f t="shared" si="29"/>
        <v>5.5E-2</v>
      </c>
      <c r="K17" s="33">
        <f t="shared" si="30"/>
        <v>44917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1.0031811939999999</v>
      </c>
      <c r="P17" s="17">
        <f t="shared" si="48"/>
        <v>0</v>
      </c>
      <c r="Q17" s="14">
        <f t="shared" ca="1" si="23"/>
        <v>50262.865199990003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45058</v>
      </c>
      <c r="V17" s="4"/>
      <c r="W17" s="131"/>
      <c r="X17" s="132"/>
      <c r="Y17" s="134"/>
      <c r="Z17" s="135"/>
      <c r="AA17" s="138"/>
      <c r="AB17" s="138"/>
      <c r="AC17" s="136"/>
      <c r="AD17" s="138"/>
      <c r="AE17" s="131"/>
      <c r="AF17" s="137"/>
      <c r="AG17" s="13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2">
        <f t="shared" si="46"/>
        <v>44923</v>
      </c>
      <c r="B18" s="176">
        <f t="shared" ca="1" si="43"/>
        <v>15861682.552200001</v>
      </c>
      <c r="C18" s="3">
        <f t="shared" si="27"/>
        <v>15800000</v>
      </c>
      <c r="D18" s="96">
        <f t="shared" si="47"/>
        <v>44922</v>
      </c>
      <c r="E18" s="94">
        <f ca="1">IF(D18&lt;$B$1,VLOOKUP(D18,[1]DI!$A$4:$B$15000,2,FALSE),0)</f>
        <v>0.13650000000000001</v>
      </c>
      <c r="F18" s="14">
        <f t="shared" ca="1" si="44"/>
        <v>1.00050788</v>
      </c>
      <c r="G18" s="14">
        <f ca="1">(TRUNC(PRODUCT($F$12:$F17),16))</f>
        <v>1.00305115175249</v>
      </c>
      <c r="H18" s="14">
        <f t="shared" si="45"/>
        <v>1</v>
      </c>
      <c r="I18" s="14">
        <f t="shared" ca="1" si="20"/>
        <v>1.0030511499999999</v>
      </c>
      <c r="J18" s="13">
        <f t="shared" si="29"/>
        <v>5.5E-2</v>
      </c>
      <c r="K18" s="33">
        <f t="shared" si="30"/>
        <v>44917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1.0039039590000001</v>
      </c>
      <c r="P18" s="17">
        <f t="shared" si="48"/>
        <v>0</v>
      </c>
      <c r="Q18" s="14">
        <f t="shared" ca="1" si="23"/>
        <v>61682.552199999998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45058</v>
      </c>
      <c r="V18" s="4"/>
      <c r="W18" s="131"/>
      <c r="X18" s="132"/>
      <c r="Y18" s="134"/>
      <c r="Z18" s="135"/>
      <c r="AA18" s="138"/>
      <c r="AB18" s="138"/>
      <c r="AC18" s="136"/>
      <c r="AD18" s="138"/>
      <c r="AE18" s="131"/>
      <c r="AF18" s="137"/>
      <c r="AG18" s="13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2">
        <f t="shared" si="46"/>
        <v>44924</v>
      </c>
      <c r="B19" s="176">
        <f t="shared" ca="1" si="43"/>
        <v>15873110.471000001</v>
      </c>
      <c r="C19" s="3">
        <f t="shared" si="27"/>
        <v>15800000</v>
      </c>
      <c r="D19" s="96">
        <f t="shared" si="47"/>
        <v>44923</v>
      </c>
      <c r="E19" s="94">
        <f ca="1">IF(D19&lt;$B$1,VLOOKUP(D19,[1]DI!$A$4:$B$15000,2,FALSE),0)</f>
        <v>0.13650000000000001</v>
      </c>
      <c r="F19" s="14">
        <f t="shared" ca="1" si="44"/>
        <v>1.00050788</v>
      </c>
      <c r="G19" s="14">
        <f ca="1">(TRUNC(PRODUCT($F$12:$F18),16))</f>
        <v>1.0035605813714401</v>
      </c>
      <c r="H19" s="14">
        <f t="shared" si="45"/>
        <v>1</v>
      </c>
      <c r="I19" s="14">
        <f t="shared" ca="1" si="20"/>
        <v>1.00356058</v>
      </c>
      <c r="J19" s="13">
        <f t="shared" si="29"/>
        <v>5.5E-2</v>
      </c>
      <c r="K19" s="33">
        <f t="shared" si="30"/>
        <v>44917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1.004627245</v>
      </c>
      <c r="P19" s="17">
        <f t="shared" si="48"/>
        <v>0</v>
      </c>
      <c r="Q19" s="14">
        <f t="shared" ca="1" si="23"/>
        <v>73110.471000000005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45058</v>
      </c>
      <c r="V19" s="4"/>
      <c r="W19" s="131"/>
      <c r="X19" s="132"/>
      <c r="Y19" s="134"/>
      <c r="Z19" s="135"/>
      <c r="AA19" s="138"/>
      <c r="AB19" s="138"/>
      <c r="AC19" s="136"/>
      <c r="AD19" s="138"/>
      <c r="AE19" s="131"/>
      <c r="AF19" s="137"/>
      <c r="AG19" s="13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2">
        <f t="shared" si="46"/>
        <v>44925</v>
      </c>
      <c r="B20" s="176">
        <f t="shared" ca="1" si="43"/>
        <v>15884546.66899999</v>
      </c>
      <c r="C20" s="3">
        <f t="shared" si="27"/>
        <v>15800000</v>
      </c>
      <c r="D20" s="96">
        <f t="shared" si="47"/>
        <v>44924</v>
      </c>
      <c r="E20" s="94">
        <f ca="1">IF(D20&lt;$B$1,VLOOKUP(D20,[1]DI!$A$4:$B$15000,2,FALSE),0)</f>
        <v>0.13650000000000001</v>
      </c>
      <c r="F20" s="14">
        <f t="shared" ca="1" si="44"/>
        <v>1.00050788</v>
      </c>
      <c r="G20" s="14">
        <f ca="1">(TRUNC(PRODUCT($F$12:$F19),16))</f>
        <v>1.0040702697195101</v>
      </c>
      <c r="H20" s="14">
        <f t="shared" si="45"/>
        <v>1</v>
      </c>
      <c r="I20" s="14">
        <f t="shared" ca="1" si="20"/>
        <v>1.0040702699999999</v>
      </c>
      <c r="J20" s="13">
        <f t="shared" si="29"/>
        <v>5.5E-2</v>
      </c>
      <c r="K20" s="33">
        <f t="shared" si="30"/>
        <v>44917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1.005351055</v>
      </c>
      <c r="P20" s="17">
        <f t="shared" si="48"/>
        <v>0</v>
      </c>
      <c r="Q20" s="14">
        <f t="shared" ca="1" si="23"/>
        <v>84546.668999989997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45058</v>
      </c>
      <c r="V20" s="4"/>
      <c r="W20" s="131"/>
      <c r="X20" s="132"/>
      <c r="Y20" s="134"/>
      <c r="Z20" s="135"/>
      <c r="AA20" s="138"/>
      <c r="AB20" s="138"/>
      <c r="AC20" s="136"/>
      <c r="AD20" s="138"/>
      <c r="AE20" s="131"/>
      <c r="AF20" s="137"/>
      <c r="AG20" s="13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2">
        <f t="shared" si="46"/>
        <v>44928</v>
      </c>
      <c r="B21" s="176">
        <f t="shared" ca="1" si="43"/>
        <v>15895991.114600001</v>
      </c>
      <c r="C21" s="3">
        <f t="shared" si="27"/>
        <v>15800000</v>
      </c>
      <c r="D21" s="96">
        <f t="shared" si="47"/>
        <v>44925</v>
      </c>
      <c r="E21" s="94">
        <f ca="1">IF(D21&lt;$B$1,VLOOKUP(D21,[1]DI!$A$4:$B$15000,2,FALSE),0)</f>
        <v>0.13650000000000001</v>
      </c>
      <c r="F21" s="14">
        <f t="shared" ca="1" si="44"/>
        <v>1.00050788</v>
      </c>
      <c r="G21" s="14">
        <f ca="1">(TRUNC(PRODUCT($F$12:$F20),16))</f>
        <v>1.00458021692809</v>
      </c>
      <c r="H21" s="14">
        <f t="shared" si="45"/>
        <v>1</v>
      </c>
      <c r="I21" s="14">
        <f t="shared" ca="1" si="20"/>
        <v>1.00458022</v>
      </c>
      <c r="J21" s="13">
        <f t="shared" si="29"/>
        <v>5.5E-2</v>
      </c>
      <c r="K21" s="33">
        <f t="shared" si="30"/>
        <v>44917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1.0060753870000001</v>
      </c>
      <c r="P21" s="17">
        <f t="shared" si="48"/>
        <v>0</v>
      </c>
      <c r="Q21" s="14">
        <f t="shared" ca="1" si="23"/>
        <v>95991.114600000001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45058</v>
      </c>
      <c r="V21" s="4"/>
      <c r="W21" s="131"/>
      <c r="X21" s="132"/>
      <c r="Y21" s="134"/>
      <c r="Z21" s="135"/>
      <c r="AA21" s="138"/>
      <c r="AB21" s="138"/>
      <c r="AC21" s="136"/>
      <c r="AD21" s="138"/>
      <c r="AE21" s="131"/>
      <c r="AF21" s="137"/>
      <c r="AG21" s="13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2">
        <f t="shared" si="46"/>
        <v>44929</v>
      </c>
      <c r="B22" s="176">
        <f t="shared" ca="1" si="43"/>
        <v>15907443.6656</v>
      </c>
      <c r="C22" s="3">
        <f t="shared" si="27"/>
        <v>15800000</v>
      </c>
      <c r="D22" s="96">
        <f t="shared" si="47"/>
        <v>44928</v>
      </c>
      <c r="E22" s="94">
        <f ca="1">IF(D22&lt;$B$1,VLOOKUP(D22,[1]DI!$A$4:$B$15000,2,FALSE),0)</f>
        <v>0.13650000000000001</v>
      </c>
      <c r="F22" s="14">
        <f t="shared" ca="1" si="44"/>
        <v>1.00050788</v>
      </c>
      <c r="G22" s="14">
        <f ca="1">(TRUNC(PRODUCT($F$12:$F21),16))</f>
        <v>1.0050904231286599</v>
      </c>
      <c r="H22" s="14">
        <f t="shared" si="45"/>
        <v>1</v>
      </c>
      <c r="I22" s="14">
        <f t="shared" ca="1" si="20"/>
        <v>1.0050904199999999</v>
      </c>
      <c r="J22" s="13">
        <f t="shared" si="29"/>
        <v>5.5E-2</v>
      </c>
      <c r="K22" s="33">
        <f t="shared" si="30"/>
        <v>44917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1.006800232</v>
      </c>
      <c r="P22" s="17">
        <f t="shared" si="48"/>
        <v>0</v>
      </c>
      <c r="Q22" s="14">
        <f t="shared" ca="1" si="23"/>
        <v>107443.66559999999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45058</v>
      </c>
      <c r="V22" s="4"/>
      <c r="W22" s="131"/>
      <c r="X22" s="132"/>
      <c r="Y22" s="134"/>
      <c r="Z22" s="135"/>
      <c r="AA22" s="138"/>
      <c r="AB22" s="138"/>
      <c r="AC22" s="136"/>
      <c r="AD22" s="138"/>
      <c r="AE22" s="131"/>
      <c r="AF22" s="137"/>
      <c r="AG22" s="13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2">
        <f t="shared" si="46"/>
        <v>44930</v>
      </c>
      <c r="B23" s="176">
        <f t="shared" ca="1" si="43"/>
        <v>15918904.638</v>
      </c>
      <c r="C23" s="3">
        <f t="shared" si="27"/>
        <v>15800000</v>
      </c>
      <c r="D23" s="96">
        <f t="shared" si="47"/>
        <v>44929</v>
      </c>
      <c r="E23" s="94">
        <f ca="1">IF(D23&lt;$B$1,VLOOKUP(D23,[1]DI!$A$4:$B$15000,2,FALSE),0)</f>
        <v>0.13650000000000001</v>
      </c>
      <c r="F23" s="14">
        <f t="shared" ca="1" si="44"/>
        <v>1.00050788</v>
      </c>
      <c r="G23" s="14">
        <f ca="1">(TRUNC(PRODUCT($F$12:$F22),16))</f>
        <v>1.0056008884527601</v>
      </c>
      <c r="H23" s="14">
        <f t="shared" si="45"/>
        <v>1</v>
      </c>
      <c r="I23" s="14">
        <f t="shared" ca="1" si="20"/>
        <v>1.00560089</v>
      </c>
      <c r="J23" s="13">
        <f t="shared" si="29"/>
        <v>5.5E-2</v>
      </c>
      <c r="K23" s="33">
        <f t="shared" si="30"/>
        <v>44917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1.0075256100000001</v>
      </c>
      <c r="P23" s="17">
        <f t="shared" si="48"/>
        <v>0</v>
      </c>
      <c r="Q23" s="14">
        <f t="shared" ca="1" si="23"/>
        <v>118904.63800000001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45058</v>
      </c>
      <c r="V23" s="4"/>
      <c r="W23" s="131"/>
      <c r="X23" s="132"/>
      <c r="Y23" s="134"/>
      <c r="Z23" s="135"/>
      <c r="AA23" s="138"/>
      <c r="AB23" s="138"/>
      <c r="AC23" s="136"/>
      <c r="AD23" s="138"/>
      <c r="AE23" s="131"/>
      <c r="AF23" s="137"/>
      <c r="AG23" s="13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2">
        <f t="shared" si="46"/>
        <v>44931</v>
      </c>
      <c r="B24" s="176">
        <f t="shared" ca="1" si="43"/>
        <v>15930373.715799989</v>
      </c>
      <c r="C24" s="3">
        <f t="shared" si="27"/>
        <v>15800000</v>
      </c>
      <c r="D24" s="96">
        <f t="shared" si="47"/>
        <v>44930</v>
      </c>
      <c r="E24" s="94">
        <f ca="1">IF(D24&lt;$B$1,VLOOKUP(D24,[1]DI!$A$4:$B$15000,2,FALSE),0)</f>
        <v>0.13650000000000001</v>
      </c>
      <c r="F24" s="14">
        <f t="shared" ca="1" si="44"/>
        <v>1.00050788</v>
      </c>
      <c r="G24" s="14">
        <f ca="1">(TRUNC(PRODUCT($F$12:$F23),16))</f>
        <v>1.00611161303199</v>
      </c>
      <c r="H24" s="14">
        <f t="shared" si="45"/>
        <v>1</v>
      </c>
      <c r="I24" s="14">
        <f t="shared" ca="1" si="20"/>
        <v>1.00611161</v>
      </c>
      <c r="J24" s="13">
        <f t="shared" si="29"/>
        <v>5.5E-2</v>
      </c>
      <c r="K24" s="33">
        <f t="shared" si="30"/>
        <v>44917</v>
      </c>
      <c r="L24" s="2">
        <f t="shared" si="31"/>
        <v>10</v>
      </c>
      <c r="M24" s="17">
        <f t="shared" si="32"/>
        <v>10</v>
      </c>
      <c r="N24" s="12">
        <f t="shared" si="33"/>
        <v>1.0021268919999999</v>
      </c>
      <c r="O24" s="12">
        <f t="shared" ca="1" si="34"/>
        <v>1.0082515009999999</v>
      </c>
      <c r="P24" s="17">
        <f t="shared" si="48"/>
        <v>0</v>
      </c>
      <c r="Q24" s="14">
        <f t="shared" ca="1" si="23"/>
        <v>130373.71579998999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45058</v>
      </c>
      <c r="V24" s="4"/>
      <c r="W24" s="131"/>
      <c r="X24" s="132"/>
      <c r="Y24" s="134"/>
      <c r="Z24" s="135"/>
      <c r="AA24" s="138"/>
      <c r="AB24" s="138"/>
      <c r="AC24" s="136"/>
      <c r="AD24" s="138"/>
      <c r="AE24" s="131"/>
      <c r="AF24" s="137"/>
      <c r="AG24" s="13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2">
        <f t="shared" si="46"/>
        <v>44932</v>
      </c>
      <c r="B25" s="176">
        <f t="shared" ca="1" si="43"/>
        <v>15941851.230799999</v>
      </c>
      <c r="C25" s="3">
        <f t="shared" si="27"/>
        <v>15800000</v>
      </c>
      <c r="D25" s="96">
        <f t="shared" si="47"/>
        <v>44931</v>
      </c>
      <c r="E25" s="94">
        <f ca="1">IF(D25&lt;$B$1,VLOOKUP(D25,[1]DI!$A$4:$B$15000,2,FALSE),0)</f>
        <v>0.13650000000000001</v>
      </c>
      <c r="F25" s="14">
        <f t="shared" ca="1" si="44"/>
        <v>1.00050788</v>
      </c>
      <c r="G25" s="14">
        <f ca="1">(TRUNC(PRODUCT($F$12:$F24),16))</f>
        <v>1.00662259699802</v>
      </c>
      <c r="H25" s="14">
        <f t="shared" si="45"/>
        <v>1</v>
      </c>
      <c r="I25" s="14">
        <f t="shared" ca="1" si="20"/>
        <v>1.0066226</v>
      </c>
      <c r="J25" s="13">
        <f t="shared" si="29"/>
        <v>5.5E-2</v>
      </c>
      <c r="K25" s="33">
        <f t="shared" si="30"/>
        <v>44917</v>
      </c>
      <c r="L25" s="2">
        <f t="shared" si="31"/>
        <v>11</v>
      </c>
      <c r="M25" s="17">
        <f t="shared" si="32"/>
        <v>11</v>
      </c>
      <c r="N25" s="12">
        <f t="shared" si="33"/>
        <v>1.0023398299999999</v>
      </c>
      <c r="O25" s="12">
        <f t="shared" ca="1" si="34"/>
        <v>1.008977926</v>
      </c>
      <c r="P25" s="17">
        <f t="shared" si="48"/>
        <v>0</v>
      </c>
      <c r="Q25" s="14">
        <f t="shared" ca="1" si="23"/>
        <v>141851.23079999999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45058</v>
      </c>
      <c r="V25" s="4"/>
      <c r="W25" s="131"/>
      <c r="X25" s="132"/>
      <c r="Y25" s="134"/>
      <c r="Z25" s="135"/>
      <c r="AA25" s="138"/>
      <c r="AB25" s="138"/>
      <c r="AC25" s="136"/>
      <c r="AD25" s="138"/>
      <c r="AE25" s="131"/>
      <c r="AF25" s="137"/>
      <c r="AG25" s="13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2">
        <f t="shared" si="46"/>
        <v>44935</v>
      </c>
      <c r="B26" s="176">
        <f t="shared" ca="1" si="43"/>
        <v>15953336.85119999</v>
      </c>
      <c r="C26" s="3">
        <f t="shared" si="27"/>
        <v>15800000</v>
      </c>
      <c r="D26" s="96">
        <f t="shared" si="47"/>
        <v>44932</v>
      </c>
      <c r="E26" s="94">
        <f ca="1">IF(D26&lt;$B$1,VLOOKUP(D26,[1]DI!$A$4:$B$15000,2,FALSE),0)</f>
        <v>0.13650000000000001</v>
      </c>
      <c r="F26" s="14">
        <f t="shared" ca="1" si="44"/>
        <v>1.00050788</v>
      </c>
      <c r="G26" s="14">
        <f ca="1">(TRUNC(PRODUCT($F$12:$F25),16))</f>
        <v>1.00713384048258</v>
      </c>
      <c r="H26" s="14">
        <f t="shared" si="45"/>
        <v>1</v>
      </c>
      <c r="I26" s="14">
        <f t="shared" ca="1" si="20"/>
        <v>1.0071338400000001</v>
      </c>
      <c r="J26" s="13">
        <f t="shared" si="29"/>
        <v>5.5E-2</v>
      </c>
      <c r="K26" s="33">
        <f t="shared" si="30"/>
        <v>44917</v>
      </c>
      <c r="L26" s="2">
        <f t="shared" si="31"/>
        <v>12</v>
      </c>
      <c r="M26" s="17">
        <f t="shared" si="32"/>
        <v>12</v>
      </c>
      <c r="N26" s="12">
        <f t="shared" si="33"/>
        <v>1.0025528130000001</v>
      </c>
      <c r="O26" s="12">
        <f t="shared" ca="1" si="34"/>
        <v>1.0097048639999999</v>
      </c>
      <c r="P26" s="17">
        <f t="shared" si="48"/>
        <v>0</v>
      </c>
      <c r="Q26" s="14">
        <f t="shared" ca="1" si="23"/>
        <v>153336.85119998999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45058</v>
      </c>
      <c r="V26" s="4"/>
      <c r="W26" s="131"/>
      <c r="X26" s="132"/>
      <c r="Y26" s="134"/>
      <c r="Z26" s="135"/>
      <c r="AA26" s="138"/>
      <c r="AB26" s="138"/>
      <c r="AC26" s="136"/>
      <c r="AD26" s="138"/>
      <c r="AE26" s="131"/>
      <c r="AF26" s="137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2">
        <f t="shared" si="46"/>
        <v>44936</v>
      </c>
      <c r="B27" s="176">
        <f t="shared" ca="1" si="43"/>
        <v>15964830.782400001</v>
      </c>
      <c r="C27" s="3">
        <f t="shared" si="27"/>
        <v>15800000</v>
      </c>
      <c r="D27" s="96">
        <f t="shared" si="47"/>
        <v>44935</v>
      </c>
      <c r="E27" s="94">
        <f ca="1">IF(D27&lt;$B$1,VLOOKUP(D27,[1]DI!$A$4:$B$15000,2,FALSE),0)</f>
        <v>0.13650000000000001</v>
      </c>
      <c r="F27" s="14">
        <f t="shared" ca="1" si="44"/>
        <v>1.00050788</v>
      </c>
      <c r="G27" s="14">
        <f ca="1">(TRUNC(PRODUCT($F$12:$F26),16))</f>
        <v>1.0076453436174799</v>
      </c>
      <c r="H27" s="14">
        <f t="shared" si="45"/>
        <v>1</v>
      </c>
      <c r="I27" s="14">
        <f t="shared" ca="1" si="20"/>
        <v>1.0076453400000001</v>
      </c>
      <c r="J27" s="13">
        <f t="shared" si="29"/>
        <v>5.5E-2</v>
      </c>
      <c r="K27" s="33">
        <f t="shared" si="30"/>
        <v>44917</v>
      </c>
      <c r="L27" s="2">
        <f t="shared" si="31"/>
        <v>13</v>
      </c>
      <c r="M27" s="17">
        <f t="shared" si="32"/>
        <v>13</v>
      </c>
      <c r="N27" s="12">
        <f t="shared" si="33"/>
        <v>1.0027658420000001</v>
      </c>
      <c r="O27" s="12">
        <f t="shared" ca="1" si="34"/>
        <v>1.010432328</v>
      </c>
      <c r="P27" s="17">
        <f t="shared" si="48"/>
        <v>0</v>
      </c>
      <c r="Q27" s="14">
        <f t="shared" ca="1" si="23"/>
        <v>164830.7824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45058</v>
      </c>
      <c r="V27" s="4"/>
      <c r="W27" s="131"/>
      <c r="X27" s="132"/>
      <c r="Y27" s="134"/>
      <c r="Z27" s="135"/>
      <c r="AA27" s="138"/>
      <c r="AB27" s="138"/>
      <c r="AC27" s="136"/>
      <c r="AD27" s="138"/>
      <c r="AE27" s="131"/>
      <c r="AF27" s="137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2">
        <f t="shared" si="46"/>
        <v>44937</v>
      </c>
      <c r="B28" s="176">
        <f t="shared" ca="1" si="43"/>
        <v>15976333.119200001</v>
      </c>
      <c r="C28" s="3">
        <f t="shared" si="27"/>
        <v>15800000</v>
      </c>
      <c r="D28" s="96">
        <f t="shared" si="47"/>
        <v>44936</v>
      </c>
      <c r="E28" s="94">
        <f ca="1">IF(D28&lt;$B$1,VLOOKUP(D28,[1]DI!$A$4:$B$15000,2,FALSE),0)</f>
        <v>0.13650000000000001</v>
      </c>
      <c r="F28" s="14">
        <f t="shared" ca="1" si="44"/>
        <v>1.00050788</v>
      </c>
      <c r="G28" s="14">
        <f ca="1">(TRUNC(PRODUCT($F$12:$F27),16))</f>
        <v>1.0081571065346</v>
      </c>
      <c r="H28" s="14">
        <f t="shared" si="45"/>
        <v>1</v>
      </c>
      <c r="I28" s="14">
        <f t="shared" ca="1" si="20"/>
        <v>1.00815711</v>
      </c>
      <c r="J28" s="13">
        <f t="shared" si="29"/>
        <v>5.5E-2</v>
      </c>
      <c r="K28" s="33">
        <f t="shared" si="30"/>
        <v>44917</v>
      </c>
      <c r="L28" s="2">
        <f t="shared" si="31"/>
        <v>14</v>
      </c>
      <c r="M28" s="17">
        <f t="shared" si="32"/>
        <v>14</v>
      </c>
      <c r="N28" s="12">
        <f t="shared" si="33"/>
        <v>1.0029789149999999</v>
      </c>
      <c r="O28" s="12">
        <f t="shared" ca="1" si="34"/>
        <v>1.011160324</v>
      </c>
      <c r="P28" s="17">
        <f t="shared" si="48"/>
        <v>0</v>
      </c>
      <c r="Q28" s="14">
        <f t="shared" ca="1" si="23"/>
        <v>176333.11919999999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45058</v>
      </c>
      <c r="V28" s="4"/>
      <c r="W28" s="131"/>
      <c r="X28" s="132"/>
      <c r="Y28" s="134"/>
      <c r="Z28" s="135"/>
      <c r="AA28" s="138"/>
      <c r="AB28" s="138"/>
      <c r="AC28" s="136"/>
      <c r="AD28" s="138"/>
      <c r="AE28" s="131"/>
      <c r="AF28" s="137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2">
        <f t="shared" si="46"/>
        <v>44938</v>
      </c>
      <c r="B29" s="176">
        <f t="shared" ca="1" si="43"/>
        <v>15987843.6088</v>
      </c>
      <c r="C29" s="3">
        <f t="shared" si="27"/>
        <v>15800000</v>
      </c>
      <c r="D29" s="96">
        <f t="shared" si="47"/>
        <v>44937</v>
      </c>
      <c r="E29" s="94">
        <f ca="1">IF(D29&lt;$B$1,VLOOKUP(D29,[1]DI!$A$4:$B$15000,2,FALSE),0)</f>
        <v>0.13650000000000001</v>
      </c>
      <c r="F29" s="14">
        <f t="shared" ca="1" si="44"/>
        <v>1.00050788</v>
      </c>
      <c r="G29" s="14">
        <f ca="1">(TRUNC(PRODUCT($F$12:$F28),16))</f>
        <v>1.0086691293658701</v>
      </c>
      <c r="H29" s="14">
        <f t="shared" si="45"/>
        <v>1</v>
      </c>
      <c r="I29" s="14">
        <f t="shared" ca="1" si="20"/>
        <v>1.0086691299999999</v>
      </c>
      <c r="J29" s="13">
        <f t="shared" si="29"/>
        <v>5.5E-2</v>
      </c>
      <c r="K29" s="33">
        <f t="shared" si="30"/>
        <v>44917</v>
      </c>
      <c r="L29" s="2">
        <f t="shared" si="31"/>
        <v>15</v>
      </c>
      <c r="M29" s="17">
        <f t="shared" si="32"/>
        <v>15</v>
      </c>
      <c r="N29" s="12">
        <f t="shared" si="33"/>
        <v>1.003192034</v>
      </c>
      <c r="O29" s="12">
        <f t="shared" ca="1" si="34"/>
        <v>1.011888836</v>
      </c>
      <c r="P29" s="17">
        <f t="shared" si="48"/>
        <v>0</v>
      </c>
      <c r="Q29" s="14">
        <f t="shared" ca="1" si="23"/>
        <v>187843.60879999999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45058</v>
      </c>
      <c r="V29" s="4"/>
      <c r="W29" s="131"/>
      <c r="X29" s="132"/>
      <c r="Y29" s="134"/>
      <c r="Z29" s="135"/>
      <c r="AA29" s="138"/>
      <c r="AB29" s="138"/>
      <c r="AC29" s="136"/>
      <c r="AD29" s="138"/>
      <c r="AE29" s="131"/>
      <c r="AF29" s="137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2">
        <f t="shared" si="46"/>
        <v>44939</v>
      </c>
      <c r="B30" s="176">
        <f t="shared" ca="1" si="43"/>
        <v>15999362.393399989</v>
      </c>
      <c r="C30" s="3">
        <f t="shared" si="27"/>
        <v>15800000</v>
      </c>
      <c r="D30" s="96">
        <f t="shared" si="47"/>
        <v>44938</v>
      </c>
      <c r="E30" s="94">
        <f ca="1">IF(D30&lt;$B$1,VLOOKUP(D30,[1]DI!$A$4:$B$15000,2,FALSE),0)</f>
        <v>0.13650000000000001</v>
      </c>
      <c r="F30" s="14">
        <f t="shared" ca="1" si="44"/>
        <v>1.00050788</v>
      </c>
      <c r="G30" s="14">
        <f ca="1">(TRUNC(PRODUCT($F$12:$F29),16))</f>
        <v>1.0091814122432901</v>
      </c>
      <c r="H30" s="14">
        <f t="shared" si="45"/>
        <v>1</v>
      </c>
      <c r="I30" s="14">
        <f t="shared" ca="1" si="20"/>
        <v>1.0091814100000001</v>
      </c>
      <c r="J30" s="13">
        <f t="shared" si="29"/>
        <v>5.5E-2</v>
      </c>
      <c r="K30" s="33">
        <f t="shared" si="30"/>
        <v>44917</v>
      </c>
      <c r="L30" s="2">
        <f t="shared" si="31"/>
        <v>16</v>
      </c>
      <c r="M30" s="17">
        <f t="shared" si="32"/>
        <v>16</v>
      </c>
      <c r="N30" s="12">
        <f t="shared" si="33"/>
        <v>1.0034051980000001</v>
      </c>
      <c r="O30" s="12">
        <f t="shared" ca="1" si="34"/>
        <v>1.0126178729999999</v>
      </c>
      <c r="P30" s="17">
        <f t="shared" si="48"/>
        <v>0</v>
      </c>
      <c r="Q30" s="14">
        <f t="shared" ca="1" si="23"/>
        <v>199362.39339998999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45058</v>
      </c>
      <c r="V30" s="4"/>
      <c r="W30" s="131"/>
      <c r="X30" s="132"/>
      <c r="Y30" s="134"/>
      <c r="Z30" s="135"/>
      <c r="AA30" s="138"/>
      <c r="AB30" s="138"/>
      <c r="AC30" s="136"/>
      <c r="AD30" s="138"/>
      <c r="AE30" s="131"/>
      <c r="AF30" s="137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2">
        <f t="shared" si="46"/>
        <v>44942</v>
      </c>
      <c r="B31" s="176">
        <f t="shared" ca="1" si="43"/>
        <v>16010889.63099999</v>
      </c>
      <c r="C31" s="3">
        <f t="shared" si="27"/>
        <v>15800000</v>
      </c>
      <c r="D31" s="96">
        <f t="shared" si="47"/>
        <v>44939</v>
      </c>
      <c r="E31" s="94">
        <f ca="1">IF(D31&lt;$B$1,VLOOKUP(D31,[1]DI!$A$4:$B$15000,2,FALSE),0)</f>
        <v>0.13650000000000001</v>
      </c>
      <c r="F31" s="14">
        <f t="shared" ca="1" si="44"/>
        <v>1.00050788</v>
      </c>
      <c r="G31" s="14">
        <f ca="1">(TRUNC(PRODUCT($F$12:$F30),16))</f>
        <v>1.0096939552989399</v>
      </c>
      <c r="H31" s="14">
        <f t="shared" si="45"/>
        <v>1</v>
      </c>
      <c r="I31" s="14">
        <f t="shared" ca="1" si="20"/>
        <v>1.0096939599999999</v>
      </c>
      <c r="J31" s="13">
        <f t="shared" si="29"/>
        <v>5.5E-2</v>
      </c>
      <c r="K31" s="33">
        <f t="shared" si="30"/>
        <v>44917</v>
      </c>
      <c r="L31" s="2">
        <f t="shared" si="31"/>
        <v>17</v>
      </c>
      <c r="M31" s="17">
        <f t="shared" si="32"/>
        <v>17</v>
      </c>
      <c r="N31" s="12">
        <f t="shared" si="33"/>
        <v>1.0036184079999999</v>
      </c>
      <c r="O31" s="12">
        <f t="shared" ca="1" si="34"/>
        <v>1.013347445</v>
      </c>
      <c r="P31" s="17">
        <f t="shared" si="48"/>
        <v>0</v>
      </c>
      <c r="Q31" s="14">
        <f t="shared" ca="1" si="23"/>
        <v>210889.63099999001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45058</v>
      </c>
      <c r="V31" s="4"/>
      <c r="W31" s="131"/>
      <c r="X31" s="132"/>
      <c r="Y31" s="134"/>
      <c r="Z31" s="135"/>
      <c r="AA31" s="138"/>
      <c r="AB31" s="138"/>
      <c r="AC31" s="136"/>
      <c r="AD31" s="138"/>
      <c r="AE31" s="131"/>
      <c r="AF31" s="137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2">
        <f t="shared" si="46"/>
        <v>44943</v>
      </c>
      <c r="B32" s="176">
        <f t="shared" ca="1" si="43"/>
        <v>16022425.00559999</v>
      </c>
      <c r="C32" s="3">
        <f t="shared" si="27"/>
        <v>15800000</v>
      </c>
      <c r="D32" s="96">
        <f t="shared" si="47"/>
        <v>44942</v>
      </c>
      <c r="E32" s="94">
        <f ca="1">IF(D32&lt;$B$1,VLOOKUP(D32,[1]DI!$A$4:$B$15000,2,FALSE),0)</f>
        <v>0.13650000000000001</v>
      </c>
      <c r="F32" s="14">
        <f t="shared" ca="1" si="44"/>
        <v>1.00050788</v>
      </c>
      <c r="G32" s="14">
        <f ca="1">(TRUNC(PRODUCT($F$12:$F31),16))</f>
        <v>1.0102067586649599</v>
      </c>
      <c r="H32" s="14">
        <f t="shared" si="45"/>
        <v>1</v>
      </c>
      <c r="I32" s="14">
        <f t="shared" ca="1" si="20"/>
        <v>1.01020676</v>
      </c>
      <c r="J32" s="13">
        <f t="shared" si="29"/>
        <v>5.5E-2</v>
      </c>
      <c r="K32" s="33">
        <f t="shared" si="30"/>
        <v>44917</v>
      </c>
      <c r="L32" s="2">
        <f t="shared" si="31"/>
        <v>18</v>
      </c>
      <c r="M32" s="17">
        <f t="shared" si="32"/>
        <v>18</v>
      </c>
      <c r="N32" s="12">
        <f t="shared" si="33"/>
        <v>1.0038316629999999</v>
      </c>
      <c r="O32" s="12">
        <f t="shared" ca="1" si="34"/>
        <v>1.0140775319999999</v>
      </c>
      <c r="P32" s="17">
        <f t="shared" si="48"/>
        <v>0</v>
      </c>
      <c r="Q32" s="14">
        <f t="shared" ca="1" si="23"/>
        <v>222425.00559998999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45058</v>
      </c>
      <c r="V32" s="4"/>
      <c r="W32" s="131"/>
      <c r="X32" s="132"/>
      <c r="Y32" s="134"/>
      <c r="Z32" s="135"/>
      <c r="AA32" s="138"/>
      <c r="AB32" s="138"/>
      <c r="AC32" s="136"/>
      <c r="AD32" s="138"/>
      <c r="AE32" s="131"/>
      <c r="AF32" s="137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2">
        <f t="shared" si="46"/>
        <v>44944</v>
      </c>
      <c r="B33" s="176">
        <f t="shared" ca="1" si="43"/>
        <v>16033968.6752</v>
      </c>
      <c r="C33" s="3">
        <f t="shared" si="27"/>
        <v>15800000</v>
      </c>
      <c r="D33" s="96">
        <f t="shared" si="47"/>
        <v>44943</v>
      </c>
      <c r="E33" s="94">
        <f ca="1">IF(D33&lt;$B$1,VLOOKUP(D33,[1]DI!$A$4:$B$15000,2,FALSE),0)</f>
        <v>0.13650000000000001</v>
      </c>
      <c r="F33" s="14">
        <f t="shared" ca="1" si="44"/>
        <v>1.00050788</v>
      </c>
      <c r="G33" s="14">
        <f ca="1">(TRUNC(PRODUCT($F$12:$F32),16))</f>
        <v>1.0107198224735501</v>
      </c>
      <c r="H33" s="14">
        <f t="shared" si="45"/>
        <v>1</v>
      </c>
      <c r="I33" s="14">
        <f t="shared" ca="1" si="20"/>
        <v>1.01071982</v>
      </c>
      <c r="J33" s="13">
        <f t="shared" si="29"/>
        <v>5.5E-2</v>
      </c>
      <c r="K33" s="33">
        <f t="shared" si="30"/>
        <v>44917</v>
      </c>
      <c r="L33" s="2">
        <f t="shared" si="31"/>
        <v>19</v>
      </c>
      <c r="M33" s="17">
        <f t="shared" si="32"/>
        <v>19</v>
      </c>
      <c r="N33" s="12">
        <f t="shared" si="33"/>
        <v>1.0040449629999999</v>
      </c>
      <c r="O33" s="12">
        <f t="shared" ca="1" si="34"/>
        <v>1.0148081440000001</v>
      </c>
      <c r="P33" s="17">
        <f t="shared" si="48"/>
        <v>0</v>
      </c>
      <c r="Q33" s="14">
        <f t="shared" ca="1" si="23"/>
        <v>233968.6752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45058</v>
      </c>
      <c r="V33" s="4"/>
      <c r="W33" s="131"/>
      <c r="X33" s="132"/>
      <c r="Y33" s="134"/>
      <c r="Z33" s="135"/>
      <c r="AA33" s="138"/>
      <c r="AB33" s="138"/>
      <c r="AC33" s="136"/>
      <c r="AD33" s="138"/>
      <c r="AE33" s="131"/>
      <c r="AF33" s="137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2">
        <f t="shared" si="46"/>
        <v>44945</v>
      </c>
      <c r="B34" s="176">
        <f ca="1">IF(A34&lt;=TODAY(),C34+Q34,IF(AND(A34&gt;TODAY(),A34&lt;=$B$1),IF(VLOOKUP(TODAY(),$A$10:$E$5000,4,FALSE)=0,"n.d",C34+Q34),"n.d"))</f>
        <v>16045520.813599991</v>
      </c>
      <c r="C34" s="3">
        <f t="shared" si="27"/>
        <v>15800000</v>
      </c>
      <c r="D34" s="96">
        <f t="shared" si="47"/>
        <v>44944</v>
      </c>
      <c r="E34" s="94">
        <f ca="1">IF(D34&lt;$B$1,VLOOKUP(D34,[1]DI!$A$4:$B$15000,2,FALSE),0)</f>
        <v>0.13650000000000001</v>
      </c>
      <c r="F34" s="14">
        <f t="shared" ca="1" si="44"/>
        <v>1.00050788</v>
      </c>
      <c r="G34" s="14">
        <f ca="1">(TRUNC(PRODUCT($F$12:$F33),16))</f>
        <v>1.01123314685699</v>
      </c>
      <c r="H34" s="14">
        <f t="shared" si="45"/>
        <v>1</v>
      </c>
      <c r="I34" s="14">
        <f t="shared" ca="1" si="20"/>
        <v>1.01123315</v>
      </c>
      <c r="J34" s="13">
        <f t="shared" si="29"/>
        <v>5.5E-2</v>
      </c>
      <c r="K34" s="33">
        <f t="shared" si="30"/>
        <v>44917</v>
      </c>
      <c r="L34" s="2">
        <f t="shared" si="31"/>
        <v>20</v>
      </c>
      <c r="M34" s="17">
        <f t="shared" si="32"/>
        <v>20</v>
      </c>
      <c r="N34" s="12">
        <f t="shared" si="33"/>
        <v>1.004258308</v>
      </c>
      <c r="O34" s="12">
        <f t="shared" ca="1" si="34"/>
        <v>1.0155392919999999</v>
      </c>
      <c r="P34" s="17">
        <f t="shared" si="48"/>
        <v>0</v>
      </c>
      <c r="Q34" s="14">
        <f t="shared" ca="1" si="23"/>
        <v>245520.81359999001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45058</v>
      </c>
      <c r="V34" s="4"/>
      <c r="W34" s="131"/>
      <c r="X34" s="132"/>
      <c r="Y34" s="134"/>
      <c r="Z34" s="135"/>
      <c r="AA34" s="138"/>
      <c r="AB34" s="138"/>
      <c r="AC34" s="136"/>
      <c r="AD34" s="138"/>
      <c r="AE34" s="131"/>
      <c r="AF34" s="137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2">
        <f t="shared" si="46"/>
        <v>44946</v>
      </c>
      <c r="B35" s="176">
        <f t="shared" ca="1" si="43"/>
        <v>16057081.120599991</v>
      </c>
      <c r="C35" s="3">
        <f t="shared" si="27"/>
        <v>15800000</v>
      </c>
      <c r="D35" s="96">
        <f t="shared" si="47"/>
        <v>44945</v>
      </c>
      <c r="E35" s="94">
        <f ca="1">IF(D35&lt;$B$1,VLOOKUP(D35,[1]DI!$A$4:$B$15000,2,FALSE),0)</f>
        <v>0.13650000000000001</v>
      </c>
      <c r="F35" s="14">
        <f t="shared" ca="1" si="44"/>
        <v>1.00050788</v>
      </c>
      <c r="G35" s="14">
        <f ca="1">(TRUNC(PRODUCT($F$12:$F34),16))</f>
        <v>1.0117467319476099</v>
      </c>
      <c r="H35" s="14">
        <f t="shared" si="45"/>
        <v>1</v>
      </c>
      <c r="I35" s="14">
        <f t="shared" ca="1" si="20"/>
        <v>1.01174673</v>
      </c>
      <c r="J35" s="13">
        <f t="shared" si="29"/>
        <v>5.5E-2</v>
      </c>
      <c r="K35" s="33">
        <f t="shared" si="30"/>
        <v>44917</v>
      </c>
      <c r="L35" s="2">
        <f t="shared" si="31"/>
        <v>21</v>
      </c>
      <c r="M35" s="17">
        <f t="shared" si="32"/>
        <v>21</v>
      </c>
      <c r="N35" s="12">
        <f t="shared" si="33"/>
        <v>1.004471699</v>
      </c>
      <c r="O35" s="12">
        <f t="shared" ca="1" si="34"/>
        <v>1.0162709569999999</v>
      </c>
      <c r="P35" s="17">
        <f t="shared" si="48"/>
        <v>0</v>
      </c>
      <c r="Q35" s="14">
        <f t="shared" ca="1" si="23"/>
        <v>257081.12059999001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45058</v>
      </c>
      <c r="V35" s="4"/>
      <c r="W35" s="131"/>
      <c r="X35" s="132"/>
      <c r="Y35" s="134"/>
      <c r="Z35" s="135"/>
      <c r="AA35" s="138"/>
      <c r="AB35" s="138"/>
      <c r="AC35" s="136"/>
      <c r="AD35" s="138"/>
      <c r="AE35" s="131"/>
      <c r="AF35" s="137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2">
        <f t="shared" si="46"/>
        <v>44949</v>
      </c>
      <c r="B36" s="176">
        <f t="shared" ca="1" si="43"/>
        <v>16068649.8806</v>
      </c>
      <c r="C36" s="3">
        <f t="shared" si="27"/>
        <v>15800000</v>
      </c>
      <c r="D36" s="96">
        <f t="shared" si="47"/>
        <v>44946</v>
      </c>
      <c r="E36" s="94">
        <f ca="1">IF(D36&lt;$B$1,VLOOKUP(D36,[1]DI!$A$4:$B$15000,2,FALSE),0)</f>
        <v>0.13650000000000001</v>
      </c>
      <c r="F36" s="14">
        <f t="shared" ca="1" si="44"/>
        <v>1.00050788</v>
      </c>
      <c r="G36" s="14">
        <f ca="1">(TRUNC(PRODUCT($F$12:$F35),16))</f>
        <v>1.01226057787783</v>
      </c>
      <c r="H36" s="14">
        <f t="shared" si="45"/>
        <v>1</v>
      </c>
      <c r="I36" s="14">
        <f t="shared" ca="1" si="20"/>
        <v>1.01226058</v>
      </c>
      <c r="J36" s="13">
        <f t="shared" si="29"/>
        <v>5.5E-2</v>
      </c>
      <c r="K36" s="33">
        <f t="shared" si="30"/>
        <v>44917</v>
      </c>
      <c r="L36" s="2">
        <f t="shared" si="31"/>
        <v>22</v>
      </c>
      <c r="M36" s="17">
        <f t="shared" si="32"/>
        <v>22</v>
      </c>
      <c r="N36" s="12">
        <f t="shared" si="33"/>
        <v>1.0046851349999999</v>
      </c>
      <c r="O36" s="12">
        <f t="shared" ca="1" si="34"/>
        <v>1.017003157</v>
      </c>
      <c r="P36" s="17">
        <f t="shared" si="48"/>
        <v>0</v>
      </c>
      <c r="Q36" s="14">
        <f t="shared" ca="1" si="23"/>
        <v>268649.88059999997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45058</v>
      </c>
      <c r="V36" s="4"/>
      <c r="W36" s="131"/>
      <c r="X36" s="132"/>
      <c r="Y36" s="134"/>
      <c r="Z36" s="135"/>
      <c r="AA36" s="138"/>
      <c r="AB36" s="138"/>
      <c r="AC36" s="136"/>
      <c r="AD36" s="138"/>
      <c r="AE36" s="131"/>
      <c r="AF36" s="137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2">
        <f t="shared" si="46"/>
        <v>44950</v>
      </c>
      <c r="B37" s="176">
        <f t="shared" ca="1" si="43"/>
        <v>16080226.8092</v>
      </c>
      <c r="C37" s="3">
        <f t="shared" si="27"/>
        <v>15800000</v>
      </c>
      <c r="D37" s="96">
        <f t="shared" si="47"/>
        <v>44949</v>
      </c>
      <c r="E37" s="94">
        <f ca="1">IF(D37&lt;$B$1,VLOOKUP(D37,[1]DI!$A$4:$B$15000,2,FALSE),0)</f>
        <v>0.13650000000000001</v>
      </c>
      <c r="F37" s="14">
        <f t="shared" ca="1" si="44"/>
        <v>1.00050788</v>
      </c>
      <c r="G37" s="14">
        <f ca="1">(TRUNC(PRODUCT($F$12:$F36),16))</f>
        <v>1.01277468478013</v>
      </c>
      <c r="H37" s="14">
        <f t="shared" si="45"/>
        <v>1</v>
      </c>
      <c r="I37" s="14">
        <f t="shared" ca="1" si="20"/>
        <v>1.0127746799999999</v>
      </c>
      <c r="J37" s="13">
        <f t="shared" si="29"/>
        <v>5.5E-2</v>
      </c>
      <c r="K37" s="33">
        <f t="shared" si="30"/>
        <v>44917</v>
      </c>
      <c r="L37" s="2">
        <f t="shared" si="31"/>
        <v>23</v>
      </c>
      <c r="M37" s="17">
        <f t="shared" si="32"/>
        <v>23</v>
      </c>
      <c r="N37" s="12">
        <f t="shared" si="33"/>
        <v>1.004898616</v>
      </c>
      <c r="O37" s="12">
        <f t="shared" ca="1" si="34"/>
        <v>1.017735874</v>
      </c>
      <c r="P37" s="17">
        <f t="shared" si="48"/>
        <v>0</v>
      </c>
      <c r="Q37" s="14">
        <f t="shared" ca="1" si="23"/>
        <v>280226.80920000002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45058</v>
      </c>
      <c r="V37" s="4"/>
      <c r="W37" s="131"/>
      <c r="X37" s="132"/>
      <c r="Y37" s="134"/>
      <c r="Z37" s="135"/>
      <c r="AA37" s="138"/>
      <c r="AB37" s="138"/>
      <c r="AC37" s="136"/>
      <c r="AD37" s="138"/>
      <c r="AE37" s="131"/>
      <c r="AF37" s="137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2">
        <f t="shared" si="46"/>
        <v>44951</v>
      </c>
      <c r="B38" s="176">
        <f t="shared" ca="1" si="43"/>
        <v>16091812.2382</v>
      </c>
      <c r="C38" s="3">
        <f t="shared" si="27"/>
        <v>15800000</v>
      </c>
      <c r="D38" s="96">
        <f t="shared" si="47"/>
        <v>44950</v>
      </c>
      <c r="E38" s="94">
        <f ca="1">IF(D38&lt;$B$1,VLOOKUP(D38,[1]DI!$A$4:$B$15000,2,FALSE),0)</f>
        <v>0.13650000000000001</v>
      </c>
      <c r="F38" s="14">
        <f t="shared" ca="1" si="44"/>
        <v>1.00050788</v>
      </c>
      <c r="G38" s="14">
        <f ca="1">(TRUNC(PRODUCT($F$12:$F37),16))</f>
        <v>1.01328905278703</v>
      </c>
      <c r="H38" s="14">
        <f t="shared" si="45"/>
        <v>1</v>
      </c>
      <c r="I38" s="14">
        <f t="shared" ca="1" si="20"/>
        <v>1.01328905</v>
      </c>
      <c r="J38" s="13">
        <f t="shared" si="29"/>
        <v>5.5E-2</v>
      </c>
      <c r="K38" s="33">
        <f t="shared" si="30"/>
        <v>44917</v>
      </c>
      <c r="L38" s="2">
        <f t="shared" si="31"/>
        <v>24</v>
      </c>
      <c r="M38" s="17">
        <f t="shared" si="32"/>
        <v>24</v>
      </c>
      <c r="N38" s="12">
        <f t="shared" si="33"/>
        <v>1.0051121430000001</v>
      </c>
      <c r="O38" s="12">
        <f t="shared" ca="1" si="34"/>
        <v>1.0184691290000001</v>
      </c>
      <c r="P38" s="17">
        <f t="shared" si="48"/>
        <v>0</v>
      </c>
      <c r="Q38" s="14">
        <f t="shared" ca="1" si="23"/>
        <v>291812.23820000002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45058</v>
      </c>
      <c r="V38" s="4"/>
      <c r="W38" s="131"/>
      <c r="X38" s="132"/>
      <c r="Y38" s="134"/>
      <c r="Z38" s="135"/>
      <c r="AA38" s="138"/>
      <c r="AB38" s="138"/>
      <c r="AC38" s="136"/>
      <c r="AD38" s="138"/>
      <c r="AE38" s="131"/>
      <c r="AF38" s="137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2">
        <f t="shared" si="46"/>
        <v>44952</v>
      </c>
      <c r="B39" s="176">
        <f t="shared" ca="1" si="43"/>
        <v>16103405.962200001</v>
      </c>
      <c r="C39" s="3">
        <f t="shared" si="27"/>
        <v>15800000</v>
      </c>
      <c r="D39" s="96">
        <f t="shared" si="47"/>
        <v>44951</v>
      </c>
      <c r="E39" s="94">
        <f ca="1">IF(D39&lt;$B$1,VLOOKUP(D39,[1]DI!$A$4:$B$15000,2,FALSE),0)</f>
        <v>0.13650000000000001</v>
      </c>
      <c r="F39" s="14">
        <f t="shared" ca="1" si="44"/>
        <v>1.00050788</v>
      </c>
      <c r="G39" s="14">
        <f ca="1">(TRUNC(PRODUCT($F$12:$F38),16))</f>
        <v>1.01380368203116</v>
      </c>
      <c r="H39" s="14">
        <f t="shared" si="45"/>
        <v>1</v>
      </c>
      <c r="I39" s="14">
        <f t="shared" ca="1" si="20"/>
        <v>1.0138036800000001</v>
      </c>
      <c r="J39" s="13">
        <f t="shared" si="29"/>
        <v>5.5E-2</v>
      </c>
      <c r="K39" s="33">
        <f t="shared" si="30"/>
        <v>44917</v>
      </c>
      <c r="L39" s="2">
        <f t="shared" si="31"/>
        <v>25</v>
      </c>
      <c r="M39" s="17">
        <f t="shared" si="32"/>
        <v>25</v>
      </c>
      <c r="N39" s="12">
        <f t="shared" si="33"/>
        <v>1.0053257149999999</v>
      </c>
      <c r="O39" s="12">
        <f t="shared" ca="1" si="34"/>
        <v>1.0192029090000001</v>
      </c>
      <c r="P39" s="17">
        <f t="shared" si="48"/>
        <v>0</v>
      </c>
      <c r="Q39" s="14">
        <f t="shared" ca="1" si="23"/>
        <v>303405.96220000001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45058</v>
      </c>
      <c r="V39" s="4"/>
      <c r="W39" s="131"/>
      <c r="X39" s="132"/>
      <c r="Y39" s="134"/>
      <c r="Z39" s="135"/>
      <c r="AA39" s="138"/>
      <c r="AB39" s="138"/>
      <c r="AC39" s="136"/>
      <c r="AD39" s="138"/>
      <c r="AE39" s="131"/>
      <c r="AF39" s="137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2">
        <f t="shared" si="46"/>
        <v>44953</v>
      </c>
      <c r="B40" s="176">
        <f t="shared" ca="1" si="43"/>
        <v>16115008.04439999</v>
      </c>
      <c r="C40" s="3">
        <f t="shared" si="27"/>
        <v>15800000</v>
      </c>
      <c r="D40" s="96">
        <f t="shared" si="47"/>
        <v>44952</v>
      </c>
      <c r="E40" s="94">
        <f ca="1">IF(D40&lt;$B$1,VLOOKUP(D40,[1]DI!$A$4:$B$15000,2,FALSE),0)</f>
        <v>0.13650000000000001</v>
      </c>
      <c r="F40" s="14">
        <f t="shared" ca="1" si="44"/>
        <v>1.00050788</v>
      </c>
      <c r="G40" s="14">
        <f ca="1">(TRUNC(PRODUCT($F$12:$F39),16))</f>
        <v>1.01431857264519</v>
      </c>
      <c r="H40" s="14">
        <f t="shared" si="45"/>
        <v>1</v>
      </c>
      <c r="I40" s="14">
        <f t="shared" ca="1" si="20"/>
        <v>1.0143185699999999</v>
      </c>
      <c r="J40" s="13">
        <f t="shared" si="29"/>
        <v>5.5E-2</v>
      </c>
      <c r="K40" s="33">
        <f t="shared" si="30"/>
        <v>44917</v>
      </c>
      <c r="L40" s="2">
        <f t="shared" si="31"/>
        <v>26</v>
      </c>
      <c r="M40" s="17">
        <f t="shared" si="32"/>
        <v>26</v>
      </c>
      <c r="N40" s="12">
        <f t="shared" si="33"/>
        <v>1.005539333</v>
      </c>
      <c r="O40" s="12">
        <f t="shared" ca="1" si="34"/>
        <v>1.0199372179999999</v>
      </c>
      <c r="P40" s="17">
        <f t="shared" si="48"/>
        <v>0</v>
      </c>
      <c r="Q40" s="14">
        <f t="shared" ca="1" si="23"/>
        <v>315008.04439999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45058</v>
      </c>
      <c r="V40" s="4"/>
      <c r="W40" s="131"/>
      <c r="X40" s="132"/>
      <c r="Y40" s="134"/>
      <c r="Z40" s="135"/>
      <c r="AA40" s="138"/>
      <c r="AB40" s="138"/>
      <c r="AC40" s="136"/>
      <c r="AD40" s="138"/>
      <c r="AE40" s="131"/>
      <c r="AF40" s="137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2">
        <f t="shared" si="46"/>
        <v>44956</v>
      </c>
      <c r="B41" s="176">
        <f t="shared" ca="1" si="43"/>
        <v>16126618.453199999</v>
      </c>
      <c r="C41" s="3">
        <f t="shared" si="27"/>
        <v>15800000</v>
      </c>
      <c r="D41" s="96">
        <f t="shared" si="47"/>
        <v>44953</v>
      </c>
      <c r="E41" s="94">
        <f ca="1">IF(D41&lt;$B$1,VLOOKUP(D41,[1]DI!$A$4:$B$15000,2,FALSE),0)</f>
        <v>0.13650000000000001</v>
      </c>
      <c r="F41" s="14">
        <f t="shared" ca="1" si="44"/>
        <v>1.00050788</v>
      </c>
      <c r="G41" s="14">
        <f ca="1">(TRUNC(PRODUCT($F$12:$F40),16))</f>
        <v>1.0148337247618699</v>
      </c>
      <c r="H41" s="14">
        <f t="shared" si="45"/>
        <v>1</v>
      </c>
      <c r="I41" s="14">
        <f t="shared" ca="1" si="20"/>
        <v>1.0148337199999999</v>
      </c>
      <c r="J41" s="13">
        <f t="shared" si="29"/>
        <v>5.5E-2</v>
      </c>
      <c r="K41" s="33">
        <f t="shared" si="30"/>
        <v>44917</v>
      </c>
      <c r="L41" s="2">
        <f t="shared" si="31"/>
        <v>27</v>
      </c>
      <c r="M41" s="17">
        <f t="shared" si="32"/>
        <v>27</v>
      </c>
      <c r="N41" s="12">
        <f t="shared" si="33"/>
        <v>1.005752996</v>
      </c>
      <c r="O41" s="12">
        <f t="shared" ca="1" si="34"/>
        <v>1.0206720540000001</v>
      </c>
      <c r="P41" s="17">
        <f t="shared" si="48"/>
        <v>0</v>
      </c>
      <c r="Q41" s="14">
        <f t="shared" ca="1" si="23"/>
        <v>326618.45319999999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45058</v>
      </c>
      <c r="V41" s="4"/>
      <c r="W41" s="131"/>
      <c r="X41" s="132"/>
      <c r="Y41" s="134"/>
      <c r="Z41" s="135"/>
      <c r="AA41" s="138"/>
      <c r="AB41" s="138"/>
      <c r="AC41" s="136"/>
      <c r="AD41" s="138"/>
      <c r="AE41" s="131"/>
      <c r="AF41" s="137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2">
        <f t="shared" si="46"/>
        <v>44957</v>
      </c>
      <c r="B42" s="176">
        <f t="shared" ca="1" si="43"/>
        <v>16138237.362399999</v>
      </c>
      <c r="C42" s="3">
        <f t="shared" si="27"/>
        <v>15800000</v>
      </c>
      <c r="D42" s="96">
        <f t="shared" si="47"/>
        <v>44956</v>
      </c>
      <c r="E42" s="94">
        <f ca="1">IF(D42&lt;$B$1,VLOOKUP(D42,[1]DI!$A$4:$B$15000,2,FALSE),0)</f>
        <v>0.13650000000000001</v>
      </c>
      <c r="F42" s="14">
        <f t="shared" ca="1" si="44"/>
        <v>1.00050788</v>
      </c>
      <c r="G42" s="14">
        <f ca="1">(TRUNC(PRODUCT($F$12:$F41),16))</f>
        <v>1.0153491385140001</v>
      </c>
      <c r="H42" s="14">
        <f t="shared" si="45"/>
        <v>1</v>
      </c>
      <c r="I42" s="14">
        <f t="shared" ca="1" si="20"/>
        <v>1.0153491400000001</v>
      </c>
      <c r="J42" s="13">
        <f t="shared" si="29"/>
        <v>5.5E-2</v>
      </c>
      <c r="K42" s="33">
        <f t="shared" si="30"/>
        <v>44917</v>
      </c>
      <c r="L42" s="2">
        <f t="shared" si="31"/>
        <v>28</v>
      </c>
      <c r="M42" s="17">
        <f t="shared" si="32"/>
        <v>28</v>
      </c>
      <c r="N42" s="12">
        <f t="shared" si="33"/>
        <v>1.005966704</v>
      </c>
      <c r="O42" s="12">
        <f t="shared" ca="1" si="34"/>
        <v>1.0214074280000001</v>
      </c>
      <c r="P42" s="17">
        <f t="shared" si="48"/>
        <v>0</v>
      </c>
      <c r="Q42" s="14">
        <f t="shared" ca="1" si="23"/>
        <v>338237.36239999998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45058</v>
      </c>
      <c r="V42" s="4"/>
      <c r="W42" s="131"/>
      <c r="X42" s="132"/>
      <c r="Y42" s="134"/>
      <c r="Z42" s="135"/>
      <c r="AA42" s="138"/>
      <c r="AB42" s="138"/>
      <c r="AC42" s="136"/>
      <c r="AD42" s="138"/>
      <c r="AE42" s="131"/>
      <c r="AF42" s="137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2">
        <f t="shared" si="46"/>
        <v>44958</v>
      </c>
      <c r="B43" s="176">
        <f t="shared" ca="1" si="43"/>
        <v>16149864.456</v>
      </c>
      <c r="C43" s="3">
        <f t="shared" si="27"/>
        <v>15800000</v>
      </c>
      <c r="D43" s="96">
        <f t="shared" si="47"/>
        <v>44957</v>
      </c>
      <c r="E43" s="94">
        <f ca="1">IF(D43&lt;$B$1,VLOOKUP(D43,[1]DI!$A$4:$B$15000,2,FALSE),0)</f>
        <v>0.13650000000000001</v>
      </c>
      <c r="F43" s="14">
        <f t="shared" ca="1" si="44"/>
        <v>1.00050788</v>
      </c>
      <c r="G43" s="14">
        <f ca="1">(TRUNC(PRODUCT($F$12:$F42),16))</f>
        <v>1.0158648140344699</v>
      </c>
      <c r="H43" s="14">
        <f t="shared" si="45"/>
        <v>1</v>
      </c>
      <c r="I43" s="14">
        <f t="shared" ca="1" si="20"/>
        <v>1.0158648100000001</v>
      </c>
      <c r="J43" s="13">
        <f t="shared" si="29"/>
        <v>5.5E-2</v>
      </c>
      <c r="K43" s="33">
        <f t="shared" si="30"/>
        <v>44917</v>
      </c>
      <c r="L43" s="2">
        <f t="shared" si="31"/>
        <v>29</v>
      </c>
      <c r="M43" s="17">
        <f t="shared" si="32"/>
        <v>29</v>
      </c>
      <c r="N43" s="12">
        <f t="shared" si="33"/>
        <v>1.006180458</v>
      </c>
      <c r="O43" s="12">
        <f t="shared" ca="1" si="34"/>
        <v>1.0221433200000001</v>
      </c>
      <c r="P43" s="17">
        <f t="shared" si="48"/>
        <v>0</v>
      </c>
      <c r="Q43" s="14">
        <f t="shared" ca="1" si="23"/>
        <v>349864.45600000001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45058</v>
      </c>
      <c r="V43" s="4"/>
      <c r="W43" s="131"/>
      <c r="X43" s="132"/>
      <c r="Y43" s="134"/>
      <c r="Z43" s="135"/>
      <c r="AA43" s="138"/>
      <c r="AB43" s="138"/>
      <c r="AC43" s="136"/>
      <c r="AD43" s="138"/>
      <c r="AE43" s="131"/>
      <c r="AF43" s="137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2">
        <f t="shared" si="46"/>
        <v>44959</v>
      </c>
      <c r="B44" s="176">
        <f t="shared" ca="1" si="43"/>
        <v>16161500.050000001</v>
      </c>
      <c r="C44" s="3">
        <f t="shared" si="27"/>
        <v>15800000</v>
      </c>
      <c r="D44" s="96">
        <f t="shared" si="47"/>
        <v>44958</v>
      </c>
      <c r="E44" s="94">
        <f ca="1">IF(D44&lt;$B$1,VLOOKUP(D44,[1]DI!$A$4:$B$15000,2,FALSE),0)</f>
        <v>0.13650000000000001</v>
      </c>
      <c r="F44" s="14">
        <f t="shared" ca="1" si="44"/>
        <v>1.00050788</v>
      </c>
      <c r="G44" s="14">
        <f ca="1">(TRUNC(PRODUCT($F$12:$F43),16))</f>
        <v>1.01638075145622</v>
      </c>
      <c r="H44" s="14">
        <f t="shared" si="45"/>
        <v>1</v>
      </c>
      <c r="I44" s="14">
        <f t="shared" ca="1" si="20"/>
        <v>1.0163807499999999</v>
      </c>
      <c r="J44" s="13">
        <f t="shared" si="29"/>
        <v>5.5E-2</v>
      </c>
      <c r="K44" s="33">
        <f t="shared" si="30"/>
        <v>44917</v>
      </c>
      <c r="L44" s="2">
        <f t="shared" si="31"/>
        <v>30</v>
      </c>
      <c r="M44" s="17">
        <f t="shared" si="32"/>
        <v>30</v>
      </c>
      <c r="N44" s="12">
        <f t="shared" si="33"/>
        <v>1.006394257</v>
      </c>
      <c r="O44" s="12">
        <f t="shared" ca="1" si="34"/>
        <v>1.02287975</v>
      </c>
      <c r="P44" s="17">
        <f t="shared" si="48"/>
        <v>0</v>
      </c>
      <c r="Q44" s="14">
        <f t="shared" ca="1" si="23"/>
        <v>361500.05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45058</v>
      </c>
      <c r="V44" s="4"/>
      <c r="W44" s="131"/>
      <c r="X44" s="132"/>
      <c r="Y44" s="134"/>
      <c r="Z44" s="135"/>
      <c r="AA44" s="138"/>
      <c r="AB44" s="138"/>
      <c r="AC44" s="136"/>
      <c r="AD44" s="138"/>
      <c r="AE44" s="131"/>
      <c r="AF44" s="137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2">
        <f t="shared" si="46"/>
        <v>44960</v>
      </c>
      <c r="B45" s="176">
        <f t="shared" ca="1" si="43"/>
        <v>16173144.002199991</v>
      </c>
      <c r="C45" s="3">
        <f t="shared" si="27"/>
        <v>15800000</v>
      </c>
      <c r="D45" s="96">
        <f t="shared" si="47"/>
        <v>44959</v>
      </c>
      <c r="E45" s="94">
        <f ca="1">IF(D45&lt;$B$1,VLOOKUP(D45,[1]DI!$A$4:$B$15000,2,FALSE),0)</f>
        <v>0.13650000000000001</v>
      </c>
      <c r="F45" s="14">
        <f t="shared" ca="1" si="44"/>
        <v>1.00050788</v>
      </c>
      <c r="G45" s="14">
        <f ca="1">(TRUNC(PRODUCT($F$12:$F44),16))</f>
        <v>1.0168969509122701</v>
      </c>
      <c r="H45" s="14">
        <f t="shared" si="45"/>
        <v>1</v>
      </c>
      <c r="I45" s="14">
        <f t="shared" ca="1" si="20"/>
        <v>1.01689695</v>
      </c>
      <c r="J45" s="13">
        <f t="shared" si="29"/>
        <v>5.5E-2</v>
      </c>
      <c r="K45" s="33">
        <f t="shared" si="30"/>
        <v>44917</v>
      </c>
      <c r="L45" s="2">
        <f t="shared" si="31"/>
        <v>31</v>
      </c>
      <c r="M45" s="17">
        <f t="shared" si="32"/>
        <v>31</v>
      </c>
      <c r="N45" s="12">
        <f t="shared" si="33"/>
        <v>1.0066081019999999</v>
      </c>
      <c r="O45" s="12">
        <f t="shared" ca="1" si="34"/>
        <v>1.0236167089999999</v>
      </c>
      <c r="P45" s="17">
        <f t="shared" si="48"/>
        <v>0</v>
      </c>
      <c r="Q45" s="14">
        <f t="shared" ca="1" si="23"/>
        <v>373144.00219998998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45058</v>
      </c>
      <c r="V45" s="4"/>
      <c r="W45" s="131"/>
      <c r="X45" s="132"/>
      <c r="Y45" s="134"/>
      <c r="Z45" s="135"/>
      <c r="AA45" s="138"/>
      <c r="AB45" s="138"/>
      <c r="AC45" s="136"/>
      <c r="AD45" s="138"/>
      <c r="AE45" s="131"/>
      <c r="AF45" s="137"/>
      <c r="AG45" s="13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2">
        <f t="shared" si="46"/>
        <v>44963</v>
      </c>
      <c r="B46" s="176">
        <f t="shared" ca="1" si="43"/>
        <v>16184796.296800001</v>
      </c>
      <c r="C46" s="3">
        <f t="shared" si="27"/>
        <v>15800000</v>
      </c>
      <c r="D46" s="96">
        <f t="shared" si="47"/>
        <v>44960</v>
      </c>
      <c r="E46" s="94">
        <f ca="1">IF(D46&lt;$B$1,VLOOKUP(D46,[1]DI!$A$4:$B$15000,2,FALSE),0)</f>
        <v>0.13650000000000001</v>
      </c>
      <c r="F46" s="14">
        <f t="shared" ca="1" si="44"/>
        <v>1.00050788</v>
      </c>
      <c r="G46" s="14">
        <f ca="1">(TRUNC(PRODUCT($F$12:$F45),16))</f>
        <v>1.0174134125356999</v>
      </c>
      <c r="H46" s="14">
        <f t="shared" si="45"/>
        <v>1</v>
      </c>
      <c r="I46" s="14">
        <f t="shared" ca="1" si="20"/>
        <v>1.0174134100000001</v>
      </c>
      <c r="J46" s="13">
        <f t="shared" si="29"/>
        <v>5.5E-2</v>
      </c>
      <c r="K46" s="33">
        <f t="shared" si="30"/>
        <v>44917</v>
      </c>
      <c r="L46" s="2">
        <f t="shared" si="31"/>
        <v>32</v>
      </c>
      <c r="M46" s="17">
        <f t="shared" si="32"/>
        <v>32</v>
      </c>
      <c r="N46" s="12">
        <f t="shared" si="33"/>
        <v>1.0068219920000001</v>
      </c>
      <c r="O46" s="12">
        <f t="shared" ca="1" si="34"/>
        <v>1.024354196</v>
      </c>
      <c r="P46" s="17">
        <f t="shared" si="48"/>
        <v>0</v>
      </c>
      <c r="Q46" s="14">
        <f t="shared" ca="1" si="23"/>
        <v>384796.29680000001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45058</v>
      </c>
      <c r="V46" s="4"/>
      <c r="W46" s="131"/>
      <c r="X46" s="132"/>
      <c r="Y46" s="134"/>
      <c r="Z46" s="135"/>
      <c r="AA46" s="138"/>
      <c r="AB46" s="138"/>
      <c r="AC46" s="136"/>
      <c r="AD46" s="138"/>
      <c r="AE46" s="131"/>
      <c r="AF46" s="137"/>
      <c r="AG46" s="13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2">
        <f t="shared" si="46"/>
        <v>44964</v>
      </c>
      <c r="B47" s="176">
        <f t="shared" ca="1" si="43"/>
        <v>16196457.12339999</v>
      </c>
      <c r="C47" s="3">
        <f t="shared" si="27"/>
        <v>15800000</v>
      </c>
      <c r="D47" s="96">
        <f t="shared" si="47"/>
        <v>44963</v>
      </c>
      <c r="E47" s="94">
        <f ca="1">IF(D47&lt;$B$1,VLOOKUP(D47,[1]DI!$A$4:$B$15000,2,FALSE),0)</f>
        <v>0.13650000000000001</v>
      </c>
      <c r="F47" s="14">
        <f t="shared" ca="1" si="44"/>
        <v>1.00050788</v>
      </c>
      <c r="G47" s="14">
        <f ca="1">(TRUNC(PRODUCT($F$12:$F46),16))</f>
        <v>1.01793013645966</v>
      </c>
      <c r="H47" s="14">
        <f t="shared" si="45"/>
        <v>1</v>
      </c>
      <c r="I47" s="14">
        <f t="shared" ca="1" si="20"/>
        <v>1.01793014</v>
      </c>
      <c r="J47" s="13">
        <f t="shared" si="29"/>
        <v>5.5E-2</v>
      </c>
      <c r="K47" s="33">
        <f t="shared" si="30"/>
        <v>44917</v>
      </c>
      <c r="L47" s="2">
        <f t="shared" si="31"/>
        <v>33</v>
      </c>
      <c r="M47" s="17">
        <f t="shared" si="32"/>
        <v>33</v>
      </c>
      <c r="N47" s="12">
        <f t="shared" si="33"/>
        <v>1.0070359280000001</v>
      </c>
      <c r="O47" s="12">
        <f t="shared" ca="1" si="34"/>
        <v>1.0250922229999999</v>
      </c>
      <c r="P47" s="17">
        <f t="shared" si="48"/>
        <v>0</v>
      </c>
      <c r="Q47" s="14">
        <f t="shared" ca="1" si="23"/>
        <v>396457.12339999003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45058</v>
      </c>
      <c r="V47" s="4"/>
      <c r="W47" s="131"/>
      <c r="X47" s="132"/>
      <c r="Y47" s="134"/>
      <c r="Z47" s="135"/>
      <c r="AA47" s="138"/>
      <c r="AB47" s="138"/>
      <c r="AC47" s="136"/>
      <c r="AD47" s="138"/>
      <c r="AE47" s="131"/>
      <c r="AF47" s="137"/>
      <c r="AG47" s="13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2">
        <f t="shared" si="46"/>
        <v>44965</v>
      </c>
      <c r="B48" s="176">
        <f t="shared" ca="1" si="43"/>
        <v>16208126.150199991</v>
      </c>
      <c r="C48" s="3">
        <f t="shared" si="27"/>
        <v>15800000</v>
      </c>
      <c r="D48" s="96">
        <f t="shared" si="47"/>
        <v>44964</v>
      </c>
      <c r="E48" s="94">
        <f ca="1">IF(D48&lt;$B$1,VLOOKUP(D48,[1]DI!$A$4:$B$15000,2,FALSE),0)</f>
        <v>0.13650000000000001</v>
      </c>
      <c r="F48" s="14">
        <f t="shared" ca="1" si="44"/>
        <v>1.00050788</v>
      </c>
      <c r="G48" s="14">
        <f ca="1">(TRUNC(PRODUCT($F$12:$F47),16))</f>
        <v>1.0184471228173599</v>
      </c>
      <c r="H48" s="14">
        <f t="shared" si="45"/>
        <v>1</v>
      </c>
      <c r="I48" s="14">
        <f t="shared" ca="1" si="20"/>
        <v>1.01844712</v>
      </c>
      <c r="J48" s="13">
        <f t="shared" si="29"/>
        <v>5.5E-2</v>
      </c>
      <c r="K48" s="33">
        <f t="shared" si="30"/>
        <v>44917</v>
      </c>
      <c r="L48" s="2">
        <f t="shared" si="31"/>
        <v>34</v>
      </c>
      <c r="M48" s="17">
        <f t="shared" si="32"/>
        <v>34</v>
      </c>
      <c r="N48" s="12">
        <f t="shared" si="33"/>
        <v>1.007249909</v>
      </c>
      <c r="O48" s="12">
        <f t="shared" ca="1" si="34"/>
        <v>1.0258307689999999</v>
      </c>
      <c r="P48" s="17">
        <f t="shared" si="48"/>
        <v>0</v>
      </c>
      <c r="Q48" s="14">
        <f t="shared" ca="1" si="23"/>
        <v>408126.15019999002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45058</v>
      </c>
      <c r="V48" s="4"/>
      <c r="W48" s="131"/>
      <c r="X48" s="132"/>
      <c r="Y48" s="134"/>
      <c r="Z48" s="135"/>
      <c r="AA48" s="138"/>
      <c r="AB48" s="138"/>
      <c r="AC48" s="136"/>
      <c r="AD48" s="138"/>
      <c r="AE48" s="131"/>
      <c r="AF48" s="137"/>
      <c r="AG48" s="13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2">
        <f t="shared" si="46"/>
        <v>44966</v>
      </c>
      <c r="B49" s="176">
        <f t="shared" ca="1" si="43"/>
        <v>16219803.69319999</v>
      </c>
      <c r="C49" s="3">
        <f t="shared" si="27"/>
        <v>15800000</v>
      </c>
      <c r="D49" s="96">
        <f t="shared" si="47"/>
        <v>44965</v>
      </c>
      <c r="E49" s="94">
        <f ca="1">IF(D49&lt;$B$1,VLOOKUP(D49,[1]DI!$A$4:$B$15000,2,FALSE),0)</f>
        <v>0.13650000000000001</v>
      </c>
      <c r="F49" s="14">
        <f t="shared" ca="1" si="44"/>
        <v>1.00050788</v>
      </c>
      <c r="G49" s="14">
        <f ca="1">(TRUNC(PRODUCT($F$12:$F48),16))</f>
        <v>1.0189643717421</v>
      </c>
      <c r="H49" s="14">
        <f t="shared" si="45"/>
        <v>1</v>
      </c>
      <c r="I49" s="14">
        <f t="shared" ca="1" si="20"/>
        <v>1.01896437</v>
      </c>
      <c r="J49" s="13">
        <f t="shared" si="29"/>
        <v>5.5E-2</v>
      </c>
      <c r="K49" s="33">
        <f t="shared" si="30"/>
        <v>44917</v>
      </c>
      <c r="L49" s="2">
        <f t="shared" si="31"/>
        <v>35</v>
      </c>
      <c r="M49" s="17">
        <f t="shared" si="32"/>
        <v>35</v>
      </c>
      <c r="N49" s="12">
        <f t="shared" si="33"/>
        <v>1.0074639350000001</v>
      </c>
      <c r="O49" s="12">
        <f t="shared" ca="1" si="34"/>
        <v>1.0265698539999999</v>
      </c>
      <c r="P49" s="17">
        <f t="shared" si="48"/>
        <v>0</v>
      </c>
      <c r="Q49" s="14">
        <f t="shared" ca="1" si="23"/>
        <v>419803.69319999003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45058</v>
      </c>
      <c r="V49" s="4"/>
      <c r="W49" s="131"/>
      <c r="X49" s="132"/>
      <c r="Y49" s="134"/>
      <c r="Z49" s="135"/>
      <c r="AA49" s="138"/>
      <c r="AB49" s="138"/>
      <c r="AC49" s="136"/>
      <c r="AD49" s="138"/>
      <c r="AE49" s="131"/>
      <c r="AF49" s="137"/>
      <c r="AG49" s="13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2">
        <f t="shared" si="46"/>
        <v>44967</v>
      </c>
      <c r="B50" s="176">
        <f t="shared" ca="1" si="43"/>
        <v>16231489.610199999</v>
      </c>
      <c r="C50" s="3">
        <f t="shared" si="27"/>
        <v>15800000</v>
      </c>
      <c r="D50" s="96">
        <f t="shared" si="47"/>
        <v>44966</v>
      </c>
      <c r="E50" s="94">
        <f ca="1">IF(D50&lt;$B$1,VLOOKUP(D50,[1]DI!$A$4:$B$15000,2,FALSE),0)</f>
        <v>0.13650000000000001</v>
      </c>
      <c r="F50" s="14">
        <f t="shared" ca="1" si="44"/>
        <v>1.00050788</v>
      </c>
      <c r="G50" s="14">
        <f ca="1">(TRUNC(PRODUCT($F$12:$F49),16))</f>
        <v>1.0194818833672199</v>
      </c>
      <c r="H50" s="14">
        <f t="shared" si="45"/>
        <v>1</v>
      </c>
      <c r="I50" s="14">
        <f t="shared" ca="1" si="20"/>
        <v>1.0194818800000001</v>
      </c>
      <c r="J50" s="13">
        <f t="shared" si="29"/>
        <v>5.5E-2</v>
      </c>
      <c r="K50" s="33">
        <f t="shared" si="30"/>
        <v>44917</v>
      </c>
      <c r="L50" s="2">
        <f t="shared" si="31"/>
        <v>36</v>
      </c>
      <c r="M50" s="17">
        <f t="shared" si="32"/>
        <v>36</v>
      </c>
      <c r="N50" s="12">
        <f t="shared" si="33"/>
        <v>1.007678007</v>
      </c>
      <c r="O50" s="12">
        <f t="shared" ca="1" si="34"/>
        <v>1.027309469</v>
      </c>
      <c r="P50" s="17">
        <f t="shared" si="48"/>
        <v>0</v>
      </c>
      <c r="Q50" s="14">
        <f t="shared" ca="1" si="23"/>
        <v>431489.6102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45058</v>
      </c>
      <c r="V50" s="4"/>
      <c r="W50" s="131"/>
      <c r="X50" s="132"/>
      <c r="Y50" s="134"/>
      <c r="Z50" s="135"/>
      <c r="AA50" s="138"/>
      <c r="AB50" s="138"/>
      <c r="AC50" s="136"/>
      <c r="AD50" s="138"/>
      <c r="AE50" s="131"/>
      <c r="AF50" s="137"/>
      <c r="AG50" s="13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2">
        <f t="shared" si="46"/>
        <v>44970</v>
      </c>
      <c r="B51" s="176">
        <f t="shared" ca="1" si="43"/>
        <v>16243184.0592</v>
      </c>
      <c r="C51" s="3">
        <f t="shared" si="27"/>
        <v>15800000</v>
      </c>
      <c r="D51" s="96">
        <f t="shared" si="47"/>
        <v>44967</v>
      </c>
      <c r="E51" s="94">
        <f ca="1">IF(D51&lt;$B$1,VLOOKUP(D51,[1]DI!$A$4:$B$15000,2,FALSE),0)</f>
        <v>0.13650000000000001</v>
      </c>
      <c r="F51" s="14">
        <f t="shared" ca="1" si="44"/>
        <v>1.00050788</v>
      </c>
      <c r="G51" s="14">
        <f ca="1">(TRUNC(PRODUCT($F$12:$F50),16))</f>
        <v>1.0199996578261401</v>
      </c>
      <c r="H51" s="14">
        <f t="shared" si="45"/>
        <v>1</v>
      </c>
      <c r="I51" s="14">
        <f t="shared" ca="1" si="20"/>
        <v>1.0199996600000001</v>
      </c>
      <c r="J51" s="13">
        <f t="shared" si="29"/>
        <v>5.5E-2</v>
      </c>
      <c r="K51" s="33">
        <f t="shared" si="30"/>
        <v>44917</v>
      </c>
      <c r="L51" s="2">
        <f t="shared" si="31"/>
        <v>37</v>
      </c>
      <c r="M51" s="17">
        <f t="shared" si="32"/>
        <v>37</v>
      </c>
      <c r="N51" s="12">
        <f t="shared" si="33"/>
        <v>1.0078921240000001</v>
      </c>
      <c r="O51" s="12">
        <f t="shared" ca="1" si="34"/>
        <v>1.0280496240000001</v>
      </c>
      <c r="P51" s="17">
        <f t="shared" si="48"/>
        <v>0</v>
      </c>
      <c r="Q51" s="14">
        <f t="shared" ca="1" si="23"/>
        <v>443184.05920000002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45058</v>
      </c>
      <c r="V51" s="4"/>
      <c r="W51" s="131"/>
      <c r="X51" s="132"/>
      <c r="Y51" s="134"/>
      <c r="Z51" s="135"/>
      <c r="AA51" s="138"/>
      <c r="AB51" s="138"/>
      <c r="AC51" s="136"/>
      <c r="AD51" s="138"/>
      <c r="AE51" s="131"/>
      <c r="AF51" s="137"/>
      <c r="AG51" s="13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2">
        <f t="shared" si="46"/>
        <v>44971</v>
      </c>
      <c r="B52" s="176">
        <f t="shared" ca="1" si="43"/>
        <v>16254886.88219999</v>
      </c>
      <c r="C52" s="3">
        <f t="shared" si="27"/>
        <v>15800000</v>
      </c>
      <c r="D52" s="96">
        <f t="shared" si="47"/>
        <v>44970</v>
      </c>
      <c r="E52" s="94">
        <f ca="1">IF(D52&lt;$B$1,VLOOKUP(D52,[1]DI!$A$4:$B$15000,2,FALSE),0)</f>
        <v>0.13650000000000001</v>
      </c>
      <c r="F52" s="14">
        <f t="shared" ca="1" si="44"/>
        <v>1.00050788</v>
      </c>
      <c r="G52" s="14">
        <f ca="1">(TRUNC(PRODUCT($F$12:$F51),16))</f>
        <v>1.02051769525236</v>
      </c>
      <c r="H52" s="14">
        <f t="shared" si="45"/>
        <v>1</v>
      </c>
      <c r="I52" s="14">
        <f t="shared" ca="1" si="20"/>
        <v>1.0205177000000001</v>
      </c>
      <c r="J52" s="13">
        <f t="shared" si="29"/>
        <v>5.5E-2</v>
      </c>
      <c r="K52" s="33">
        <f t="shared" si="30"/>
        <v>44917</v>
      </c>
      <c r="L52" s="2">
        <f t="shared" si="31"/>
        <v>38</v>
      </c>
      <c r="M52" s="17">
        <f t="shared" si="32"/>
        <v>38</v>
      </c>
      <c r="N52" s="12">
        <f t="shared" si="33"/>
        <v>1.0081062869999999</v>
      </c>
      <c r="O52" s="12">
        <f t="shared" ca="1" si="34"/>
        <v>1.0287903089999999</v>
      </c>
      <c r="P52" s="17">
        <f t="shared" si="48"/>
        <v>0</v>
      </c>
      <c r="Q52" s="14">
        <f t="shared" ca="1" si="23"/>
        <v>454886.88219998998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45058</v>
      </c>
      <c r="V52" s="4"/>
      <c r="W52" s="131"/>
      <c r="X52" s="132"/>
      <c r="Y52" s="134"/>
      <c r="Z52" s="135"/>
      <c r="AA52" s="138"/>
      <c r="AB52" s="138"/>
      <c r="AC52" s="136"/>
      <c r="AD52" s="138"/>
      <c r="AE52" s="131"/>
      <c r="AF52" s="137"/>
      <c r="AG52" s="13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2">
        <f t="shared" si="46"/>
        <v>44972</v>
      </c>
      <c r="B53" s="176">
        <f t="shared" ca="1" si="43"/>
        <v>16266598.1108</v>
      </c>
      <c r="C53" s="3">
        <f t="shared" si="27"/>
        <v>15800000</v>
      </c>
      <c r="D53" s="96">
        <f t="shared" si="47"/>
        <v>44971</v>
      </c>
      <c r="E53" s="94">
        <f ca="1">IF(D53&lt;$B$1,VLOOKUP(D53,[1]DI!$A$4:$B$15000,2,FALSE),0)</f>
        <v>0.13650000000000001</v>
      </c>
      <c r="F53" s="14">
        <f t="shared" ca="1" si="44"/>
        <v>1.00050788</v>
      </c>
      <c r="G53" s="14">
        <f ca="1">(TRUNC(PRODUCT($F$12:$F52),16))</f>
        <v>1.0210359957794299</v>
      </c>
      <c r="H53" s="14">
        <f t="shared" si="45"/>
        <v>1</v>
      </c>
      <c r="I53" s="14">
        <f t="shared" ca="1" si="20"/>
        <v>1.0210360000000001</v>
      </c>
      <c r="J53" s="13">
        <f t="shared" si="29"/>
        <v>5.5E-2</v>
      </c>
      <c r="K53" s="33">
        <f t="shared" si="30"/>
        <v>44917</v>
      </c>
      <c r="L53" s="2">
        <f t="shared" si="31"/>
        <v>39</v>
      </c>
      <c r="M53" s="17">
        <f t="shared" si="32"/>
        <v>39</v>
      </c>
      <c r="N53" s="12">
        <f t="shared" si="33"/>
        <v>1.0083204960000001</v>
      </c>
      <c r="O53" s="12">
        <f t="shared" ca="1" si="34"/>
        <v>1.029531526</v>
      </c>
      <c r="P53" s="17">
        <f t="shared" si="48"/>
        <v>0</v>
      </c>
      <c r="Q53" s="14">
        <f t="shared" ca="1" si="23"/>
        <v>466598.11080000002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45058</v>
      </c>
      <c r="V53" s="4"/>
      <c r="W53" s="131"/>
      <c r="X53" s="132"/>
      <c r="Y53" s="134"/>
      <c r="Z53" s="135"/>
      <c r="AA53" s="138"/>
      <c r="AB53" s="138"/>
      <c r="AC53" s="136"/>
      <c r="AD53" s="138"/>
      <c r="AE53" s="131"/>
      <c r="AF53" s="137"/>
      <c r="AG53" s="13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2">
        <f t="shared" si="46"/>
        <v>44973</v>
      </c>
      <c r="B54" s="176">
        <f t="shared" ca="1" si="43"/>
        <v>16278317.6976</v>
      </c>
      <c r="C54" s="3">
        <f t="shared" si="27"/>
        <v>15800000</v>
      </c>
      <c r="D54" s="96">
        <f t="shared" si="47"/>
        <v>44972</v>
      </c>
      <c r="E54" s="94">
        <f ca="1">IF(D54&lt;$B$1,VLOOKUP(D54,[1]DI!$A$4:$B$15000,2,FALSE),0)</f>
        <v>0.13650000000000001</v>
      </c>
      <c r="F54" s="14">
        <f t="shared" ca="1" si="44"/>
        <v>1.00050788</v>
      </c>
      <c r="G54" s="14">
        <f ca="1">(TRUNC(PRODUCT($F$12:$F53),16))</f>
        <v>1.0215545595409601</v>
      </c>
      <c r="H54" s="14">
        <f t="shared" si="45"/>
        <v>1</v>
      </c>
      <c r="I54" s="14">
        <f t="shared" ca="1" si="20"/>
        <v>1.02155456</v>
      </c>
      <c r="J54" s="13">
        <f t="shared" si="29"/>
        <v>5.5E-2</v>
      </c>
      <c r="K54" s="33">
        <f t="shared" si="30"/>
        <v>44917</v>
      </c>
      <c r="L54" s="2">
        <f t="shared" si="31"/>
        <v>40</v>
      </c>
      <c r="M54" s="17">
        <f t="shared" si="32"/>
        <v>40</v>
      </c>
      <c r="N54" s="12">
        <f t="shared" si="33"/>
        <v>1.0085347490000001</v>
      </c>
      <c r="O54" s="12">
        <f t="shared" ca="1" si="34"/>
        <v>1.0302732720000001</v>
      </c>
      <c r="P54" s="17">
        <f t="shared" si="48"/>
        <v>0</v>
      </c>
      <c r="Q54" s="14">
        <f t="shared" ca="1" si="23"/>
        <v>478317.69760000001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45058</v>
      </c>
      <c r="V54" s="4"/>
      <c r="W54" s="131"/>
      <c r="X54" s="132"/>
      <c r="Y54" s="134"/>
      <c r="Z54" s="135"/>
      <c r="AA54" s="138"/>
      <c r="AB54" s="138"/>
      <c r="AC54" s="136"/>
      <c r="AD54" s="138"/>
      <c r="AE54" s="131"/>
      <c r="AF54" s="137"/>
      <c r="AG54" s="13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2">
        <f t="shared" si="46"/>
        <v>44974</v>
      </c>
      <c r="B55" s="176">
        <f t="shared" ca="1" si="43"/>
        <v>16290045.84799999</v>
      </c>
      <c r="C55" s="3">
        <f t="shared" si="27"/>
        <v>15800000</v>
      </c>
      <c r="D55" s="96">
        <f t="shared" si="47"/>
        <v>44973</v>
      </c>
      <c r="E55" s="94">
        <f ca="1">IF(D55&lt;$B$1,VLOOKUP(D55,[1]DI!$A$4:$B$15000,2,FALSE),0)</f>
        <v>0.13650000000000001</v>
      </c>
      <c r="F55" s="14">
        <f t="shared" ca="1" si="44"/>
        <v>1.00050788</v>
      </c>
      <c r="G55" s="14">
        <f ca="1">(TRUNC(PRODUCT($F$12:$F54),16))</f>
        <v>1.0220733866706599</v>
      </c>
      <c r="H55" s="14">
        <f t="shared" si="45"/>
        <v>1</v>
      </c>
      <c r="I55" s="14">
        <f t="shared" ca="1" si="20"/>
        <v>1.0220733900000001</v>
      </c>
      <c r="J55" s="13">
        <f t="shared" si="29"/>
        <v>5.5E-2</v>
      </c>
      <c r="K55" s="33">
        <f t="shared" si="30"/>
        <v>44917</v>
      </c>
      <c r="L55" s="2">
        <f t="shared" si="31"/>
        <v>41</v>
      </c>
      <c r="M55" s="17">
        <f t="shared" si="32"/>
        <v>41</v>
      </c>
      <c r="N55" s="12">
        <f t="shared" si="33"/>
        <v>1.008749049</v>
      </c>
      <c r="O55" s="12">
        <f t="shared" ca="1" si="34"/>
        <v>1.0310155599999999</v>
      </c>
      <c r="P55" s="17">
        <f t="shared" si="48"/>
        <v>0</v>
      </c>
      <c r="Q55" s="14">
        <f t="shared" ca="1" si="23"/>
        <v>490045.84799998999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45058</v>
      </c>
      <c r="V55" s="4"/>
      <c r="W55" s="131"/>
      <c r="X55" s="132"/>
      <c r="Y55" s="134"/>
      <c r="Z55" s="135"/>
      <c r="AA55" s="138"/>
      <c r="AB55" s="138"/>
      <c r="AC55" s="136"/>
      <c r="AD55" s="138"/>
      <c r="AE55" s="131"/>
      <c r="AF55" s="137"/>
      <c r="AG55" s="13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2">
        <f t="shared" si="46"/>
        <v>44979</v>
      </c>
      <c r="B56" s="176">
        <f t="shared" ca="1" si="43"/>
        <v>16301782.3882</v>
      </c>
      <c r="C56" s="3">
        <f t="shared" si="27"/>
        <v>15800000</v>
      </c>
      <c r="D56" s="96">
        <f t="shared" si="47"/>
        <v>44974</v>
      </c>
      <c r="E56" s="94">
        <f ca="1">IF(D56&lt;$B$1,VLOOKUP(D56,[1]DI!$A$4:$B$15000,2,FALSE),0)</f>
        <v>0.13650000000000001</v>
      </c>
      <c r="F56" s="14">
        <f t="shared" ca="1" si="44"/>
        <v>1.00050788</v>
      </c>
      <c r="G56" s="14">
        <f ca="1">(TRUNC(PRODUCT($F$12:$F55),16))</f>
        <v>1.0225924773022801</v>
      </c>
      <c r="H56" s="14">
        <f t="shared" si="45"/>
        <v>1</v>
      </c>
      <c r="I56" s="14">
        <f t="shared" ca="1" si="20"/>
        <v>1.0225924799999999</v>
      </c>
      <c r="J56" s="13">
        <f t="shared" si="29"/>
        <v>5.5E-2</v>
      </c>
      <c r="K56" s="33">
        <f t="shared" si="30"/>
        <v>44917</v>
      </c>
      <c r="L56" s="2">
        <f t="shared" si="31"/>
        <v>42</v>
      </c>
      <c r="M56" s="17">
        <f t="shared" si="32"/>
        <v>42</v>
      </c>
      <c r="N56" s="12">
        <f t="shared" si="33"/>
        <v>1.008963394</v>
      </c>
      <c r="O56" s="12">
        <f t="shared" ca="1" si="34"/>
        <v>1.031758379</v>
      </c>
      <c r="P56" s="17">
        <f t="shared" si="48"/>
        <v>0</v>
      </c>
      <c r="Q56" s="14">
        <f t="shared" ca="1" si="23"/>
        <v>501782.38819999999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45058</v>
      </c>
      <c r="V56" s="4"/>
      <c r="W56" s="131"/>
      <c r="X56" s="132"/>
      <c r="Y56" s="134"/>
      <c r="Z56" s="135"/>
      <c r="AA56" s="138"/>
      <c r="AB56" s="138"/>
      <c r="AC56" s="136"/>
      <c r="AD56" s="138"/>
      <c r="AE56" s="131"/>
      <c r="AF56" s="137"/>
      <c r="AG56" s="13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2">
        <f t="shared" si="46"/>
        <v>44980</v>
      </c>
      <c r="B57" s="176">
        <f t="shared" ca="1" si="43"/>
        <v>16313527.3182</v>
      </c>
      <c r="C57" s="3">
        <f t="shared" si="27"/>
        <v>15800000</v>
      </c>
      <c r="D57" s="96">
        <f t="shared" si="47"/>
        <v>44979</v>
      </c>
      <c r="E57" s="94">
        <f ca="1">IF(D57&lt;$B$1,VLOOKUP(D57,[1]DI!$A$4:$B$15000,2,FALSE),0)</f>
        <v>0.13650000000000001</v>
      </c>
      <c r="F57" s="14">
        <f t="shared" ca="1" si="44"/>
        <v>1.00050788</v>
      </c>
      <c r="G57" s="14">
        <f ca="1">(TRUNC(PRODUCT($F$12:$F56),16))</f>
        <v>1.0231118315696599</v>
      </c>
      <c r="H57" s="14">
        <f t="shared" si="45"/>
        <v>1</v>
      </c>
      <c r="I57" s="14">
        <f t="shared" ca="1" si="20"/>
        <v>1.0231118299999999</v>
      </c>
      <c r="J57" s="13">
        <f t="shared" si="29"/>
        <v>5.5E-2</v>
      </c>
      <c r="K57" s="33">
        <f t="shared" si="30"/>
        <v>44917</v>
      </c>
      <c r="L57" s="2">
        <f t="shared" si="31"/>
        <v>43</v>
      </c>
      <c r="M57" s="17">
        <f t="shared" si="32"/>
        <v>43</v>
      </c>
      <c r="N57" s="12">
        <f t="shared" si="33"/>
        <v>1.009177784</v>
      </c>
      <c r="O57" s="12">
        <f t="shared" ca="1" si="34"/>
        <v>1.032501729</v>
      </c>
      <c r="P57" s="17">
        <f t="shared" si="48"/>
        <v>0</v>
      </c>
      <c r="Q57" s="14">
        <f t="shared" ca="1" si="23"/>
        <v>513527.31819999998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45058</v>
      </c>
      <c r="V57" s="4"/>
      <c r="W57" s="131"/>
      <c r="X57" s="132"/>
      <c r="Y57" s="134"/>
      <c r="Z57" s="135"/>
      <c r="AA57" s="138"/>
      <c r="AB57" s="138"/>
      <c r="AC57" s="136"/>
      <c r="AD57" s="138"/>
      <c r="AE57" s="131"/>
      <c r="AF57" s="137"/>
      <c r="AG57" s="13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2">
        <f t="shared" si="46"/>
        <v>44981</v>
      </c>
      <c r="B58" s="176">
        <f t="shared" ca="1" si="43"/>
        <v>16325280.8434</v>
      </c>
      <c r="C58" s="3">
        <f t="shared" si="27"/>
        <v>15800000</v>
      </c>
      <c r="D58" s="96">
        <f t="shared" si="47"/>
        <v>44980</v>
      </c>
      <c r="E58" s="94">
        <f ca="1">IF(D58&lt;$B$1,VLOOKUP(D58,[1]DI!$A$4:$B$15000,2,FALSE),0)</f>
        <v>0.13650000000000001</v>
      </c>
      <c r="F58" s="14">
        <f t="shared" ca="1" si="44"/>
        <v>1.00050788</v>
      </c>
      <c r="G58" s="14">
        <f ca="1">(TRUNC(PRODUCT($F$12:$F57),16))</f>
        <v>1.0236314496066701</v>
      </c>
      <c r="H58" s="14">
        <f t="shared" si="45"/>
        <v>1</v>
      </c>
      <c r="I58" s="14">
        <f t="shared" ca="1" si="20"/>
        <v>1.0236314500000001</v>
      </c>
      <c r="J58" s="13">
        <f t="shared" si="29"/>
        <v>5.5E-2</v>
      </c>
      <c r="K58" s="33">
        <f t="shared" si="30"/>
        <v>44917</v>
      </c>
      <c r="L58" s="2">
        <f t="shared" si="31"/>
        <v>44</v>
      </c>
      <c r="M58" s="17">
        <f t="shared" si="32"/>
        <v>44</v>
      </c>
      <c r="N58" s="12">
        <f t="shared" si="33"/>
        <v>1.0093922209999999</v>
      </c>
      <c r="O58" s="12">
        <f t="shared" ca="1" si="34"/>
        <v>1.033245623</v>
      </c>
      <c r="P58" s="17">
        <f t="shared" si="48"/>
        <v>0</v>
      </c>
      <c r="Q58" s="14">
        <f t="shared" ca="1" si="23"/>
        <v>525280.84340000001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45058</v>
      </c>
      <c r="V58" s="4"/>
      <c r="W58" s="131"/>
      <c r="X58" s="132"/>
      <c r="Y58" s="134"/>
      <c r="Z58" s="135"/>
      <c r="AA58" s="138"/>
      <c r="AB58" s="138"/>
      <c r="AC58" s="136"/>
      <c r="AD58" s="138"/>
      <c r="AE58" s="131"/>
      <c r="AF58" s="137"/>
      <c r="AG58" s="13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2">
        <f t="shared" si="46"/>
        <v>44984</v>
      </c>
      <c r="B59" s="176">
        <f t="shared" ca="1" si="43"/>
        <v>16337042.7426</v>
      </c>
      <c r="C59" s="3">
        <f t="shared" si="27"/>
        <v>15800000</v>
      </c>
      <c r="D59" s="96">
        <f t="shared" si="47"/>
        <v>44981</v>
      </c>
      <c r="E59" s="94">
        <f ca="1">IF(D59&lt;$B$1,VLOOKUP(D59,[1]DI!$A$4:$B$15000,2,FALSE),0)</f>
        <v>0.13650000000000001</v>
      </c>
      <c r="F59" s="14">
        <f t="shared" ca="1" si="44"/>
        <v>1.00050788</v>
      </c>
      <c r="G59" s="14">
        <f ca="1">(TRUNC(PRODUCT($F$12:$F58),16))</f>
        <v>1.0241513315473001</v>
      </c>
      <c r="H59" s="14">
        <f t="shared" si="45"/>
        <v>1</v>
      </c>
      <c r="I59" s="14">
        <f t="shared" ca="1" si="20"/>
        <v>1.02415133</v>
      </c>
      <c r="J59" s="13">
        <f t="shared" si="29"/>
        <v>5.5E-2</v>
      </c>
      <c r="K59" s="33">
        <f t="shared" si="30"/>
        <v>44917</v>
      </c>
      <c r="L59" s="2">
        <f t="shared" si="31"/>
        <v>45</v>
      </c>
      <c r="M59" s="17">
        <f t="shared" si="32"/>
        <v>45</v>
      </c>
      <c r="N59" s="12">
        <f t="shared" si="33"/>
        <v>1.0096067019999999</v>
      </c>
      <c r="O59" s="12">
        <f t="shared" ca="1" si="34"/>
        <v>1.0339900470000001</v>
      </c>
      <c r="P59" s="17">
        <f t="shared" si="48"/>
        <v>0</v>
      </c>
      <c r="Q59" s="14">
        <f t="shared" ca="1" si="23"/>
        <v>537042.7426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45058</v>
      </c>
      <c r="V59" s="4"/>
      <c r="W59" s="131"/>
      <c r="X59" s="132"/>
      <c r="Y59" s="134"/>
      <c r="Z59" s="135"/>
      <c r="AA59" s="138"/>
      <c r="AB59" s="138"/>
      <c r="AC59" s="136"/>
      <c r="AD59" s="138"/>
      <c r="AE59" s="131"/>
      <c r="AF59" s="137"/>
      <c r="AG59" s="13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2">
        <f t="shared" si="46"/>
        <v>44985</v>
      </c>
      <c r="B60" s="176">
        <f t="shared" ca="1" si="43"/>
        <v>16348813.20539999</v>
      </c>
      <c r="C60" s="3">
        <f t="shared" si="27"/>
        <v>15800000</v>
      </c>
      <c r="D60" s="96">
        <f t="shared" si="47"/>
        <v>44984</v>
      </c>
      <c r="E60" s="94">
        <f ca="1">IF(D60&lt;$B$1,VLOOKUP(D60,[1]DI!$A$4:$B$15000,2,FALSE),0)</f>
        <v>0.13650000000000001</v>
      </c>
      <c r="F60" s="14">
        <f t="shared" ca="1" si="44"/>
        <v>1.00050788</v>
      </c>
      <c r="G60" s="14">
        <f ca="1">(TRUNC(PRODUCT($F$12:$F59),16))</f>
        <v>1.0246714775255701</v>
      </c>
      <c r="H60" s="14">
        <f t="shared" si="45"/>
        <v>1</v>
      </c>
      <c r="I60" s="14">
        <f t="shared" ca="1" si="20"/>
        <v>1.0246714800000001</v>
      </c>
      <c r="J60" s="13">
        <f t="shared" si="29"/>
        <v>5.5E-2</v>
      </c>
      <c r="K60" s="33">
        <f t="shared" si="30"/>
        <v>44917</v>
      </c>
      <c r="L60" s="2">
        <f t="shared" si="31"/>
        <v>46</v>
      </c>
      <c r="M60" s="17">
        <f t="shared" si="32"/>
        <v>46</v>
      </c>
      <c r="N60" s="12">
        <f t="shared" si="33"/>
        <v>1.0098212289999999</v>
      </c>
      <c r="O60" s="12">
        <f t="shared" ca="1" si="34"/>
        <v>1.0347350129999999</v>
      </c>
      <c r="P60" s="17">
        <f t="shared" si="48"/>
        <v>0</v>
      </c>
      <c r="Q60" s="14">
        <f t="shared" ca="1" si="23"/>
        <v>548813.20539998997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45058</v>
      </c>
      <c r="V60" s="4"/>
      <c r="W60" s="131"/>
      <c r="X60" s="132"/>
      <c r="Y60" s="134"/>
      <c r="Z60" s="135"/>
      <c r="AA60" s="138"/>
      <c r="AB60" s="138"/>
      <c r="AC60" s="136"/>
      <c r="AD60" s="138"/>
      <c r="AE60" s="131"/>
      <c r="AF60" s="137"/>
      <c r="AG60" s="13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2">
        <f t="shared" si="46"/>
        <v>44986</v>
      </c>
      <c r="B61" s="176">
        <f t="shared" ca="1" si="43"/>
        <v>16360592.1054</v>
      </c>
      <c r="C61" s="3">
        <f t="shared" si="27"/>
        <v>15800000</v>
      </c>
      <c r="D61" s="96">
        <f t="shared" si="47"/>
        <v>44985</v>
      </c>
      <c r="E61" s="94">
        <f ca="1">IF(D61&lt;$B$1,VLOOKUP(D61,[1]DI!$A$4:$B$15000,2,FALSE),0)</f>
        <v>0.13650000000000001</v>
      </c>
      <c r="F61" s="14">
        <f t="shared" ca="1" si="44"/>
        <v>1.00050788</v>
      </c>
      <c r="G61" s="14">
        <f ca="1">(TRUNC(PRODUCT($F$12:$F60),16))</f>
        <v>1.0251918876755699</v>
      </c>
      <c r="H61" s="14">
        <f t="shared" si="45"/>
        <v>1</v>
      </c>
      <c r="I61" s="14">
        <f t="shared" ca="1" si="20"/>
        <v>1.0251918900000001</v>
      </c>
      <c r="J61" s="13">
        <f t="shared" si="29"/>
        <v>5.5E-2</v>
      </c>
      <c r="K61" s="33">
        <f t="shared" si="30"/>
        <v>44917</v>
      </c>
      <c r="L61" s="2">
        <f t="shared" si="31"/>
        <v>47</v>
      </c>
      <c r="M61" s="17">
        <f t="shared" si="32"/>
        <v>47</v>
      </c>
      <c r="N61" s="12">
        <f t="shared" si="33"/>
        <v>1.010035802</v>
      </c>
      <c r="O61" s="12">
        <f t="shared" ca="1" si="34"/>
        <v>1.035480513</v>
      </c>
      <c r="P61" s="17">
        <f t="shared" si="48"/>
        <v>0</v>
      </c>
      <c r="Q61" s="14">
        <f t="shared" ca="1" si="23"/>
        <v>560592.1054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45058</v>
      </c>
      <c r="V61" s="4"/>
      <c r="W61" s="131"/>
      <c r="X61" s="132"/>
      <c r="Y61" s="134"/>
      <c r="Z61" s="135"/>
      <c r="AA61" s="138"/>
      <c r="AB61" s="138"/>
      <c r="AC61" s="136"/>
      <c r="AD61" s="138"/>
      <c r="AE61" s="131"/>
      <c r="AF61" s="137"/>
      <c r="AG61" s="13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2">
        <f t="shared" si="46"/>
        <v>44987</v>
      </c>
      <c r="B62" s="176">
        <f t="shared" ca="1" si="43"/>
        <v>16372379.4268</v>
      </c>
      <c r="C62" s="3">
        <f t="shared" si="27"/>
        <v>15800000</v>
      </c>
      <c r="D62" s="96">
        <f t="shared" si="47"/>
        <v>44986</v>
      </c>
      <c r="E62" s="94">
        <f ca="1">IF(D62&lt;$B$1,VLOOKUP(D62,[1]DI!$A$4:$B$15000,2,FALSE),0)</f>
        <v>0.13650000000000001</v>
      </c>
      <c r="F62" s="14">
        <f t="shared" ca="1" si="44"/>
        <v>1.00050788</v>
      </c>
      <c r="G62" s="14">
        <f ca="1">(TRUNC(PRODUCT($F$12:$F61),16))</f>
        <v>1.02571256213149</v>
      </c>
      <c r="H62" s="14">
        <f t="shared" si="45"/>
        <v>1</v>
      </c>
      <c r="I62" s="14">
        <f t="shared" ca="1" si="20"/>
        <v>1.0257125600000001</v>
      </c>
      <c r="J62" s="13">
        <f t="shared" si="29"/>
        <v>5.5E-2</v>
      </c>
      <c r="K62" s="33">
        <f t="shared" si="30"/>
        <v>44917</v>
      </c>
      <c r="L62" s="2">
        <f t="shared" si="31"/>
        <v>48</v>
      </c>
      <c r="M62" s="17">
        <f t="shared" si="32"/>
        <v>48</v>
      </c>
      <c r="N62" s="12">
        <f t="shared" si="33"/>
        <v>1.0102504210000001</v>
      </c>
      <c r="O62" s="12">
        <f t="shared" ca="1" si="34"/>
        <v>1.036226546</v>
      </c>
      <c r="P62" s="17">
        <f t="shared" si="48"/>
        <v>0</v>
      </c>
      <c r="Q62" s="14">
        <f t="shared" ca="1" si="23"/>
        <v>572379.42680000002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45058</v>
      </c>
      <c r="V62" s="4"/>
      <c r="W62" s="131"/>
      <c r="X62" s="132"/>
      <c r="Y62" s="134"/>
      <c r="Z62" s="135"/>
      <c r="AA62" s="138"/>
      <c r="AB62" s="138"/>
      <c r="AC62" s="136"/>
      <c r="AD62" s="138"/>
      <c r="AE62" s="131"/>
      <c r="AF62" s="137"/>
      <c r="AG62" s="13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2">
        <f t="shared" si="46"/>
        <v>44988</v>
      </c>
      <c r="B63" s="176">
        <f t="shared" ca="1" si="43"/>
        <v>16384175.31179999</v>
      </c>
      <c r="C63" s="3">
        <f t="shared" si="27"/>
        <v>15800000</v>
      </c>
      <c r="D63" s="96">
        <f t="shared" si="47"/>
        <v>44987</v>
      </c>
      <c r="E63" s="94">
        <f ca="1">IF(D63&lt;$B$1,VLOOKUP(D63,[1]DI!$A$4:$B$15000,2,FALSE),0)</f>
        <v>0.13650000000000001</v>
      </c>
      <c r="F63" s="14">
        <f t="shared" ca="1" si="44"/>
        <v>1.00050788</v>
      </c>
      <c r="G63" s="14">
        <f ca="1">(TRUNC(PRODUCT($F$12:$F62),16))</f>
        <v>1.0262335010275401</v>
      </c>
      <c r="H63" s="14">
        <f t="shared" si="45"/>
        <v>1</v>
      </c>
      <c r="I63" s="14">
        <f t="shared" ca="1" si="20"/>
        <v>1.0262335</v>
      </c>
      <c r="J63" s="13">
        <f t="shared" si="29"/>
        <v>5.5E-2</v>
      </c>
      <c r="K63" s="33">
        <f t="shared" si="30"/>
        <v>44917</v>
      </c>
      <c r="L63" s="2">
        <f t="shared" si="31"/>
        <v>49</v>
      </c>
      <c r="M63" s="17">
        <f t="shared" si="32"/>
        <v>49</v>
      </c>
      <c r="N63" s="12">
        <f t="shared" si="33"/>
        <v>1.0104650850000001</v>
      </c>
      <c r="O63" s="12">
        <f t="shared" ca="1" si="34"/>
        <v>1.0369731209999999</v>
      </c>
      <c r="P63" s="17">
        <f t="shared" si="48"/>
        <v>0</v>
      </c>
      <c r="Q63" s="14">
        <f t="shared" ca="1" si="23"/>
        <v>584175.31179999001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45058</v>
      </c>
      <c r="V63" s="4"/>
      <c r="W63" s="131"/>
      <c r="X63" s="132"/>
      <c r="Y63" s="134"/>
      <c r="Z63" s="135"/>
      <c r="AA63" s="138"/>
      <c r="AB63" s="138"/>
      <c r="AC63" s="136"/>
      <c r="AD63" s="138"/>
      <c r="AE63" s="131"/>
      <c r="AF63" s="137"/>
      <c r="AG63" s="13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2">
        <f t="shared" si="46"/>
        <v>44991</v>
      </c>
      <c r="B64" s="176">
        <f t="shared" ca="1" si="43"/>
        <v>16395979.6182</v>
      </c>
      <c r="C64" s="3">
        <f t="shared" si="27"/>
        <v>15800000</v>
      </c>
      <c r="D64" s="96">
        <f t="shared" si="47"/>
        <v>44988</v>
      </c>
      <c r="E64" s="94">
        <f ca="1">IF(D64&lt;$B$1,VLOOKUP(D64,[1]DI!$A$4:$B$15000,2,FALSE),0)</f>
        <v>0.13650000000000001</v>
      </c>
      <c r="F64" s="14">
        <f t="shared" ca="1" si="44"/>
        <v>1.00050788</v>
      </c>
      <c r="G64" s="14">
        <f ca="1">(TRUNC(PRODUCT($F$12:$F63),16))</f>
        <v>1.0267547044980401</v>
      </c>
      <c r="H64" s="14">
        <f t="shared" si="45"/>
        <v>1</v>
      </c>
      <c r="I64" s="14">
        <f t="shared" ca="1" si="20"/>
        <v>1.0267546999999999</v>
      </c>
      <c r="J64" s="13">
        <f t="shared" si="29"/>
        <v>5.5E-2</v>
      </c>
      <c r="K64" s="33">
        <f t="shared" si="30"/>
        <v>44917</v>
      </c>
      <c r="L64" s="2">
        <f t="shared" si="31"/>
        <v>50</v>
      </c>
      <c r="M64" s="17">
        <f t="shared" si="32"/>
        <v>50</v>
      </c>
      <c r="N64" s="12">
        <f t="shared" si="33"/>
        <v>1.0106797940000001</v>
      </c>
      <c r="O64" s="12">
        <f t="shared" ca="1" si="34"/>
        <v>1.037720229</v>
      </c>
      <c r="P64" s="17">
        <f t="shared" si="48"/>
        <v>0</v>
      </c>
      <c r="Q64" s="14">
        <f t="shared" ca="1" si="23"/>
        <v>595979.61820000003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45058</v>
      </c>
      <c r="V64" s="4"/>
      <c r="W64" s="131"/>
      <c r="X64" s="132"/>
      <c r="Y64" s="134"/>
      <c r="Z64" s="135"/>
      <c r="AA64" s="138"/>
      <c r="AB64" s="138"/>
      <c r="AC64" s="136"/>
      <c r="AD64" s="138"/>
      <c r="AE64" s="131"/>
      <c r="AF64" s="137"/>
      <c r="AG64" s="13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2">
        <f t="shared" si="46"/>
        <v>44992</v>
      </c>
      <c r="B65" s="176">
        <f t="shared" ca="1" si="43"/>
        <v>16407792.5198</v>
      </c>
      <c r="C65" s="3">
        <f t="shared" si="27"/>
        <v>15800000</v>
      </c>
      <c r="D65" s="96">
        <f t="shared" si="47"/>
        <v>44991</v>
      </c>
      <c r="E65" s="94">
        <f ca="1">IF(D65&lt;$B$1,VLOOKUP(D65,[1]DI!$A$4:$B$15000,2,FALSE),0)</f>
        <v>0.13650000000000001</v>
      </c>
      <c r="F65" s="14">
        <f t="shared" ca="1" si="44"/>
        <v>1.00050788</v>
      </c>
      <c r="G65" s="14">
        <f ca="1">(TRUNC(PRODUCT($F$12:$F64),16))</f>
        <v>1.02727617267736</v>
      </c>
      <c r="H65" s="14">
        <f t="shared" si="45"/>
        <v>1</v>
      </c>
      <c r="I65" s="14">
        <f t="shared" ca="1" si="20"/>
        <v>1.0272761699999999</v>
      </c>
      <c r="J65" s="13">
        <f t="shared" si="29"/>
        <v>5.5E-2</v>
      </c>
      <c r="K65" s="33">
        <f t="shared" si="30"/>
        <v>44917</v>
      </c>
      <c r="L65" s="2">
        <f t="shared" si="31"/>
        <v>51</v>
      </c>
      <c r="M65" s="17">
        <f t="shared" si="32"/>
        <v>51</v>
      </c>
      <c r="N65" s="12">
        <f t="shared" si="33"/>
        <v>1.0108945490000001</v>
      </c>
      <c r="O65" s="12">
        <f t="shared" ca="1" si="34"/>
        <v>1.0384678810000001</v>
      </c>
      <c r="P65" s="17">
        <f t="shared" si="48"/>
        <v>0</v>
      </c>
      <c r="Q65" s="14">
        <f t="shared" ca="1" si="23"/>
        <v>607792.51980000001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45058</v>
      </c>
      <c r="V65" s="4"/>
      <c r="W65" s="131"/>
      <c r="X65" s="132"/>
      <c r="Y65" s="134"/>
      <c r="Z65" s="135"/>
      <c r="AA65" s="138"/>
      <c r="AB65" s="138"/>
      <c r="AC65" s="136"/>
      <c r="AD65" s="138"/>
      <c r="AE65" s="131"/>
      <c r="AF65" s="137"/>
      <c r="AG65" s="13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2">
        <f t="shared" si="46"/>
        <v>44993</v>
      </c>
      <c r="B66" s="176">
        <f t="shared" ca="1" si="43"/>
        <v>16419614.0166</v>
      </c>
      <c r="C66" s="3">
        <f t="shared" si="27"/>
        <v>15800000</v>
      </c>
      <c r="D66" s="96">
        <f t="shared" si="47"/>
        <v>44992</v>
      </c>
      <c r="E66" s="94">
        <f ca="1">IF(D66&lt;$B$1,VLOOKUP(D66,[1]DI!$A$4:$B$15000,2,FALSE),0)</f>
        <v>0.13650000000000001</v>
      </c>
      <c r="F66" s="14">
        <f t="shared" ca="1" si="44"/>
        <v>1.00050788</v>
      </c>
      <c r="G66" s="14">
        <f ca="1">(TRUNC(PRODUCT($F$12:$F65),16))</f>
        <v>1.02779790569994</v>
      </c>
      <c r="H66" s="14">
        <f t="shared" si="45"/>
        <v>1</v>
      </c>
      <c r="I66" s="14">
        <f t="shared" ca="1" si="20"/>
        <v>1.0277979100000001</v>
      </c>
      <c r="J66" s="13">
        <f t="shared" si="29"/>
        <v>5.5E-2</v>
      </c>
      <c r="K66" s="33">
        <f t="shared" si="30"/>
        <v>44917</v>
      </c>
      <c r="L66" s="2">
        <f t="shared" si="31"/>
        <v>52</v>
      </c>
      <c r="M66" s="17">
        <f t="shared" si="32"/>
        <v>52</v>
      </c>
      <c r="N66" s="12">
        <f t="shared" si="33"/>
        <v>1.0111093499999999</v>
      </c>
      <c r="O66" s="12">
        <f t="shared" ca="1" si="34"/>
        <v>1.0392160770000001</v>
      </c>
      <c r="P66" s="17">
        <f t="shared" si="48"/>
        <v>0</v>
      </c>
      <c r="Q66" s="14">
        <f t="shared" ca="1" si="23"/>
        <v>619614.01659999997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45058</v>
      </c>
      <c r="V66" s="4"/>
      <c r="W66" s="131"/>
      <c r="X66" s="132"/>
      <c r="Y66" s="134"/>
      <c r="Z66" s="135"/>
      <c r="AA66" s="138"/>
      <c r="AB66" s="138"/>
      <c r="AC66" s="136"/>
      <c r="AD66" s="138"/>
      <c r="AE66" s="131"/>
      <c r="AF66" s="137"/>
      <c r="AG66" s="13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2">
        <f t="shared" si="46"/>
        <v>44994</v>
      </c>
      <c r="B67" s="176">
        <f t="shared" ca="1" si="43"/>
        <v>16431443.7926</v>
      </c>
      <c r="C67" s="3">
        <f t="shared" si="27"/>
        <v>15800000</v>
      </c>
      <c r="D67" s="96">
        <f t="shared" si="47"/>
        <v>44993</v>
      </c>
      <c r="E67" s="94">
        <f ca="1">IF(D67&lt;$B$1,VLOOKUP(D67,[1]DI!$A$4:$B$15000,2,FALSE),0)</f>
        <v>0.13650000000000001</v>
      </c>
      <c r="F67" s="14">
        <f t="shared" ca="1" si="44"/>
        <v>1.00050788</v>
      </c>
      <c r="G67" s="14">
        <f ca="1">(TRUNC(PRODUCT($F$12:$F66),16))</f>
        <v>1.0283199037002899</v>
      </c>
      <c r="H67" s="14">
        <f t="shared" si="45"/>
        <v>1</v>
      </c>
      <c r="I67" s="14">
        <f t="shared" ca="1" si="20"/>
        <v>1.0283199000000001</v>
      </c>
      <c r="J67" s="13">
        <f t="shared" si="29"/>
        <v>5.5E-2</v>
      </c>
      <c r="K67" s="33">
        <f t="shared" si="30"/>
        <v>44917</v>
      </c>
      <c r="L67" s="2">
        <f t="shared" si="31"/>
        <v>53</v>
      </c>
      <c r="M67" s="17">
        <f t="shared" si="32"/>
        <v>53</v>
      </c>
      <c r="N67" s="12">
        <f t="shared" si="33"/>
        <v>1.011324197</v>
      </c>
      <c r="O67" s="12">
        <f t="shared" ca="1" si="34"/>
        <v>1.0399647970000001</v>
      </c>
      <c r="P67" s="17">
        <f t="shared" si="48"/>
        <v>0</v>
      </c>
      <c r="Q67" s="14">
        <f t="shared" ca="1" si="23"/>
        <v>631443.79260000004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45058</v>
      </c>
      <c r="V67" s="4"/>
      <c r="W67" s="131"/>
      <c r="X67" s="132"/>
      <c r="Y67" s="134"/>
      <c r="Z67" s="135"/>
      <c r="AA67" s="138"/>
      <c r="AB67" s="138"/>
      <c r="AC67" s="136"/>
      <c r="AD67" s="138"/>
      <c r="AE67" s="131"/>
      <c r="AF67" s="137"/>
      <c r="AG67" s="13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2">
        <f t="shared" si="46"/>
        <v>44995</v>
      </c>
      <c r="B68" s="176">
        <f t="shared" ca="1" si="43"/>
        <v>16443282.321800001</v>
      </c>
      <c r="C68" s="3">
        <f t="shared" si="27"/>
        <v>15800000</v>
      </c>
      <c r="D68" s="96">
        <f t="shared" si="47"/>
        <v>44994</v>
      </c>
      <c r="E68" s="94">
        <f ca="1">IF(D68&lt;$B$1,VLOOKUP(D68,[1]DI!$A$4:$B$15000,2,FALSE),0)</f>
        <v>0.13650000000000001</v>
      </c>
      <c r="F68" s="14">
        <f t="shared" ca="1" si="44"/>
        <v>1.00050788</v>
      </c>
      <c r="G68" s="14">
        <f ca="1">(TRUNC(PRODUCT($F$12:$F67),16))</f>
        <v>1.0288421668129799</v>
      </c>
      <c r="H68" s="14">
        <f t="shared" si="45"/>
        <v>1</v>
      </c>
      <c r="I68" s="14">
        <f t="shared" ca="1" si="20"/>
        <v>1.0288421699999999</v>
      </c>
      <c r="J68" s="13">
        <f t="shared" si="29"/>
        <v>5.5E-2</v>
      </c>
      <c r="K68" s="33">
        <f t="shared" si="30"/>
        <v>44917</v>
      </c>
      <c r="L68" s="2">
        <f t="shared" si="31"/>
        <v>54</v>
      </c>
      <c r="M68" s="17">
        <f t="shared" si="32"/>
        <v>54</v>
      </c>
      <c r="N68" s="12">
        <f t="shared" si="33"/>
        <v>1.011539089</v>
      </c>
      <c r="O68" s="12">
        <f t="shared" ca="1" si="34"/>
        <v>1.040714071</v>
      </c>
      <c r="P68" s="17">
        <f t="shared" si="48"/>
        <v>0</v>
      </c>
      <c r="Q68" s="14">
        <f t="shared" ca="1" si="23"/>
        <v>643282.32180000003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45058</v>
      </c>
      <c r="V68" s="4"/>
      <c r="W68" s="131"/>
      <c r="X68" s="132"/>
      <c r="Y68" s="134"/>
      <c r="Z68" s="135"/>
      <c r="AA68" s="138"/>
      <c r="AB68" s="138"/>
      <c r="AC68" s="136"/>
      <c r="AD68" s="138"/>
      <c r="AE68" s="131"/>
      <c r="AF68" s="137"/>
      <c r="AG68" s="13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2">
        <f t="shared" si="46"/>
        <v>44998</v>
      </c>
      <c r="B69" s="176">
        <f t="shared" ca="1" si="43"/>
        <v>16455129.304</v>
      </c>
      <c r="C69" s="3">
        <f t="shared" si="27"/>
        <v>15800000</v>
      </c>
      <c r="D69" s="96">
        <f t="shared" si="47"/>
        <v>44995</v>
      </c>
      <c r="E69" s="94">
        <f ca="1">IF(D69&lt;$B$1,VLOOKUP(D69,[1]DI!$A$4:$B$15000,2,FALSE),0)</f>
        <v>0.13650000000000001</v>
      </c>
      <c r="F69" s="14">
        <f t="shared" ca="1" si="44"/>
        <v>1.00050788</v>
      </c>
      <c r="G69" s="14">
        <f ca="1">(TRUNC(PRODUCT($F$12:$F68),16))</f>
        <v>1.02936469517266</v>
      </c>
      <c r="H69" s="14">
        <f t="shared" si="45"/>
        <v>1</v>
      </c>
      <c r="I69" s="14">
        <f t="shared" ca="1" si="20"/>
        <v>1.0293646999999999</v>
      </c>
      <c r="J69" s="13">
        <f t="shared" si="29"/>
        <v>5.5E-2</v>
      </c>
      <c r="K69" s="33">
        <f t="shared" si="30"/>
        <v>44917</v>
      </c>
      <c r="L69" s="2">
        <f t="shared" si="31"/>
        <v>55</v>
      </c>
      <c r="M69" s="17">
        <f t="shared" si="32"/>
        <v>55</v>
      </c>
      <c r="N69" s="12">
        <f t="shared" si="33"/>
        <v>1.0117540270000001</v>
      </c>
      <c r="O69" s="12">
        <f t="shared" ca="1" si="34"/>
        <v>1.04146388</v>
      </c>
      <c r="P69" s="17">
        <f t="shared" si="48"/>
        <v>0</v>
      </c>
      <c r="Q69" s="14">
        <f t="shared" ca="1" si="23"/>
        <v>655129.304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45058</v>
      </c>
      <c r="V69" s="4"/>
      <c r="W69" s="131"/>
      <c r="X69" s="132"/>
      <c r="Y69" s="134"/>
      <c r="Z69" s="135"/>
      <c r="AA69" s="138"/>
      <c r="AB69" s="138"/>
      <c r="AC69" s="136"/>
      <c r="AD69" s="138"/>
      <c r="AE69" s="131"/>
      <c r="AF69" s="137"/>
      <c r="AG69" s="13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2">
        <f t="shared" si="46"/>
        <v>44999</v>
      </c>
      <c r="B70" s="176">
        <f t="shared" ca="1" si="43"/>
        <v>16466984.7392</v>
      </c>
      <c r="C70" s="3">
        <f t="shared" si="27"/>
        <v>15800000</v>
      </c>
      <c r="D70" s="96">
        <f t="shared" si="47"/>
        <v>44998</v>
      </c>
      <c r="E70" s="94">
        <f ca="1">IF(D70&lt;$B$1,VLOOKUP(D70,[1]DI!$A$4:$B$15000,2,FALSE),0)</f>
        <v>0.13650000000000001</v>
      </c>
      <c r="F70" s="14">
        <f t="shared" ca="1" si="44"/>
        <v>1.00050788</v>
      </c>
      <c r="G70" s="14">
        <f ca="1">(TRUNC(PRODUCT($F$12:$F69),16))</f>
        <v>1.0298874889140499</v>
      </c>
      <c r="H70" s="14">
        <f t="shared" si="45"/>
        <v>1</v>
      </c>
      <c r="I70" s="14">
        <f t="shared" ca="1" si="20"/>
        <v>1.0298874899999999</v>
      </c>
      <c r="J70" s="13">
        <f t="shared" si="29"/>
        <v>5.5E-2</v>
      </c>
      <c r="K70" s="33">
        <f t="shared" si="30"/>
        <v>44917</v>
      </c>
      <c r="L70" s="2">
        <f t="shared" si="31"/>
        <v>56</v>
      </c>
      <c r="M70" s="17">
        <f t="shared" si="32"/>
        <v>56</v>
      </c>
      <c r="N70" s="12">
        <f t="shared" si="33"/>
        <v>1.0119690100000001</v>
      </c>
      <c r="O70" s="12">
        <f t="shared" ca="1" si="34"/>
        <v>1.0422142240000001</v>
      </c>
      <c r="P70" s="17">
        <f t="shared" si="48"/>
        <v>0</v>
      </c>
      <c r="Q70" s="14">
        <f t="shared" ca="1" si="23"/>
        <v>666984.73919999995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45058</v>
      </c>
      <c r="V70" s="4"/>
      <c r="W70" s="131"/>
      <c r="X70" s="132"/>
      <c r="Y70" s="134"/>
      <c r="Z70" s="135"/>
      <c r="AA70" s="138"/>
      <c r="AB70" s="138"/>
      <c r="AC70" s="136"/>
      <c r="AD70" s="138"/>
      <c r="AE70" s="131"/>
      <c r="AF70" s="137"/>
      <c r="AG70" s="13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2">
        <f t="shared" si="46"/>
        <v>45000</v>
      </c>
      <c r="B71" s="176">
        <f t="shared" ca="1" si="43"/>
        <v>16478848.78539999</v>
      </c>
      <c r="C71" s="3">
        <f t="shared" si="27"/>
        <v>15800000</v>
      </c>
      <c r="D71" s="96">
        <f t="shared" si="47"/>
        <v>44999</v>
      </c>
      <c r="E71" s="94">
        <f ca="1">IF(D71&lt;$B$1,VLOOKUP(D71,[1]DI!$A$4:$B$15000,2,FALSE),0)</f>
        <v>0.13650000000000001</v>
      </c>
      <c r="F71" s="14">
        <f t="shared" ca="1" si="44"/>
        <v>1.00050788</v>
      </c>
      <c r="G71" s="14">
        <f ca="1">(TRUNC(PRODUCT($F$12:$F70),16))</f>
        <v>1.0304105481719199</v>
      </c>
      <c r="H71" s="14">
        <f t="shared" si="45"/>
        <v>1</v>
      </c>
      <c r="I71" s="14">
        <f t="shared" ca="1" si="20"/>
        <v>1.03041055</v>
      </c>
      <c r="J71" s="13">
        <f t="shared" si="29"/>
        <v>5.5E-2</v>
      </c>
      <c r="K71" s="33">
        <f t="shared" si="30"/>
        <v>44917</v>
      </c>
      <c r="L71" s="2">
        <f t="shared" si="31"/>
        <v>57</v>
      </c>
      <c r="M71" s="17">
        <f t="shared" si="32"/>
        <v>57</v>
      </c>
      <c r="N71" s="12">
        <f t="shared" si="33"/>
        <v>1.01218404</v>
      </c>
      <c r="O71" s="12">
        <f t="shared" ca="1" si="34"/>
        <v>1.0429651129999999</v>
      </c>
      <c r="P71" s="17">
        <f t="shared" si="48"/>
        <v>0</v>
      </c>
      <c r="Q71" s="14">
        <f t="shared" ca="1" si="23"/>
        <v>678848.78539999004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45058</v>
      </c>
      <c r="V71" s="4"/>
      <c r="W71" s="131"/>
      <c r="X71" s="132"/>
      <c r="Y71" s="134"/>
      <c r="Z71" s="135"/>
      <c r="AA71" s="138"/>
      <c r="AB71" s="138"/>
      <c r="AC71" s="136"/>
      <c r="AD71" s="138"/>
      <c r="AE71" s="131"/>
      <c r="AF71" s="137"/>
      <c r="AG71" s="13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2">
        <f t="shared" si="46"/>
        <v>45001</v>
      </c>
      <c r="B72" s="176">
        <f t="shared" ca="1" si="43"/>
        <v>16490721.284600001</v>
      </c>
      <c r="C72" s="3">
        <f t="shared" si="27"/>
        <v>15800000</v>
      </c>
      <c r="D72" s="96">
        <f t="shared" si="47"/>
        <v>45000</v>
      </c>
      <c r="E72" s="94">
        <f ca="1">IF(D72&lt;$B$1,VLOOKUP(D72,[1]DI!$A$4:$B$15000,2,FALSE),0)</f>
        <v>0.13650000000000001</v>
      </c>
      <c r="F72" s="14">
        <f t="shared" ca="1" si="44"/>
        <v>1.00050788</v>
      </c>
      <c r="G72" s="14">
        <f ca="1">(TRUNC(PRODUCT($F$12:$F71),16))</f>
        <v>1.0309338730811199</v>
      </c>
      <c r="H72" s="14">
        <f t="shared" si="45"/>
        <v>1</v>
      </c>
      <c r="I72" s="14">
        <f t="shared" ca="1" si="20"/>
        <v>1.0309338699999999</v>
      </c>
      <c r="J72" s="13">
        <f t="shared" si="29"/>
        <v>5.5E-2</v>
      </c>
      <c r="K72" s="33">
        <f t="shared" si="30"/>
        <v>44917</v>
      </c>
      <c r="L72" s="2">
        <f t="shared" si="31"/>
        <v>58</v>
      </c>
      <c r="M72" s="17">
        <f t="shared" si="32"/>
        <v>58</v>
      </c>
      <c r="N72" s="12">
        <f t="shared" si="33"/>
        <v>1.0123991139999999</v>
      </c>
      <c r="O72" s="12">
        <f t="shared" ca="1" si="34"/>
        <v>1.0437165370000001</v>
      </c>
      <c r="P72" s="17">
        <f t="shared" si="48"/>
        <v>0</v>
      </c>
      <c r="Q72" s="14">
        <f t="shared" ca="1" si="23"/>
        <v>690721.28460000001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45058</v>
      </c>
      <c r="V72" s="4"/>
      <c r="W72" s="131"/>
      <c r="X72" s="132"/>
      <c r="Y72" s="134"/>
      <c r="Z72" s="135"/>
      <c r="AA72" s="138"/>
      <c r="AB72" s="138"/>
      <c r="AC72" s="136"/>
      <c r="AD72" s="138"/>
      <c r="AE72" s="131"/>
      <c r="AF72" s="137"/>
      <c r="AG72" s="13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2">
        <f t="shared" si="46"/>
        <v>45002</v>
      </c>
      <c r="B73" s="176">
        <f t="shared" ca="1" si="43"/>
        <v>16502602.41059999</v>
      </c>
      <c r="C73" s="3">
        <f t="shared" si="27"/>
        <v>15800000</v>
      </c>
      <c r="D73" s="96">
        <f t="shared" si="47"/>
        <v>45001</v>
      </c>
      <c r="E73" s="94">
        <f ca="1">IF(D73&lt;$B$1,VLOOKUP(D73,[1]DI!$A$4:$B$15000,2,FALSE),0)</f>
        <v>0.13650000000000001</v>
      </c>
      <c r="F73" s="14">
        <f t="shared" ca="1" si="44"/>
        <v>1.00050788</v>
      </c>
      <c r="G73" s="14">
        <f ca="1">(TRUNC(PRODUCT($F$12:$F72),16))</f>
        <v>1.0314574637765801</v>
      </c>
      <c r="H73" s="14">
        <f t="shared" si="45"/>
        <v>1</v>
      </c>
      <c r="I73" s="14">
        <f t="shared" ca="1" si="20"/>
        <v>1.0314574599999999</v>
      </c>
      <c r="J73" s="13">
        <f t="shared" si="29"/>
        <v>5.5E-2</v>
      </c>
      <c r="K73" s="33">
        <f t="shared" si="30"/>
        <v>44917</v>
      </c>
      <c r="L73" s="2">
        <f t="shared" si="31"/>
        <v>59</v>
      </c>
      <c r="M73" s="17">
        <f t="shared" si="32"/>
        <v>59</v>
      </c>
      <c r="N73" s="12">
        <f t="shared" si="33"/>
        <v>1.012614235</v>
      </c>
      <c r="O73" s="12">
        <f t="shared" ca="1" si="34"/>
        <v>1.0444685069999999</v>
      </c>
      <c r="P73" s="17">
        <f t="shared" si="48"/>
        <v>0</v>
      </c>
      <c r="Q73" s="14">
        <f t="shared" ca="1" si="23"/>
        <v>702602.41059999005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45058</v>
      </c>
      <c r="V73" s="4"/>
      <c r="W73" s="131"/>
      <c r="X73" s="132"/>
      <c r="Y73" s="134"/>
      <c r="Z73" s="135"/>
      <c r="AA73" s="138"/>
      <c r="AB73" s="138"/>
      <c r="AC73" s="136"/>
      <c r="AD73" s="138"/>
      <c r="AE73" s="131"/>
      <c r="AF73" s="137"/>
      <c r="AG73" s="13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2">
        <f t="shared" si="46"/>
        <v>45005</v>
      </c>
      <c r="B74" s="176">
        <f t="shared" ca="1" si="43"/>
        <v>16514492.147600001</v>
      </c>
      <c r="C74" s="3">
        <f t="shared" si="27"/>
        <v>15800000</v>
      </c>
      <c r="D74" s="96">
        <f t="shared" si="47"/>
        <v>45002</v>
      </c>
      <c r="E74" s="94">
        <f ca="1">IF(D74&lt;$B$1,VLOOKUP(D74,[1]DI!$A$4:$B$15000,2,FALSE),0)</f>
        <v>0.13650000000000001</v>
      </c>
      <c r="F74" s="14">
        <f t="shared" ca="1" si="44"/>
        <v>1.00050788</v>
      </c>
      <c r="G74" s="14">
        <f ca="1">(TRUNC(PRODUCT($F$12:$F73),16))</f>
        <v>1.0319813203932799</v>
      </c>
      <c r="H74" s="14">
        <f t="shared" si="45"/>
        <v>1</v>
      </c>
      <c r="I74" s="14">
        <f t="shared" ca="1" si="20"/>
        <v>1.0319813200000001</v>
      </c>
      <c r="J74" s="13">
        <f t="shared" si="29"/>
        <v>5.5E-2</v>
      </c>
      <c r="K74" s="33">
        <f t="shared" si="30"/>
        <v>44917</v>
      </c>
      <c r="L74" s="2">
        <f t="shared" si="31"/>
        <v>60</v>
      </c>
      <c r="M74" s="17">
        <f t="shared" si="32"/>
        <v>60</v>
      </c>
      <c r="N74" s="12">
        <f t="shared" si="33"/>
        <v>1.0128294010000001</v>
      </c>
      <c r="O74" s="12">
        <f t="shared" ca="1" si="34"/>
        <v>1.045221022</v>
      </c>
      <c r="P74" s="17">
        <f t="shared" si="48"/>
        <v>0</v>
      </c>
      <c r="Q74" s="14">
        <f t="shared" ca="1" si="23"/>
        <v>714492.14760000003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45058</v>
      </c>
      <c r="V74" s="4"/>
      <c r="W74" s="131"/>
      <c r="X74" s="132"/>
      <c r="Y74" s="134"/>
      <c r="Z74" s="135"/>
      <c r="AA74" s="138"/>
      <c r="AB74" s="138"/>
      <c r="AC74" s="136"/>
      <c r="AD74" s="138"/>
      <c r="AE74" s="131"/>
      <c r="AF74" s="137"/>
      <c r="AG74" s="13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2">
        <f t="shared" si="46"/>
        <v>45006</v>
      </c>
      <c r="B75" s="176">
        <f t="shared" ca="1" si="43"/>
        <v>16526390.369200001</v>
      </c>
      <c r="C75" s="3">
        <f t="shared" si="27"/>
        <v>15800000</v>
      </c>
      <c r="D75" s="96">
        <f t="shared" si="47"/>
        <v>45005</v>
      </c>
      <c r="E75" s="94">
        <f ca="1">IF(D75&lt;$B$1,VLOOKUP(D75,[1]DI!$A$4:$B$15000,2,FALSE),0)</f>
        <v>0.13650000000000001</v>
      </c>
      <c r="F75" s="14">
        <f t="shared" ca="1" si="44"/>
        <v>1.00050788</v>
      </c>
      <c r="G75" s="14">
        <f ca="1">(TRUNC(PRODUCT($F$12:$F74),16))</f>
        <v>1.0325054430662901</v>
      </c>
      <c r="H75" s="14">
        <f t="shared" si="45"/>
        <v>1</v>
      </c>
      <c r="I75" s="14">
        <f t="shared" ca="1" si="20"/>
        <v>1.03250544</v>
      </c>
      <c r="J75" s="13">
        <f t="shared" si="29"/>
        <v>5.5E-2</v>
      </c>
      <c r="K75" s="33">
        <f t="shared" si="30"/>
        <v>44917</v>
      </c>
      <c r="L75" s="2">
        <f t="shared" si="31"/>
        <v>61</v>
      </c>
      <c r="M75" s="17">
        <f t="shared" si="32"/>
        <v>61</v>
      </c>
      <c r="N75" s="12">
        <f t="shared" si="33"/>
        <v>1.0130446129999999</v>
      </c>
      <c r="O75" s="12">
        <f t="shared" ca="1" si="34"/>
        <v>1.0459740740000001</v>
      </c>
      <c r="P75" s="17">
        <f t="shared" si="48"/>
        <v>0</v>
      </c>
      <c r="Q75" s="14">
        <f t="shared" ca="1" si="23"/>
        <v>726390.36919999996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45058</v>
      </c>
      <c r="V75" s="4"/>
      <c r="W75" s="131"/>
      <c r="X75" s="132"/>
      <c r="Y75" s="134"/>
      <c r="Z75" s="135"/>
      <c r="AA75" s="138"/>
      <c r="AB75" s="138"/>
      <c r="AC75" s="136"/>
      <c r="AD75" s="138"/>
      <c r="AE75" s="131"/>
      <c r="AF75" s="137"/>
      <c r="AG75" s="13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2">
        <f t="shared" si="46"/>
        <v>45007</v>
      </c>
      <c r="B76" s="176">
        <f t="shared" ca="1" si="43"/>
        <v>16538297.217599999</v>
      </c>
      <c r="C76" s="3">
        <f t="shared" si="27"/>
        <v>15800000</v>
      </c>
      <c r="D76" s="96">
        <f t="shared" si="47"/>
        <v>45006</v>
      </c>
      <c r="E76" s="94">
        <f ca="1">IF(D76&lt;$B$1,VLOOKUP(D76,[1]DI!$A$4:$B$15000,2,FALSE),0)</f>
        <v>0.13650000000000001</v>
      </c>
      <c r="F76" s="14">
        <f t="shared" ca="1" si="44"/>
        <v>1.00050788</v>
      </c>
      <c r="G76" s="14">
        <f ca="1">(TRUNC(PRODUCT($F$12:$F75),16))</f>
        <v>1.0330298319307101</v>
      </c>
      <c r="H76" s="14">
        <f t="shared" si="45"/>
        <v>1</v>
      </c>
      <c r="I76" s="14">
        <f t="shared" ca="1" si="20"/>
        <v>1.03302983</v>
      </c>
      <c r="J76" s="13">
        <f t="shared" si="29"/>
        <v>5.5E-2</v>
      </c>
      <c r="K76" s="33">
        <f t="shared" si="30"/>
        <v>44917</v>
      </c>
      <c r="L76" s="2">
        <f t="shared" si="31"/>
        <v>62</v>
      </c>
      <c r="M76" s="17">
        <f t="shared" si="32"/>
        <v>62</v>
      </c>
      <c r="N76" s="12">
        <f t="shared" si="33"/>
        <v>1.013259871</v>
      </c>
      <c r="O76" s="12">
        <f t="shared" ca="1" si="34"/>
        <v>1.0467276720000001</v>
      </c>
      <c r="P76" s="17">
        <f t="shared" si="48"/>
        <v>0</v>
      </c>
      <c r="Q76" s="14">
        <f t="shared" ref="Q76:Q139" ca="1" si="49">TRUNC(((O76-1)*C76),8)</f>
        <v>738297.21759999997</v>
      </c>
      <c r="R76" s="21">
        <f t="shared" ref="R76:R139" si="50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45058</v>
      </c>
      <c r="V76" s="4"/>
      <c r="W76" s="131"/>
      <c r="X76" s="132"/>
      <c r="Y76" s="134"/>
      <c r="Z76" s="135"/>
      <c r="AA76" s="138"/>
      <c r="AB76" s="138"/>
      <c r="AC76" s="136"/>
      <c r="AD76" s="138"/>
      <c r="AE76" s="131"/>
      <c r="AF76" s="137"/>
      <c r="AG76" s="13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2">
        <f t="shared" ref="A77:A140" si="51">WORKDAY($A76,1,$W$166:$W$544)</f>
        <v>45008</v>
      </c>
      <c r="B77" s="176">
        <f t="shared" ca="1" si="43"/>
        <v>16550212.7086</v>
      </c>
      <c r="C77" s="3">
        <f t="shared" ref="C77:C140" si="52">(C76-S76)</f>
        <v>15800000</v>
      </c>
      <c r="D77" s="96">
        <f t="shared" si="47"/>
        <v>45007</v>
      </c>
      <c r="E77" s="94">
        <f ca="1">IF(D77&lt;$B$1,VLOOKUP(D77,[1]DI!$A$4:$B$15000,2,FALSE),0)</f>
        <v>0.13650000000000001</v>
      </c>
      <c r="F77" s="14">
        <f t="shared" ca="1" si="44"/>
        <v>1.00050788</v>
      </c>
      <c r="G77" s="14">
        <f ca="1">(TRUNC(PRODUCT($F$12:$F76),16))</f>
        <v>1.0335544871217499</v>
      </c>
      <c r="H77" s="14">
        <f t="shared" si="45"/>
        <v>1</v>
      </c>
      <c r="I77" s="14">
        <f t="shared" ca="1" si="20"/>
        <v>1.03355449</v>
      </c>
      <c r="J77" s="13">
        <f t="shared" ref="J77:J140" si="53">J76</f>
        <v>5.5E-2</v>
      </c>
      <c r="K77" s="33">
        <f t="shared" ref="K77:K140" si="54">IF(P76&gt;0,VLOOKUP(P76,W$12:AG$150,2),K76)</f>
        <v>44917</v>
      </c>
      <c r="L77" s="2">
        <f t="shared" ref="L77:L140" si="55">IF(A77&gt;K77,IF(NETWORKDAYS(K77,A77,$W$160:$W$544)-1=0,1,NETWORKDAYS(K77,A77,$W$160:$W$544)-1),0)</f>
        <v>63</v>
      </c>
      <c r="M77" s="17">
        <f t="shared" ref="M77:M140" si="56">IF(AND(L77=1,L76=1),1,IF(L77&gt;0,IF(L77=L76,L77+1,L77),0))</f>
        <v>63</v>
      </c>
      <c r="N77" s="12">
        <f t="shared" ref="N77:N140" si="57">ROUND((J77+1)^(M77/252),9)</f>
        <v>1.0134751740000001</v>
      </c>
      <c r="O77" s="12">
        <f t="shared" ref="O77:O140" ca="1" si="58">ROUND(I77*N77,9)</f>
        <v>1.047481817</v>
      </c>
      <c r="P77" s="17">
        <f t="shared" si="48"/>
        <v>0</v>
      </c>
      <c r="Q77" s="14">
        <f t="shared" ca="1" si="49"/>
        <v>750212.70860000001</v>
      </c>
      <c r="R77" s="21">
        <f t="shared" si="50"/>
        <v>0</v>
      </c>
      <c r="S77" s="14">
        <f t="shared" ref="S77:S140" si="59">IF(R77&gt;0,TRUNC(R77*C77,8),0)</f>
        <v>0</v>
      </c>
      <c r="T77" s="4" t="str">
        <f t="shared" ref="T77:T140" si="60">IF(P76&gt;0,VLOOKUP(P76,W$12:AG$150,10),T76)</f>
        <v>A+J=</v>
      </c>
      <c r="U77" s="33">
        <f t="shared" ref="U77:U140" si="61">IF(P76&gt;0,VLOOKUP(P76,W$12:AG$150,11),U76)</f>
        <v>45058</v>
      </c>
      <c r="V77" s="4"/>
      <c r="W77" s="131"/>
      <c r="X77" s="132"/>
      <c r="Y77" s="134"/>
      <c r="Z77" s="135"/>
      <c r="AA77" s="138"/>
      <c r="AB77" s="138"/>
      <c r="AC77" s="136"/>
      <c r="AD77" s="138"/>
      <c r="AE77" s="131"/>
      <c r="AF77" s="137"/>
      <c r="AG77" s="13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2">
        <f t="shared" si="51"/>
        <v>45009</v>
      </c>
      <c r="B78" s="176">
        <f t="shared" ref="B78:B141" ca="1" si="62">IF(A78&lt;=TODAY(),C78+Q78,IF(AND(A78&gt;TODAY(),A78&lt;=$B$1),IF(VLOOKUP(TODAY(),$A$10:$E$5000,4,FALSE)=0,"n.d",C78+Q78),"n.d"))</f>
        <v>16562136.684199991</v>
      </c>
      <c r="C78" s="3">
        <f t="shared" si="52"/>
        <v>15800000</v>
      </c>
      <c r="D78" s="96">
        <f t="shared" si="47"/>
        <v>45008</v>
      </c>
      <c r="E78" s="94">
        <f ca="1">IF(D78&lt;$B$1,VLOOKUP(D78,[1]DI!$A$4:$B$15000,2,FALSE),0)</f>
        <v>0.13650000000000001</v>
      </c>
      <c r="F78" s="14">
        <f t="shared" ref="F78:F141" ca="1" si="63">ROUND(((1+E78)^(1/252)),8)</f>
        <v>1.00050788</v>
      </c>
      <c r="G78" s="14">
        <f ca="1">(TRUNC(PRODUCT($F$12:$F77),16))</f>
        <v>1.0340794087746701</v>
      </c>
      <c r="H78" s="14">
        <f t="shared" ref="H78:H141" si="64">IF(P77&gt;0,G77,H77)</f>
        <v>1</v>
      </c>
      <c r="I78" s="14">
        <f t="shared" ref="I78:I141" ca="1" si="65">ROUND(G78/H78,8)</f>
        <v>1.0340794099999999</v>
      </c>
      <c r="J78" s="13">
        <f t="shared" si="53"/>
        <v>5.5E-2</v>
      </c>
      <c r="K78" s="33">
        <f t="shared" si="54"/>
        <v>44917</v>
      </c>
      <c r="L78" s="2">
        <f t="shared" si="55"/>
        <v>64</v>
      </c>
      <c r="M78" s="17">
        <f t="shared" si="56"/>
        <v>64</v>
      </c>
      <c r="N78" s="12">
        <f t="shared" si="57"/>
        <v>1.013690524</v>
      </c>
      <c r="O78" s="12">
        <f t="shared" ca="1" si="58"/>
        <v>1.0482364989999999</v>
      </c>
      <c r="P78" s="17">
        <f t="shared" si="48"/>
        <v>0</v>
      </c>
      <c r="Q78" s="14">
        <f t="shared" ca="1" si="49"/>
        <v>762136.68419999001</v>
      </c>
      <c r="R78" s="21">
        <f t="shared" si="50"/>
        <v>0</v>
      </c>
      <c r="S78" s="14">
        <f t="shared" si="59"/>
        <v>0</v>
      </c>
      <c r="T78" s="4" t="str">
        <f t="shared" si="60"/>
        <v>A+J=</v>
      </c>
      <c r="U78" s="33">
        <f t="shared" si="61"/>
        <v>45058</v>
      </c>
      <c r="V78" s="4"/>
      <c r="W78" s="131"/>
      <c r="X78" s="132"/>
      <c r="Y78" s="134"/>
      <c r="Z78" s="135"/>
      <c r="AA78" s="138"/>
      <c r="AB78" s="138"/>
      <c r="AC78" s="136"/>
      <c r="AD78" s="138"/>
      <c r="AE78" s="131"/>
      <c r="AF78" s="137"/>
      <c r="AG78" s="13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2">
        <f t="shared" si="51"/>
        <v>45012</v>
      </c>
      <c r="B79" s="176">
        <f t="shared" ca="1" si="62"/>
        <v>16574069.3024</v>
      </c>
      <c r="C79" s="3">
        <f t="shared" si="52"/>
        <v>15800000</v>
      </c>
      <c r="D79" s="96">
        <f t="shared" ref="D79:D142" si="66">WORKDAY($A79,-1,$W$160:$W$544)</f>
        <v>45009</v>
      </c>
      <c r="E79" s="94">
        <f ca="1">IF(D79&lt;$B$1,VLOOKUP(D79,[1]DI!$A$4:$B$15000,2,FALSE),0)</f>
        <v>0.13650000000000001</v>
      </c>
      <c r="F79" s="14">
        <f t="shared" ca="1" si="63"/>
        <v>1.00050788</v>
      </c>
      <c r="G79" s="14">
        <f ca="1">(TRUNC(PRODUCT($F$12:$F78),16))</f>
        <v>1.0346045970247999</v>
      </c>
      <c r="H79" s="14">
        <f t="shared" si="64"/>
        <v>1</v>
      </c>
      <c r="I79" s="14">
        <f t="shared" ca="1" si="65"/>
        <v>1.0346046</v>
      </c>
      <c r="J79" s="13">
        <f t="shared" si="53"/>
        <v>5.5E-2</v>
      </c>
      <c r="K79" s="33">
        <f t="shared" si="54"/>
        <v>44917</v>
      </c>
      <c r="L79" s="2">
        <f t="shared" si="55"/>
        <v>65</v>
      </c>
      <c r="M79" s="17">
        <f t="shared" si="56"/>
        <v>65</v>
      </c>
      <c r="N79" s="12">
        <f t="shared" si="57"/>
        <v>1.0139059189999999</v>
      </c>
      <c r="O79" s="12">
        <f t="shared" ca="1" si="58"/>
        <v>1.0489917280000001</v>
      </c>
      <c r="P79" s="17">
        <f t="shared" ref="P79:P142" si="67">IF(VLOOKUP(A79,X$12:AE$150,8)=VLOOKUP(A78,X$12:AE$150,8),0,VLOOKUP(A79,X$12:AE$150,8))</f>
        <v>0</v>
      </c>
      <c r="Q79" s="14">
        <f t="shared" ca="1" si="49"/>
        <v>774069.30240000004</v>
      </c>
      <c r="R79" s="21">
        <f t="shared" si="50"/>
        <v>0</v>
      </c>
      <c r="S79" s="14">
        <f t="shared" si="59"/>
        <v>0</v>
      </c>
      <c r="T79" s="4" t="str">
        <f t="shared" si="60"/>
        <v>A+J=</v>
      </c>
      <c r="U79" s="33">
        <f t="shared" si="61"/>
        <v>45058</v>
      </c>
      <c r="V79" s="4"/>
      <c r="W79" s="131"/>
      <c r="X79" s="132"/>
      <c r="Y79" s="134"/>
      <c r="Z79" s="135"/>
      <c r="AA79" s="138"/>
      <c r="AB79" s="138"/>
      <c r="AC79" s="136"/>
      <c r="AD79" s="138"/>
      <c r="AE79" s="131"/>
      <c r="AF79" s="137"/>
      <c r="AG79" s="13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2">
        <f t="shared" si="51"/>
        <v>45013</v>
      </c>
      <c r="B80" s="176">
        <f t="shared" ca="1" si="62"/>
        <v>16586010.38939999</v>
      </c>
      <c r="C80" s="3">
        <f t="shared" si="52"/>
        <v>15800000</v>
      </c>
      <c r="D80" s="96">
        <f t="shared" si="66"/>
        <v>45012</v>
      </c>
      <c r="E80" s="94">
        <f ca="1">IF(D80&lt;$B$1,VLOOKUP(D80,[1]DI!$A$4:$B$15000,2,FALSE),0)</f>
        <v>0.13650000000000001</v>
      </c>
      <c r="F80" s="14">
        <f t="shared" ca="1" si="63"/>
        <v>1.00050788</v>
      </c>
      <c r="G80" s="14">
        <f ca="1">(TRUNC(PRODUCT($F$12:$F79),16))</f>
        <v>1.0351300520075399</v>
      </c>
      <c r="H80" s="14">
        <f t="shared" si="64"/>
        <v>1</v>
      </c>
      <c r="I80" s="14">
        <f t="shared" ca="1" si="65"/>
        <v>1.03513005</v>
      </c>
      <c r="J80" s="13">
        <f t="shared" si="53"/>
        <v>5.5E-2</v>
      </c>
      <c r="K80" s="33">
        <f t="shared" si="54"/>
        <v>44917</v>
      </c>
      <c r="L80" s="2">
        <f t="shared" si="55"/>
        <v>66</v>
      </c>
      <c r="M80" s="17">
        <f t="shared" si="56"/>
        <v>66</v>
      </c>
      <c r="N80" s="12">
        <f t="shared" si="57"/>
        <v>1.014121359</v>
      </c>
      <c r="O80" s="12">
        <f t="shared" ca="1" si="58"/>
        <v>1.0497474929999999</v>
      </c>
      <c r="P80" s="17">
        <f t="shared" si="67"/>
        <v>0</v>
      </c>
      <c r="Q80" s="14">
        <f t="shared" ca="1" si="49"/>
        <v>786010.38939998997</v>
      </c>
      <c r="R80" s="21">
        <f t="shared" si="50"/>
        <v>0</v>
      </c>
      <c r="S80" s="14">
        <f t="shared" si="59"/>
        <v>0</v>
      </c>
      <c r="T80" s="4" t="str">
        <f t="shared" si="60"/>
        <v>A+J=</v>
      </c>
      <c r="U80" s="33">
        <f t="shared" si="61"/>
        <v>45058</v>
      </c>
      <c r="V80" s="4"/>
      <c r="W80" s="131"/>
      <c r="X80" s="132"/>
      <c r="Y80" s="134"/>
      <c r="Z80" s="135"/>
      <c r="AA80" s="138"/>
      <c r="AB80" s="138"/>
      <c r="AC80" s="136"/>
      <c r="AD80" s="138"/>
      <c r="AE80" s="131"/>
      <c r="AF80" s="137"/>
      <c r="AG80" s="13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2">
        <f t="shared" si="51"/>
        <v>45014</v>
      </c>
      <c r="B81" s="176">
        <f t="shared" ca="1" si="62"/>
        <v>16597960.15059999</v>
      </c>
      <c r="C81" s="3">
        <f t="shared" si="52"/>
        <v>15800000</v>
      </c>
      <c r="D81" s="96">
        <f t="shared" si="66"/>
        <v>45013</v>
      </c>
      <c r="E81" s="94">
        <f ca="1">IF(D81&lt;$B$1,VLOOKUP(D81,[1]DI!$A$4:$B$15000,2,FALSE),0)</f>
        <v>0.13650000000000001</v>
      </c>
      <c r="F81" s="14">
        <f t="shared" ca="1" si="63"/>
        <v>1.00050788</v>
      </c>
      <c r="G81" s="14">
        <f ca="1">(TRUNC(PRODUCT($F$12:$F80),16))</f>
        <v>1.0356557738583501</v>
      </c>
      <c r="H81" s="14">
        <f t="shared" si="64"/>
        <v>1</v>
      </c>
      <c r="I81" s="14">
        <f t="shared" ca="1" si="65"/>
        <v>1.03565577</v>
      </c>
      <c r="J81" s="13">
        <f t="shared" si="53"/>
        <v>5.5E-2</v>
      </c>
      <c r="K81" s="33">
        <f t="shared" si="54"/>
        <v>44917</v>
      </c>
      <c r="L81" s="2">
        <f t="shared" si="55"/>
        <v>67</v>
      </c>
      <c r="M81" s="17">
        <f t="shared" si="56"/>
        <v>67</v>
      </c>
      <c r="N81" s="12">
        <f t="shared" si="57"/>
        <v>1.014336846</v>
      </c>
      <c r="O81" s="12">
        <f t="shared" ca="1" si="58"/>
        <v>1.0505038069999999</v>
      </c>
      <c r="P81" s="17">
        <f t="shared" si="67"/>
        <v>0</v>
      </c>
      <c r="Q81" s="14">
        <f t="shared" ca="1" si="49"/>
        <v>797960.15059999004</v>
      </c>
      <c r="R81" s="21">
        <f t="shared" si="50"/>
        <v>0</v>
      </c>
      <c r="S81" s="14">
        <f t="shared" si="59"/>
        <v>0</v>
      </c>
      <c r="T81" s="4" t="str">
        <f t="shared" si="60"/>
        <v>A+J=</v>
      </c>
      <c r="U81" s="33">
        <f t="shared" si="61"/>
        <v>45058</v>
      </c>
      <c r="V81" s="4"/>
      <c r="W81" s="131"/>
      <c r="X81" s="132"/>
      <c r="Y81" s="134"/>
      <c r="Z81" s="135"/>
      <c r="AA81" s="138"/>
      <c r="AB81" s="138"/>
      <c r="AC81" s="136"/>
      <c r="AD81" s="138"/>
      <c r="AE81" s="131"/>
      <c r="AF81" s="137"/>
      <c r="AG81" s="13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2">
        <f t="shared" si="51"/>
        <v>45015</v>
      </c>
      <c r="B82" s="176">
        <f t="shared" ca="1" si="62"/>
        <v>16609918.570199991</v>
      </c>
      <c r="C82" s="3">
        <f t="shared" si="52"/>
        <v>15800000</v>
      </c>
      <c r="D82" s="96">
        <f t="shared" si="66"/>
        <v>45014</v>
      </c>
      <c r="E82" s="94">
        <f ca="1">IF(D82&lt;$B$1,VLOOKUP(D82,[1]DI!$A$4:$B$15000,2,FALSE),0)</f>
        <v>0.13650000000000001</v>
      </c>
      <c r="F82" s="14">
        <f t="shared" ca="1" si="63"/>
        <v>1.00050788</v>
      </c>
      <c r="G82" s="14">
        <f ca="1">(TRUNC(PRODUCT($F$12:$F81),16))</f>
        <v>1.0361817627127801</v>
      </c>
      <c r="H82" s="14">
        <f t="shared" si="64"/>
        <v>1</v>
      </c>
      <c r="I82" s="14">
        <f t="shared" ca="1" si="65"/>
        <v>1.0361817600000001</v>
      </c>
      <c r="J82" s="13">
        <f t="shared" si="53"/>
        <v>5.5E-2</v>
      </c>
      <c r="K82" s="33">
        <f t="shared" si="54"/>
        <v>44917</v>
      </c>
      <c r="L82" s="2">
        <f t="shared" si="55"/>
        <v>68</v>
      </c>
      <c r="M82" s="17">
        <f t="shared" si="56"/>
        <v>68</v>
      </c>
      <c r="N82" s="12">
        <f t="shared" si="57"/>
        <v>1.0145523780000001</v>
      </c>
      <c r="O82" s="12">
        <f t="shared" ca="1" si="58"/>
        <v>1.0512606689999999</v>
      </c>
      <c r="P82" s="17">
        <f t="shared" si="67"/>
        <v>0</v>
      </c>
      <c r="Q82" s="14">
        <f t="shared" ca="1" si="49"/>
        <v>809918.57019998995</v>
      </c>
      <c r="R82" s="21">
        <f t="shared" si="50"/>
        <v>0</v>
      </c>
      <c r="S82" s="14">
        <f t="shared" si="59"/>
        <v>0</v>
      </c>
      <c r="T82" s="4" t="str">
        <f t="shared" si="60"/>
        <v>A+J=</v>
      </c>
      <c r="U82" s="33">
        <f t="shared" si="61"/>
        <v>45058</v>
      </c>
      <c r="V82" s="4"/>
      <c r="W82" s="131"/>
      <c r="X82" s="132"/>
      <c r="Y82" s="134"/>
      <c r="Z82" s="135"/>
      <c r="AA82" s="138"/>
      <c r="AB82" s="138"/>
      <c r="AC82" s="136"/>
      <c r="AD82" s="138"/>
      <c r="AE82" s="131"/>
      <c r="AF82" s="137"/>
      <c r="AG82" s="13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2">
        <f t="shared" si="51"/>
        <v>45016</v>
      </c>
      <c r="B83" s="176">
        <f t="shared" ca="1" si="62"/>
        <v>16621885.632399989</v>
      </c>
      <c r="C83" s="3">
        <f t="shared" si="52"/>
        <v>15800000</v>
      </c>
      <c r="D83" s="96">
        <f t="shared" si="66"/>
        <v>45015</v>
      </c>
      <c r="E83" s="94">
        <f ca="1">IF(D83&lt;$B$1,VLOOKUP(D83,[1]DI!$A$4:$B$15000,2,FALSE),0)</f>
        <v>0.13650000000000001</v>
      </c>
      <c r="F83" s="14">
        <f t="shared" ca="1" si="63"/>
        <v>1.00050788</v>
      </c>
      <c r="G83" s="14">
        <f ca="1">(TRUNC(PRODUCT($F$12:$F82),16))</f>
        <v>1.0367080187064199</v>
      </c>
      <c r="H83" s="14">
        <f t="shared" si="64"/>
        <v>1</v>
      </c>
      <c r="I83" s="14">
        <f t="shared" ca="1" si="65"/>
        <v>1.0367080200000001</v>
      </c>
      <c r="J83" s="13">
        <f t="shared" si="53"/>
        <v>5.5E-2</v>
      </c>
      <c r="K83" s="33">
        <f t="shared" si="54"/>
        <v>44917</v>
      </c>
      <c r="L83" s="2">
        <f t="shared" si="55"/>
        <v>69</v>
      </c>
      <c r="M83" s="17">
        <f t="shared" si="56"/>
        <v>69</v>
      </c>
      <c r="N83" s="12">
        <f t="shared" si="57"/>
        <v>1.014767956</v>
      </c>
      <c r="O83" s="12">
        <f t="shared" ca="1" si="58"/>
        <v>1.0520180779999999</v>
      </c>
      <c r="P83" s="17">
        <f t="shared" si="67"/>
        <v>0</v>
      </c>
      <c r="Q83" s="14">
        <f t="shared" ca="1" si="49"/>
        <v>821885.63239998999</v>
      </c>
      <c r="R83" s="21">
        <f t="shared" si="50"/>
        <v>0</v>
      </c>
      <c r="S83" s="14">
        <f t="shared" si="59"/>
        <v>0</v>
      </c>
      <c r="T83" s="4" t="str">
        <f t="shared" si="60"/>
        <v>A+J=</v>
      </c>
      <c r="U83" s="33">
        <f t="shared" si="61"/>
        <v>45058</v>
      </c>
      <c r="V83" s="4"/>
      <c r="W83" s="131"/>
      <c r="X83" s="132"/>
      <c r="Y83" s="134"/>
      <c r="Z83" s="135"/>
      <c r="AA83" s="138"/>
      <c r="AB83" s="138"/>
      <c r="AC83" s="136"/>
      <c r="AD83" s="138"/>
      <c r="AE83" s="131"/>
      <c r="AF83" s="137"/>
      <c r="AG83" s="13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2">
        <f t="shared" si="51"/>
        <v>45019</v>
      </c>
      <c r="B84" s="176">
        <f t="shared" ca="1" si="62"/>
        <v>16633861.226599989</v>
      </c>
      <c r="C84" s="3">
        <f t="shared" si="52"/>
        <v>15800000</v>
      </c>
      <c r="D84" s="96">
        <f t="shared" si="66"/>
        <v>45016</v>
      </c>
      <c r="E84" s="94">
        <f ca="1">IF(D84&lt;$B$1,VLOOKUP(D84,[1]DI!$A$4:$B$15000,2,FALSE),0)</f>
        <v>0.13650000000000001</v>
      </c>
      <c r="F84" s="14">
        <f t="shared" ca="1" si="63"/>
        <v>1.00050788</v>
      </c>
      <c r="G84" s="14">
        <f ca="1">(TRUNC(PRODUCT($F$12:$F83),16))</f>
        <v>1.03723454197496</v>
      </c>
      <c r="H84" s="14">
        <f t="shared" si="64"/>
        <v>1</v>
      </c>
      <c r="I84" s="14">
        <f t="shared" ca="1" si="65"/>
        <v>1.03723454</v>
      </c>
      <c r="J84" s="13">
        <f t="shared" si="53"/>
        <v>5.5E-2</v>
      </c>
      <c r="K84" s="33">
        <f t="shared" si="54"/>
        <v>44917</v>
      </c>
      <c r="L84" s="2">
        <f t="shared" si="55"/>
        <v>70</v>
      </c>
      <c r="M84" s="17">
        <f t="shared" si="56"/>
        <v>70</v>
      </c>
      <c r="N84" s="12">
        <f t="shared" si="57"/>
        <v>1.01498358</v>
      </c>
      <c r="O84" s="12">
        <f t="shared" ca="1" si="58"/>
        <v>1.0527760269999999</v>
      </c>
      <c r="P84" s="17">
        <f t="shared" si="67"/>
        <v>0</v>
      </c>
      <c r="Q84" s="14">
        <f t="shared" ca="1" si="49"/>
        <v>833861.22659999004</v>
      </c>
      <c r="R84" s="21">
        <f t="shared" si="50"/>
        <v>0</v>
      </c>
      <c r="S84" s="14">
        <f t="shared" si="59"/>
        <v>0</v>
      </c>
      <c r="T84" s="4" t="str">
        <f t="shared" si="60"/>
        <v>A+J=</v>
      </c>
      <c r="U84" s="33">
        <f t="shared" si="61"/>
        <v>45058</v>
      </c>
      <c r="V84" s="4"/>
      <c r="W84" s="131"/>
      <c r="X84" s="132"/>
      <c r="Y84" s="134"/>
      <c r="Z84" s="135"/>
      <c r="AA84" s="138"/>
      <c r="AB84" s="138"/>
      <c r="AC84" s="136"/>
      <c r="AD84" s="138"/>
      <c r="AE84" s="131"/>
      <c r="AF84" s="137"/>
      <c r="AG84" s="13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2">
        <f t="shared" si="51"/>
        <v>45020</v>
      </c>
      <c r="B85" s="176">
        <f t="shared" ca="1" si="62"/>
        <v>16645845.4792</v>
      </c>
      <c r="C85" s="3">
        <f t="shared" si="52"/>
        <v>15800000</v>
      </c>
      <c r="D85" s="96">
        <f t="shared" si="66"/>
        <v>45019</v>
      </c>
      <c r="E85" s="94">
        <f ca="1">IF(D85&lt;$B$1,VLOOKUP(D85,[1]DI!$A$4:$B$15000,2,FALSE),0)</f>
        <v>0.13650000000000001</v>
      </c>
      <c r="F85" s="14">
        <f t="shared" ca="1" si="63"/>
        <v>1.00050788</v>
      </c>
      <c r="G85" s="14">
        <f ca="1">(TRUNC(PRODUCT($F$12:$F84),16))</f>
        <v>1.0377613326541399</v>
      </c>
      <c r="H85" s="14">
        <f t="shared" si="64"/>
        <v>1</v>
      </c>
      <c r="I85" s="14">
        <f t="shared" ca="1" si="65"/>
        <v>1.0377613299999999</v>
      </c>
      <c r="J85" s="13">
        <f t="shared" si="53"/>
        <v>5.5E-2</v>
      </c>
      <c r="K85" s="33">
        <f t="shared" si="54"/>
        <v>44917</v>
      </c>
      <c r="L85" s="2">
        <f t="shared" si="55"/>
        <v>71</v>
      </c>
      <c r="M85" s="17">
        <f t="shared" si="56"/>
        <v>71</v>
      </c>
      <c r="N85" s="12">
        <f t="shared" si="57"/>
        <v>1.01519925</v>
      </c>
      <c r="O85" s="12">
        <f t="shared" ca="1" si="58"/>
        <v>1.053534524</v>
      </c>
      <c r="P85" s="17">
        <f t="shared" si="67"/>
        <v>0</v>
      </c>
      <c r="Q85" s="14">
        <f t="shared" ca="1" si="49"/>
        <v>845845.47919999994</v>
      </c>
      <c r="R85" s="21">
        <f t="shared" si="50"/>
        <v>0</v>
      </c>
      <c r="S85" s="14">
        <f t="shared" si="59"/>
        <v>0</v>
      </c>
      <c r="T85" s="4" t="str">
        <f t="shared" si="60"/>
        <v>A+J=</v>
      </c>
      <c r="U85" s="33">
        <f t="shared" si="61"/>
        <v>45058</v>
      </c>
      <c r="V85" s="4"/>
      <c r="W85" s="131"/>
      <c r="X85" s="132"/>
      <c r="Y85" s="134"/>
      <c r="Z85" s="135"/>
      <c r="AA85" s="138"/>
      <c r="AB85" s="138"/>
      <c r="AC85" s="136"/>
      <c r="AD85" s="138"/>
      <c r="AE85" s="131"/>
      <c r="AF85" s="137"/>
      <c r="AG85" s="13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2">
        <f t="shared" si="51"/>
        <v>45021</v>
      </c>
      <c r="B86" s="176">
        <f t="shared" ca="1" si="62"/>
        <v>16657838.405999999</v>
      </c>
      <c r="C86" s="3">
        <f t="shared" si="52"/>
        <v>15800000</v>
      </c>
      <c r="D86" s="96">
        <f t="shared" si="66"/>
        <v>45020</v>
      </c>
      <c r="E86" s="94">
        <f ca="1">IF(D86&lt;$B$1,VLOOKUP(D86,[1]DI!$A$4:$B$15000,2,FALSE),0)</f>
        <v>0.13650000000000001</v>
      </c>
      <c r="F86" s="14">
        <f t="shared" ca="1" si="63"/>
        <v>1.00050788</v>
      </c>
      <c r="G86" s="14">
        <f ca="1">(TRUNC(PRODUCT($F$12:$F85),16))</f>
        <v>1.03828839087977</v>
      </c>
      <c r="H86" s="14">
        <f t="shared" si="64"/>
        <v>1</v>
      </c>
      <c r="I86" s="14">
        <f t="shared" ca="1" si="65"/>
        <v>1.0382883899999999</v>
      </c>
      <c r="J86" s="13">
        <f t="shared" si="53"/>
        <v>5.5E-2</v>
      </c>
      <c r="K86" s="33">
        <f t="shared" si="54"/>
        <v>44917</v>
      </c>
      <c r="L86" s="2">
        <f t="shared" si="55"/>
        <v>72</v>
      </c>
      <c r="M86" s="17">
        <f t="shared" si="56"/>
        <v>72</v>
      </c>
      <c r="N86" s="12">
        <f t="shared" si="57"/>
        <v>1.015414966</v>
      </c>
      <c r="O86" s="12">
        <f t="shared" ca="1" si="58"/>
        <v>1.05429357</v>
      </c>
      <c r="P86" s="17">
        <f t="shared" si="67"/>
        <v>0</v>
      </c>
      <c r="Q86" s="14">
        <f t="shared" ca="1" si="49"/>
        <v>857838.40599999996</v>
      </c>
      <c r="R86" s="21">
        <f t="shared" si="50"/>
        <v>0</v>
      </c>
      <c r="S86" s="14">
        <f t="shared" si="59"/>
        <v>0</v>
      </c>
      <c r="T86" s="4" t="str">
        <f t="shared" si="60"/>
        <v>A+J=</v>
      </c>
      <c r="U86" s="33">
        <f t="shared" si="61"/>
        <v>45058</v>
      </c>
      <c r="V86" s="4"/>
      <c r="W86" s="131"/>
      <c r="X86" s="132"/>
      <c r="Y86" s="134"/>
      <c r="Z86" s="135"/>
      <c r="AA86" s="138"/>
      <c r="AB86" s="138"/>
      <c r="AC86" s="136"/>
      <c r="AD86" s="138"/>
      <c r="AE86" s="131"/>
      <c r="AF86" s="137"/>
      <c r="AG86" s="13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2">
        <f t="shared" si="51"/>
        <v>45022</v>
      </c>
      <c r="B87" s="176">
        <f t="shared" ca="1" si="62"/>
        <v>16669840.00699999</v>
      </c>
      <c r="C87" s="3">
        <f t="shared" si="52"/>
        <v>15800000</v>
      </c>
      <c r="D87" s="96">
        <f t="shared" si="66"/>
        <v>45021</v>
      </c>
      <c r="E87" s="94">
        <f ca="1">IF(D87&lt;$B$1,VLOOKUP(D87,[1]DI!$A$4:$B$15000,2,FALSE),0)</f>
        <v>0.13650000000000001</v>
      </c>
      <c r="F87" s="14">
        <f t="shared" ca="1" si="63"/>
        <v>1.00050788</v>
      </c>
      <c r="G87" s="14">
        <f ca="1">(TRUNC(PRODUCT($F$12:$F86),16))</f>
        <v>1.0388157167877301</v>
      </c>
      <c r="H87" s="14">
        <f t="shared" si="64"/>
        <v>1</v>
      </c>
      <c r="I87" s="14">
        <f t="shared" ca="1" si="65"/>
        <v>1.0388157200000001</v>
      </c>
      <c r="J87" s="13">
        <f t="shared" si="53"/>
        <v>5.5E-2</v>
      </c>
      <c r="K87" s="33">
        <f t="shared" si="54"/>
        <v>44917</v>
      </c>
      <c r="L87" s="2">
        <f t="shared" si="55"/>
        <v>73</v>
      </c>
      <c r="M87" s="17">
        <f t="shared" si="56"/>
        <v>73</v>
      </c>
      <c r="N87" s="12">
        <f t="shared" si="57"/>
        <v>1.015630727</v>
      </c>
      <c r="O87" s="12">
        <f t="shared" ca="1" si="58"/>
        <v>1.0550531649999999</v>
      </c>
      <c r="P87" s="17">
        <f t="shared" si="67"/>
        <v>0</v>
      </c>
      <c r="Q87" s="14">
        <f t="shared" ca="1" si="49"/>
        <v>869840.00699998997</v>
      </c>
      <c r="R87" s="21">
        <f t="shared" si="50"/>
        <v>0</v>
      </c>
      <c r="S87" s="14">
        <f t="shared" si="59"/>
        <v>0</v>
      </c>
      <c r="T87" s="4" t="str">
        <f t="shared" si="60"/>
        <v>A+J=</v>
      </c>
      <c r="U87" s="33">
        <f t="shared" si="61"/>
        <v>45058</v>
      </c>
      <c r="V87" s="4"/>
      <c r="W87" s="131"/>
      <c r="X87" s="132"/>
      <c r="Y87" s="134"/>
      <c r="Z87" s="135"/>
      <c r="AA87" s="138"/>
      <c r="AB87" s="138"/>
      <c r="AC87" s="136"/>
      <c r="AD87" s="138"/>
      <c r="AE87" s="131"/>
      <c r="AF87" s="137"/>
      <c r="AG87" s="13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2">
        <f t="shared" si="51"/>
        <v>45026</v>
      </c>
      <c r="B88" s="176">
        <f t="shared" ca="1" si="62"/>
        <v>16681850.124199999</v>
      </c>
      <c r="C88" s="3">
        <f t="shared" si="52"/>
        <v>15800000</v>
      </c>
      <c r="D88" s="96">
        <f t="shared" si="66"/>
        <v>45022</v>
      </c>
      <c r="E88" s="94">
        <f ca="1">IF(D88&lt;$B$1,VLOOKUP(D88,[1]DI!$A$4:$B$15000,2,FALSE),0)</f>
        <v>0.13650000000000001</v>
      </c>
      <c r="F88" s="14">
        <f t="shared" ca="1" si="63"/>
        <v>1.00050788</v>
      </c>
      <c r="G88" s="14">
        <f ca="1">(TRUNC(PRODUCT($F$12:$F87),16))</f>
        <v>1.03934331051397</v>
      </c>
      <c r="H88" s="14">
        <f t="shared" si="64"/>
        <v>1</v>
      </c>
      <c r="I88" s="14">
        <f t="shared" ca="1" si="65"/>
        <v>1.03934331</v>
      </c>
      <c r="J88" s="13">
        <f t="shared" si="53"/>
        <v>5.5E-2</v>
      </c>
      <c r="K88" s="33">
        <f t="shared" si="54"/>
        <v>44917</v>
      </c>
      <c r="L88" s="2">
        <f t="shared" si="55"/>
        <v>74</v>
      </c>
      <c r="M88" s="17">
        <f t="shared" si="56"/>
        <v>74</v>
      </c>
      <c r="N88" s="12">
        <f t="shared" si="57"/>
        <v>1.015846534</v>
      </c>
      <c r="O88" s="12">
        <f t="shared" ca="1" si="58"/>
        <v>1.055813299</v>
      </c>
      <c r="P88" s="17">
        <f t="shared" si="67"/>
        <v>0</v>
      </c>
      <c r="Q88" s="14">
        <f t="shared" ca="1" si="49"/>
        <v>881850.12419999996</v>
      </c>
      <c r="R88" s="21">
        <f t="shared" si="50"/>
        <v>0</v>
      </c>
      <c r="S88" s="14">
        <f t="shared" si="59"/>
        <v>0</v>
      </c>
      <c r="T88" s="4" t="str">
        <f t="shared" si="60"/>
        <v>A+J=</v>
      </c>
      <c r="U88" s="33">
        <f t="shared" si="61"/>
        <v>45058</v>
      </c>
      <c r="V88" s="4"/>
      <c r="W88" s="131"/>
      <c r="X88" s="132"/>
      <c r="Y88" s="134"/>
      <c r="Z88" s="135"/>
      <c r="AA88" s="138"/>
      <c r="AB88" s="138"/>
      <c r="AC88" s="136"/>
      <c r="AD88" s="138"/>
      <c r="AE88" s="131"/>
      <c r="AF88" s="137"/>
      <c r="AG88" s="13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2">
        <f t="shared" si="51"/>
        <v>45027</v>
      </c>
      <c r="B89" s="176">
        <f t="shared" ca="1" si="62"/>
        <v>16693868.931399999</v>
      </c>
      <c r="C89" s="3">
        <f t="shared" si="52"/>
        <v>15800000</v>
      </c>
      <c r="D89" s="96">
        <f t="shared" si="66"/>
        <v>45026</v>
      </c>
      <c r="E89" s="94">
        <f ca="1">IF(D89&lt;$B$1,VLOOKUP(D89,[1]DI!$A$4:$B$15000,2,FALSE),0)</f>
        <v>0.13650000000000001</v>
      </c>
      <c r="F89" s="14">
        <f t="shared" ca="1" si="63"/>
        <v>1.00050788</v>
      </c>
      <c r="G89" s="14">
        <f ca="1">(TRUNC(PRODUCT($F$12:$F88),16))</f>
        <v>1.03987117219452</v>
      </c>
      <c r="H89" s="14">
        <f t="shared" si="64"/>
        <v>1</v>
      </c>
      <c r="I89" s="14">
        <f t="shared" ca="1" si="65"/>
        <v>1.0398711700000001</v>
      </c>
      <c r="J89" s="13">
        <f t="shared" si="53"/>
        <v>5.5E-2</v>
      </c>
      <c r="K89" s="33">
        <f t="shared" si="54"/>
        <v>44917</v>
      </c>
      <c r="L89" s="2">
        <f t="shared" si="55"/>
        <v>75</v>
      </c>
      <c r="M89" s="17">
        <f t="shared" si="56"/>
        <v>75</v>
      </c>
      <c r="N89" s="12">
        <f t="shared" si="57"/>
        <v>1.0160623870000001</v>
      </c>
      <c r="O89" s="12">
        <f t="shared" ca="1" si="58"/>
        <v>1.056573983</v>
      </c>
      <c r="P89" s="17">
        <f t="shared" si="67"/>
        <v>0</v>
      </c>
      <c r="Q89" s="14">
        <f t="shared" ca="1" si="49"/>
        <v>893868.9314</v>
      </c>
      <c r="R89" s="21">
        <f t="shared" si="50"/>
        <v>0</v>
      </c>
      <c r="S89" s="14">
        <f t="shared" si="59"/>
        <v>0</v>
      </c>
      <c r="T89" s="4" t="str">
        <f t="shared" si="60"/>
        <v>A+J=</v>
      </c>
      <c r="U89" s="33">
        <f t="shared" si="61"/>
        <v>45058</v>
      </c>
      <c r="V89" s="125"/>
      <c r="W89" s="131"/>
      <c r="X89" s="132"/>
      <c r="Y89" s="134"/>
      <c r="Z89" s="135"/>
      <c r="AA89" s="138"/>
      <c r="AB89" s="138"/>
      <c r="AC89" s="136"/>
      <c r="AD89" s="138"/>
      <c r="AE89" s="131"/>
      <c r="AF89" s="137"/>
      <c r="AG89" s="13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2">
        <f t="shared" si="51"/>
        <v>45028</v>
      </c>
      <c r="B90" s="176">
        <f t="shared" ca="1" si="62"/>
        <v>16705896.4286</v>
      </c>
      <c r="C90" s="3">
        <f t="shared" si="52"/>
        <v>15800000</v>
      </c>
      <c r="D90" s="96">
        <f t="shared" si="66"/>
        <v>45027</v>
      </c>
      <c r="E90" s="94">
        <f ca="1">IF(D90&lt;$B$1,VLOOKUP(D90,[1]DI!$A$4:$B$15000,2,FALSE),0)</f>
        <v>0.13650000000000001</v>
      </c>
      <c r="F90" s="14">
        <f t="shared" ca="1" si="63"/>
        <v>1.00050788</v>
      </c>
      <c r="G90" s="14">
        <f ca="1">(TRUNC(PRODUCT($F$12:$F89),16))</f>
        <v>1.0403993019654501</v>
      </c>
      <c r="H90" s="14">
        <f t="shared" si="64"/>
        <v>1</v>
      </c>
      <c r="I90" s="14">
        <f t="shared" ca="1" si="65"/>
        <v>1.0403993</v>
      </c>
      <c r="J90" s="13">
        <f t="shared" si="53"/>
        <v>5.5E-2</v>
      </c>
      <c r="K90" s="33">
        <f t="shared" si="54"/>
        <v>44917</v>
      </c>
      <c r="L90" s="2">
        <f t="shared" si="55"/>
        <v>76</v>
      </c>
      <c r="M90" s="17">
        <f t="shared" si="56"/>
        <v>76</v>
      </c>
      <c r="N90" s="12">
        <f t="shared" si="57"/>
        <v>1.0162782859999999</v>
      </c>
      <c r="O90" s="12">
        <f t="shared" ca="1" si="58"/>
        <v>1.0573352170000001</v>
      </c>
      <c r="P90" s="17">
        <f t="shared" si="67"/>
        <v>0</v>
      </c>
      <c r="Q90" s="14">
        <f t="shared" ca="1" si="49"/>
        <v>905896.42859999998</v>
      </c>
      <c r="R90" s="21">
        <f t="shared" si="50"/>
        <v>0</v>
      </c>
      <c r="S90" s="14">
        <f t="shared" si="59"/>
        <v>0</v>
      </c>
      <c r="T90" s="4" t="str">
        <f t="shared" si="60"/>
        <v>A+J=</v>
      </c>
      <c r="U90" s="33">
        <f t="shared" si="61"/>
        <v>45058</v>
      </c>
      <c r="V90" s="126"/>
      <c r="W90" s="131"/>
      <c r="X90" s="132"/>
      <c r="Y90" s="134"/>
      <c r="Z90" s="135"/>
      <c r="AA90" s="138"/>
      <c r="AB90" s="138"/>
      <c r="AC90" s="136"/>
      <c r="AD90" s="138"/>
      <c r="AE90" s="131"/>
      <c r="AF90" s="137"/>
      <c r="AG90" s="13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2">
        <f t="shared" si="51"/>
        <v>45029</v>
      </c>
      <c r="B91" s="176">
        <f t="shared" ca="1" si="62"/>
        <v>16717932.6316</v>
      </c>
      <c r="C91" s="3">
        <f t="shared" si="52"/>
        <v>15800000</v>
      </c>
      <c r="D91" s="96">
        <f t="shared" si="66"/>
        <v>45028</v>
      </c>
      <c r="E91" s="94">
        <f ca="1">IF(D91&lt;$B$1,VLOOKUP(D91,[1]DI!$A$4:$B$15000,2,FALSE),0)</f>
        <v>0.13650000000000001</v>
      </c>
      <c r="F91" s="14">
        <f t="shared" ca="1" si="63"/>
        <v>1.00050788</v>
      </c>
      <c r="G91" s="14">
        <f ca="1">(TRUNC(PRODUCT($F$12:$F90),16))</f>
        <v>1.04092769996293</v>
      </c>
      <c r="H91" s="14">
        <f t="shared" si="64"/>
        <v>1</v>
      </c>
      <c r="I91" s="14">
        <f t="shared" ca="1" si="65"/>
        <v>1.0409276999999999</v>
      </c>
      <c r="J91" s="13">
        <f t="shared" si="53"/>
        <v>5.5E-2</v>
      </c>
      <c r="K91" s="33">
        <f t="shared" si="54"/>
        <v>44917</v>
      </c>
      <c r="L91" s="2">
        <f t="shared" si="55"/>
        <v>77</v>
      </c>
      <c r="M91" s="17">
        <f t="shared" si="56"/>
        <v>77</v>
      </c>
      <c r="N91" s="12">
        <f t="shared" si="57"/>
        <v>1.016494231</v>
      </c>
      <c r="O91" s="12">
        <f t="shared" ca="1" si="58"/>
        <v>1.058097002</v>
      </c>
      <c r="P91" s="17">
        <f t="shared" si="67"/>
        <v>0</v>
      </c>
      <c r="Q91" s="14">
        <f t="shared" ca="1" si="49"/>
        <v>917932.63159999996</v>
      </c>
      <c r="R91" s="21">
        <f t="shared" si="50"/>
        <v>0</v>
      </c>
      <c r="S91" s="14">
        <f t="shared" si="59"/>
        <v>0</v>
      </c>
      <c r="T91" s="4" t="str">
        <f t="shared" si="60"/>
        <v>A+J=</v>
      </c>
      <c r="U91" s="33">
        <f t="shared" si="61"/>
        <v>45058</v>
      </c>
      <c r="V91" s="125"/>
      <c r="W91" s="131"/>
      <c r="X91" s="132"/>
      <c r="Y91" s="134"/>
      <c r="Z91" s="135"/>
      <c r="AA91" s="138"/>
      <c r="AB91" s="138"/>
      <c r="AC91" s="136"/>
      <c r="AD91" s="138"/>
      <c r="AE91" s="131"/>
      <c r="AF91" s="137"/>
      <c r="AG91" s="13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2">
        <f t="shared" si="51"/>
        <v>45030</v>
      </c>
      <c r="B92" s="176">
        <f t="shared" ca="1" si="62"/>
        <v>16729977.52459999</v>
      </c>
      <c r="C92" s="3">
        <f t="shared" si="52"/>
        <v>15800000</v>
      </c>
      <c r="D92" s="96">
        <f t="shared" si="66"/>
        <v>45029</v>
      </c>
      <c r="E92" s="94">
        <f ca="1">IF(D92&lt;$B$1,VLOOKUP(D92,[1]DI!$A$4:$B$15000,2,FALSE),0)</f>
        <v>0.13650000000000001</v>
      </c>
      <c r="F92" s="14">
        <f t="shared" ca="1" si="63"/>
        <v>1.00050788</v>
      </c>
      <c r="G92" s="14">
        <f ca="1">(TRUNC(PRODUCT($F$12:$F91),16))</f>
        <v>1.0414563663231899</v>
      </c>
      <c r="H92" s="14">
        <f t="shared" si="64"/>
        <v>1</v>
      </c>
      <c r="I92" s="14">
        <f t="shared" ca="1" si="65"/>
        <v>1.0414563699999999</v>
      </c>
      <c r="J92" s="13">
        <f t="shared" si="53"/>
        <v>5.5E-2</v>
      </c>
      <c r="K92" s="33">
        <f t="shared" si="54"/>
        <v>44917</v>
      </c>
      <c r="L92" s="2">
        <f t="shared" si="55"/>
        <v>78</v>
      </c>
      <c r="M92" s="17">
        <f t="shared" si="56"/>
        <v>78</v>
      </c>
      <c r="N92" s="12">
        <f t="shared" si="57"/>
        <v>1.0167102219999999</v>
      </c>
      <c r="O92" s="12">
        <f t="shared" ca="1" si="58"/>
        <v>1.0588593369999999</v>
      </c>
      <c r="P92" s="17">
        <f t="shared" si="67"/>
        <v>0</v>
      </c>
      <c r="Q92" s="14">
        <f t="shared" ca="1" si="49"/>
        <v>929977.52459998999</v>
      </c>
      <c r="R92" s="21">
        <f t="shared" si="50"/>
        <v>0</v>
      </c>
      <c r="S92" s="14">
        <f t="shared" si="59"/>
        <v>0</v>
      </c>
      <c r="T92" s="4" t="str">
        <f t="shared" si="60"/>
        <v>A+J=</v>
      </c>
      <c r="U92" s="33">
        <f t="shared" si="61"/>
        <v>45058</v>
      </c>
      <c r="V92" s="125"/>
      <c r="W92" s="131"/>
      <c r="X92" s="132"/>
      <c r="Y92" s="134"/>
      <c r="Z92" s="135"/>
      <c r="AA92" s="138"/>
      <c r="AB92" s="138"/>
      <c r="AC92" s="136"/>
      <c r="AD92" s="138"/>
      <c r="AE92" s="131"/>
      <c r="AF92" s="137"/>
      <c r="AG92" s="13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2">
        <f t="shared" si="51"/>
        <v>45033</v>
      </c>
      <c r="B93" s="176">
        <f t="shared" ca="1" si="62"/>
        <v>16742030.9496</v>
      </c>
      <c r="C93" s="3">
        <f t="shared" si="52"/>
        <v>15800000</v>
      </c>
      <c r="D93" s="96">
        <f t="shared" si="66"/>
        <v>45030</v>
      </c>
      <c r="E93" s="94">
        <f ca="1">IF(D93&lt;$B$1,VLOOKUP(D93,[1]DI!$A$4:$B$15000,2,FALSE),0)</f>
        <v>0.13650000000000001</v>
      </c>
      <c r="F93" s="14">
        <f t="shared" ca="1" si="63"/>
        <v>1.00050788</v>
      </c>
      <c r="G93" s="14">
        <f ca="1">(TRUNC(PRODUCT($F$12:$F92),16))</f>
        <v>1.04198530118252</v>
      </c>
      <c r="H93" s="14">
        <f t="shared" si="64"/>
        <v>1</v>
      </c>
      <c r="I93" s="14">
        <f t="shared" ca="1" si="65"/>
        <v>1.0419852999999999</v>
      </c>
      <c r="J93" s="13">
        <f t="shared" si="53"/>
        <v>5.5E-2</v>
      </c>
      <c r="K93" s="33">
        <f t="shared" si="54"/>
        <v>44917</v>
      </c>
      <c r="L93" s="2">
        <f t="shared" si="55"/>
        <v>79</v>
      </c>
      <c r="M93" s="17">
        <f t="shared" si="56"/>
        <v>79</v>
      </c>
      <c r="N93" s="12">
        <f t="shared" si="57"/>
        <v>1.016926258</v>
      </c>
      <c r="O93" s="12">
        <f t="shared" ca="1" si="58"/>
        <v>1.0596222120000001</v>
      </c>
      <c r="P93" s="17">
        <f t="shared" si="67"/>
        <v>0</v>
      </c>
      <c r="Q93" s="14">
        <f t="shared" ca="1" si="49"/>
        <v>942030.94960000005</v>
      </c>
      <c r="R93" s="21">
        <f t="shared" si="50"/>
        <v>0</v>
      </c>
      <c r="S93" s="14">
        <f t="shared" si="59"/>
        <v>0</v>
      </c>
      <c r="T93" s="4" t="str">
        <f t="shared" si="60"/>
        <v>A+J=</v>
      </c>
      <c r="U93" s="33">
        <f t="shared" si="61"/>
        <v>45058</v>
      </c>
      <c r="V93" s="126"/>
      <c r="W93" s="131"/>
      <c r="X93" s="132"/>
      <c r="Y93" s="134"/>
      <c r="Z93" s="135"/>
      <c r="AA93" s="138"/>
      <c r="AB93" s="138"/>
      <c r="AC93" s="136"/>
      <c r="AD93" s="138"/>
      <c r="AE93" s="131"/>
      <c r="AF93" s="137"/>
      <c r="AG93" s="13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2">
        <f t="shared" si="51"/>
        <v>45034</v>
      </c>
      <c r="B94" s="176">
        <f t="shared" ca="1" si="62"/>
        <v>16754093.096199989</v>
      </c>
      <c r="C94" s="3">
        <f t="shared" si="52"/>
        <v>15800000</v>
      </c>
      <c r="D94" s="96">
        <f t="shared" si="66"/>
        <v>45033</v>
      </c>
      <c r="E94" s="94">
        <f ca="1">IF(D94&lt;$B$1,VLOOKUP(D94,[1]DI!$A$4:$B$15000,2,FALSE),0)</f>
        <v>0.13650000000000001</v>
      </c>
      <c r="F94" s="14">
        <f t="shared" ca="1" si="63"/>
        <v>1.00050788</v>
      </c>
      <c r="G94" s="14">
        <f ca="1">(TRUNC(PRODUCT($F$12:$F93),16))</f>
        <v>1.0425145046772799</v>
      </c>
      <c r="H94" s="14">
        <f t="shared" si="64"/>
        <v>1</v>
      </c>
      <c r="I94" s="14">
        <f t="shared" ca="1" si="65"/>
        <v>1.0425145</v>
      </c>
      <c r="J94" s="13">
        <f t="shared" si="53"/>
        <v>5.5E-2</v>
      </c>
      <c r="K94" s="33">
        <f t="shared" si="54"/>
        <v>44917</v>
      </c>
      <c r="L94" s="2">
        <f t="shared" si="55"/>
        <v>80</v>
      </c>
      <c r="M94" s="17">
        <f t="shared" si="56"/>
        <v>80</v>
      </c>
      <c r="N94" s="12">
        <f t="shared" si="57"/>
        <v>1.017142341</v>
      </c>
      <c r="O94" s="12">
        <f t="shared" ca="1" si="58"/>
        <v>1.0603856389999999</v>
      </c>
      <c r="P94" s="17">
        <f t="shared" si="67"/>
        <v>0</v>
      </c>
      <c r="Q94" s="14">
        <f t="shared" ca="1" si="49"/>
        <v>954093.09619999002</v>
      </c>
      <c r="R94" s="21">
        <f t="shared" si="50"/>
        <v>0</v>
      </c>
      <c r="S94" s="14">
        <f t="shared" si="59"/>
        <v>0</v>
      </c>
      <c r="T94" s="4" t="str">
        <f t="shared" si="60"/>
        <v>A+J=</v>
      </c>
      <c r="U94" s="33">
        <f t="shared" si="61"/>
        <v>45058</v>
      </c>
      <c r="V94" s="4"/>
      <c r="W94" s="131"/>
      <c r="X94" s="132"/>
      <c r="Y94" s="134"/>
      <c r="Z94" s="135"/>
      <c r="AA94" s="138"/>
      <c r="AB94" s="138"/>
      <c r="AC94" s="136"/>
      <c r="AD94" s="138"/>
      <c r="AE94" s="131"/>
      <c r="AF94" s="137"/>
      <c r="AG94" s="13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2">
        <f t="shared" si="51"/>
        <v>45035</v>
      </c>
      <c r="B95" s="176">
        <f t="shared" ca="1" si="62"/>
        <v>16766164.1066</v>
      </c>
      <c r="C95" s="3">
        <f t="shared" si="52"/>
        <v>15800000</v>
      </c>
      <c r="D95" s="96">
        <f t="shared" si="66"/>
        <v>45034</v>
      </c>
      <c r="E95" s="94">
        <f ca="1">IF(D95&lt;$B$1,VLOOKUP(D95,[1]DI!$A$4:$B$15000,2,FALSE),0)</f>
        <v>0.13650000000000001</v>
      </c>
      <c r="F95" s="14">
        <f t="shared" ca="1" si="63"/>
        <v>1.00050788</v>
      </c>
      <c r="G95" s="14">
        <f ca="1">(TRUNC(PRODUCT($F$12:$F94),16))</f>
        <v>1.0430439769439199</v>
      </c>
      <c r="H95" s="14">
        <f t="shared" si="64"/>
        <v>1</v>
      </c>
      <c r="I95" s="14">
        <f t="shared" ca="1" si="65"/>
        <v>1.04304398</v>
      </c>
      <c r="J95" s="13">
        <f t="shared" si="53"/>
        <v>5.5E-2</v>
      </c>
      <c r="K95" s="33">
        <f t="shared" si="54"/>
        <v>44917</v>
      </c>
      <c r="L95" s="2">
        <f t="shared" si="55"/>
        <v>81</v>
      </c>
      <c r="M95" s="17">
        <f t="shared" si="56"/>
        <v>81</v>
      </c>
      <c r="N95" s="12">
        <f t="shared" si="57"/>
        <v>1.0173584689999999</v>
      </c>
      <c r="O95" s="12">
        <f t="shared" ca="1" si="58"/>
        <v>1.061149627</v>
      </c>
      <c r="P95" s="17">
        <f t="shared" si="67"/>
        <v>0</v>
      </c>
      <c r="Q95" s="14">
        <f t="shared" ca="1" si="49"/>
        <v>966164.10660000006</v>
      </c>
      <c r="R95" s="21">
        <f t="shared" si="50"/>
        <v>0</v>
      </c>
      <c r="S95" s="14">
        <f t="shared" si="59"/>
        <v>0</v>
      </c>
      <c r="T95" s="4" t="str">
        <f t="shared" si="60"/>
        <v>A+J=</v>
      </c>
      <c r="U95" s="33">
        <f t="shared" si="61"/>
        <v>45058</v>
      </c>
      <c r="V95" s="4"/>
      <c r="W95" s="131"/>
      <c r="X95" s="132"/>
      <c r="Y95" s="134"/>
      <c r="Z95" s="135"/>
      <c r="AA95" s="138"/>
      <c r="AB95" s="138"/>
      <c r="AC95" s="136"/>
      <c r="AD95" s="138"/>
      <c r="AE95" s="131"/>
      <c r="AF95" s="137"/>
      <c r="AG95" s="13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2">
        <f t="shared" si="51"/>
        <v>45036</v>
      </c>
      <c r="B96" s="176">
        <f t="shared" ca="1" si="62"/>
        <v>16778243.680599991</v>
      </c>
      <c r="C96" s="3">
        <f t="shared" si="52"/>
        <v>15800000</v>
      </c>
      <c r="D96" s="96">
        <f t="shared" si="66"/>
        <v>45035</v>
      </c>
      <c r="E96" s="94">
        <f ca="1">IF(D96&lt;$B$1,VLOOKUP(D96,[1]DI!$A$4:$B$15000,2,FALSE),0)</f>
        <v>0.13650000000000001</v>
      </c>
      <c r="F96" s="14">
        <f t="shared" ca="1" si="63"/>
        <v>1.00050788</v>
      </c>
      <c r="G96" s="14">
        <f ca="1">(TRUNC(PRODUCT($F$12:$F95),16))</f>
        <v>1.04357371811893</v>
      </c>
      <c r="H96" s="14">
        <f t="shared" si="64"/>
        <v>1</v>
      </c>
      <c r="I96" s="14">
        <f t="shared" ca="1" si="65"/>
        <v>1.0435737199999999</v>
      </c>
      <c r="J96" s="13">
        <f t="shared" si="53"/>
        <v>5.5E-2</v>
      </c>
      <c r="K96" s="33">
        <f t="shared" si="54"/>
        <v>44917</v>
      </c>
      <c r="L96" s="2">
        <f t="shared" si="55"/>
        <v>82</v>
      </c>
      <c r="M96" s="17">
        <f t="shared" si="56"/>
        <v>82</v>
      </c>
      <c r="N96" s="12">
        <f t="shared" si="57"/>
        <v>1.017574644</v>
      </c>
      <c r="O96" s="12">
        <f t="shared" ca="1" si="58"/>
        <v>1.0619141569999999</v>
      </c>
      <c r="P96" s="17">
        <f t="shared" si="67"/>
        <v>0</v>
      </c>
      <c r="Q96" s="14">
        <f t="shared" ca="1" si="49"/>
        <v>978243.68059998995</v>
      </c>
      <c r="R96" s="21">
        <f t="shared" si="50"/>
        <v>0</v>
      </c>
      <c r="S96" s="14">
        <f t="shared" si="59"/>
        <v>0</v>
      </c>
      <c r="T96" s="4" t="str">
        <f t="shared" si="60"/>
        <v>A+J=</v>
      </c>
      <c r="U96" s="33">
        <f t="shared" si="61"/>
        <v>45058</v>
      </c>
      <c r="V96" s="4"/>
      <c r="W96" s="131"/>
      <c r="X96" s="132"/>
      <c r="Y96" s="134"/>
      <c r="Z96" s="135"/>
      <c r="AA96" s="138"/>
      <c r="AB96" s="138"/>
      <c r="AC96" s="136"/>
      <c r="AD96" s="138"/>
      <c r="AE96" s="131"/>
      <c r="AF96" s="137"/>
      <c r="AG96" s="13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2">
        <f t="shared" si="51"/>
        <v>45040</v>
      </c>
      <c r="B97" s="176">
        <f t="shared" ca="1" si="62"/>
        <v>16790331.944600001</v>
      </c>
      <c r="C97" s="3">
        <f t="shared" si="52"/>
        <v>15800000</v>
      </c>
      <c r="D97" s="96">
        <f t="shared" si="66"/>
        <v>45036</v>
      </c>
      <c r="E97" s="94">
        <f ca="1">IF(D97&lt;$B$1,VLOOKUP(D97,[1]DI!$A$4:$B$15000,2,FALSE),0)</f>
        <v>0.13650000000000001</v>
      </c>
      <c r="F97" s="14">
        <f t="shared" ca="1" si="63"/>
        <v>1.00050788</v>
      </c>
      <c r="G97" s="14">
        <f ca="1">(TRUNC(PRODUCT($F$12:$F96),16))</f>
        <v>1.0441037283388901</v>
      </c>
      <c r="H97" s="14">
        <f t="shared" si="64"/>
        <v>1</v>
      </c>
      <c r="I97" s="14">
        <f t="shared" ca="1" si="65"/>
        <v>1.04410373</v>
      </c>
      <c r="J97" s="13">
        <f t="shared" si="53"/>
        <v>5.5E-2</v>
      </c>
      <c r="K97" s="33">
        <f t="shared" si="54"/>
        <v>44917</v>
      </c>
      <c r="L97" s="2">
        <f t="shared" si="55"/>
        <v>83</v>
      </c>
      <c r="M97" s="17">
        <f t="shared" si="56"/>
        <v>83</v>
      </c>
      <c r="N97" s="12">
        <f t="shared" si="57"/>
        <v>1.017790864</v>
      </c>
      <c r="O97" s="12">
        <f t="shared" ca="1" si="58"/>
        <v>1.062679237</v>
      </c>
      <c r="P97" s="17">
        <f t="shared" si="67"/>
        <v>0</v>
      </c>
      <c r="Q97" s="14">
        <f t="shared" ca="1" si="49"/>
        <v>990331.94460000005</v>
      </c>
      <c r="R97" s="21">
        <f t="shared" si="50"/>
        <v>0</v>
      </c>
      <c r="S97" s="14">
        <f t="shared" si="59"/>
        <v>0</v>
      </c>
      <c r="T97" s="4" t="str">
        <f t="shared" si="60"/>
        <v>A+J=</v>
      </c>
      <c r="U97" s="33">
        <f t="shared" si="61"/>
        <v>45058</v>
      </c>
      <c r="V97" s="4"/>
      <c r="W97" s="131"/>
      <c r="X97" s="132"/>
      <c r="Y97" s="134"/>
      <c r="Z97" s="135"/>
      <c r="AA97" s="138"/>
      <c r="AB97" s="138"/>
      <c r="AC97" s="136"/>
      <c r="AD97" s="138"/>
      <c r="AE97" s="131"/>
      <c r="AF97" s="137"/>
      <c r="AG97" s="13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2">
        <f t="shared" si="51"/>
        <v>45041</v>
      </c>
      <c r="B98" s="176">
        <f t="shared" ca="1" si="62"/>
        <v>16802428.945999999</v>
      </c>
      <c r="C98" s="3">
        <f t="shared" si="52"/>
        <v>15800000</v>
      </c>
      <c r="D98" s="96">
        <f t="shared" si="66"/>
        <v>45040</v>
      </c>
      <c r="E98" s="94">
        <f ca="1">IF(D98&lt;$B$1,VLOOKUP(D98,[1]DI!$A$4:$B$15000,2,FALSE),0)</f>
        <v>0.13650000000000001</v>
      </c>
      <c r="F98" s="14">
        <f t="shared" ca="1" si="63"/>
        <v>1.00050788</v>
      </c>
      <c r="G98" s="14">
        <f ca="1">(TRUNC(PRODUCT($F$12:$F97),16))</f>
        <v>1.0446340077404399</v>
      </c>
      <c r="H98" s="14">
        <f t="shared" si="64"/>
        <v>1</v>
      </c>
      <c r="I98" s="14">
        <f t="shared" ca="1" si="65"/>
        <v>1.04463401</v>
      </c>
      <c r="J98" s="13">
        <f t="shared" si="53"/>
        <v>5.5E-2</v>
      </c>
      <c r="K98" s="33">
        <f t="shared" si="54"/>
        <v>44917</v>
      </c>
      <c r="L98" s="2">
        <f t="shared" si="55"/>
        <v>84</v>
      </c>
      <c r="M98" s="17">
        <f t="shared" si="56"/>
        <v>84</v>
      </c>
      <c r="N98" s="12">
        <f t="shared" si="57"/>
        <v>1.01800713</v>
      </c>
      <c r="O98" s="12">
        <f t="shared" ca="1" si="58"/>
        <v>1.0634448700000001</v>
      </c>
      <c r="P98" s="17">
        <f t="shared" si="67"/>
        <v>0</v>
      </c>
      <c r="Q98" s="14">
        <f t="shared" ca="1" si="49"/>
        <v>1002428.946</v>
      </c>
      <c r="R98" s="21">
        <f t="shared" si="50"/>
        <v>0</v>
      </c>
      <c r="S98" s="14">
        <f t="shared" si="59"/>
        <v>0</v>
      </c>
      <c r="T98" s="4" t="str">
        <f t="shared" si="60"/>
        <v>A+J=</v>
      </c>
      <c r="U98" s="33">
        <f t="shared" si="61"/>
        <v>45058</v>
      </c>
      <c r="V98" s="4"/>
      <c r="W98" s="131"/>
      <c r="X98" s="132"/>
      <c r="Y98" s="134"/>
      <c r="Z98" s="135"/>
      <c r="AA98" s="138"/>
      <c r="AB98" s="138"/>
      <c r="AC98" s="136"/>
      <c r="AD98" s="138"/>
      <c r="AE98" s="131"/>
      <c r="AF98" s="137"/>
      <c r="AG98" s="13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2">
        <f t="shared" si="51"/>
        <v>45042</v>
      </c>
      <c r="B99" s="176">
        <f t="shared" ca="1" si="62"/>
        <v>16814534.684799999</v>
      </c>
      <c r="C99" s="3">
        <f t="shared" si="52"/>
        <v>15800000</v>
      </c>
      <c r="D99" s="96">
        <f t="shared" si="66"/>
        <v>45041</v>
      </c>
      <c r="E99" s="94">
        <f ca="1">IF(D99&lt;$B$1,VLOOKUP(D99,[1]DI!$A$4:$B$15000,2,FALSE),0)</f>
        <v>0.13650000000000001</v>
      </c>
      <c r="F99" s="14">
        <f t="shared" ca="1" si="63"/>
        <v>1.00050788</v>
      </c>
      <c r="G99" s="14">
        <f ca="1">(TRUNC(PRODUCT($F$12:$F98),16))</f>
        <v>1.0451645564602901</v>
      </c>
      <c r="H99" s="14">
        <f t="shared" si="64"/>
        <v>1</v>
      </c>
      <c r="I99" s="14">
        <f t="shared" ca="1" si="65"/>
        <v>1.0451645599999999</v>
      </c>
      <c r="J99" s="13">
        <f t="shared" si="53"/>
        <v>5.5E-2</v>
      </c>
      <c r="K99" s="33">
        <f t="shared" si="54"/>
        <v>44917</v>
      </c>
      <c r="L99" s="2">
        <f t="shared" si="55"/>
        <v>85</v>
      </c>
      <c r="M99" s="17">
        <f t="shared" si="56"/>
        <v>85</v>
      </c>
      <c r="N99" s="12">
        <f t="shared" si="57"/>
        <v>1.018223442</v>
      </c>
      <c r="O99" s="12">
        <f t="shared" ca="1" si="58"/>
        <v>1.064211056</v>
      </c>
      <c r="P99" s="17">
        <f t="shared" si="67"/>
        <v>0</v>
      </c>
      <c r="Q99" s="14">
        <f t="shared" ca="1" si="49"/>
        <v>1014534.6848</v>
      </c>
      <c r="R99" s="21">
        <f t="shared" si="50"/>
        <v>0</v>
      </c>
      <c r="S99" s="14">
        <f t="shared" si="59"/>
        <v>0</v>
      </c>
      <c r="T99" s="4" t="str">
        <f t="shared" si="60"/>
        <v>A+J=</v>
      </c>
      <c r="U99" s="33">
        <f t="shared" si="61"/>
        <v>45058</v>
      </c>
      <c r="V99" s="4"/>
      <c r="W99" s="131"/>
      <c r="X99" s="132"/>
      <c r="Y99" s="134"/>
      <c r="Z99" s="135"/>
      <c r="AA99" s="138"/>
      <c r="AB99" s="138"/>
      <c r="AC99" s="136"/>
      <c r="AD99" s="138"/>
      <c r="AE99" s="131"/>
      <c r="AF99" s="137"/>
      <c r="AG99" s="13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2">
        <f t="shared" si="51"/>
        <v>45043</v>
      </c>
      <c r="B100" s="176">
        <f t="shared" ca="1" si="62"/>
        <v>16826649.002999999</v>
      </c>
      <c r="C100" s="3">
        <f t="shared" si="52"/>
        <v>15800000</v>
      </c>
      <c r="D100" s="96">
        <f t="shared" si="66"/>
        <v>45042</v>
      </c>
      <c r="E100" s="94">
        <f ca="1">IF(D100&lt;$B$1,VLOOKUP(D100,[1]DI!$A$4:$B$15000,2,FALSE),0)</f>
        <v>0.13650000000000001</v>
      </c>
      <c r="F100" s="14">
        <f t="shared" ca="1" si="63"/>
        <v>1.00050788</v>
      </c>
      <c r="G100" s="14">
        <f ca="1">(TRUNC(PRODUCT($F$12:$F99),16))</f>
        <v>1.04569537463522</v>
      </c>
      <c r="H100" s="14">
        <f t="shared" si="64"/>
        <v>1</v>
      </c>
      <c r="I100" s="14">
        <f t="shared" ca="1" si="65"/>
        <v>1.04569537</v>
      </c>
      <c r="J100" s="13">
        <f t="shared" si="53"/>
        <v>5.5E-2</v>
      </c>
      <c r="K100" s="33">
        <f t="shared" si="54"/>
        <v>44917</v>
      </c>
      <c r="L100" s="2">
        <f t="shared" si="55"/>
        <v>86</v>
      </c>
      <c r="M100" s="17">
        <f t="shared" si="56"/>
        <v>86</v>
      </c>
      <c r="N100" s="12">
        <f t="shared" si="57"/>
        <v>1.018439801</v>
      </c>
      <c r="O100" s="12">
        <f t="shared" ca="1" si="58"/>
        <v>1.064977785</v>
      </c>
      <c r="P100" s="17">
        <f t="shared" si="67"/>
        <v>0</v>
      </c>
      <c r="Q100" s="14">
        <f t="shared" ca="1" si="49"/>
        <v>1026649.003</v>
      </c>
      <c r="R100" s="21">
        <f t="shared" si="50"/>
        <v>0</v>
      </c>
      <c r="S100" s="14">
        <f t="shared" si="59"/>
        <v>0</v>
      </c>
      <c r="T100" s="4" t="str">
        <f t="shared" si="60"/>
        <v>A+J=</v>
      </c>
      <c r="U100" s="33">
        <f t="shared" si="61"/>
        <v>45058</v>
      </c>
      <c r="V100" s="4"/>
      <c r="W100" s="131"/>
      <c r="X100" s="132"/>
      <c r="Y100" s="134"/>
      <c r="Z100" s="135"/>
      <c r="AA100" s="138"/>
      <c r="AB100" s="138"/>
      <c r="AC100" s="136"/>
      <c r="AD100" s="138"/>
      <c r="AE100" s="131"/>
      <c r="AF100" s="137"/>
      <c r="AG100" s="13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2">
        <f t="shared" si="51"/>
        <v>45044</v>
      </c>
      <c r="B101" s="176">
        <f t="shared" ca="1" si="62"/>
        <v>16838772.184999999</v>
      </c>
      <c r="C101" s="3">
        <f t="shared" si="52"/>
        <v>15800000</v>
      </c>
      <c r="D101" s="96">
        <f t="shared" si="66"/>
        <v>45043</v>
      </c>
      <c r="E101" s="94">
        <f ca="1">IF(D101&lt;$B$1,VLOOKUP(D101,[1]DI!$A$4:$B$15000,2,FALSE),0)</f>
        <v>0.13650000000000001</v>
      </c>
      <c r="F101" s="14">
        <f t="shared" ca="1" si="63"/>
        <v>1.00050788</v>
      </c>
      <c r="G101" s="14">
        <f ca="1">(TRUNC(PRODUCT($F$12:$F100),16))</f>
        <v>1.0462264624020901</v>
      </c>
      <c r="H101" s="14">
        <f t="shared" si="64"/>
        <v>1</v>
      </c>
      <c r="I101" s="14">
        <f t="shared" ca="1" si="65"/>
        <v>1.04622646</v>
      </c>
      <c r="J101" s="13">
        <f t="shared" si="53"/>
        <v>5.5E-2</v>
      </c>
      <c r="K101" s="33">
        <f t="shared" si="54"/>
        <v>44917</v>
      </c>
      <c r="L101" s="2">
        <f t="shared" si="55"/>
        <v>87</v>
      </c>
      <c r="M101" s="17">
        <f t="shared" si="56"/>
        <v>87</v>
      </c>
      <c r="N101" s="12">
        <f t="shared" si="57"/>
        <v>1.0186562050000001</v>
      </c>
      <c r="O101" s="12">
        <f t="shared" ca="1" si="58"/>
        <v>1.0657450749999999</v>
      </c>
      <c r="P101" s="17">
        <f t="shared" si="67"/>
        <v>0</v>
      </c>
      <c r="Q101" s="14">
        <f t="shared" ca="1" si="49"/>
        <v>1038772.1850000001</v>
      </c>
      <c r="R101" s="21">
        <f t="shared" si="50"/>
        <v>0</v>
      </c>
      <c r="S101" s="14">
        <f t="shared" si="59"/>
        <v>0</v>
      </c>
      <c r="T101" s="4" t="str">
        <f t="shared" si="60"/>
        <v>A+J=</v>
      </c>
      <c r="U101" s="33">
        <f t="shared" si="61"/>
        <v>45058</v>
      </c>
      <c r="V101" s="4"/>
      <c r="W101" s="131"/>
      <c r="X101" s="132"/>
      <c r="Y101" s="134"/>
      <c r="Z101" s="135"/>
      <c r="AA101" s="138"/>
      <c r="AB101" s="138"/>
      <c r="AC101" s="136"/>
      <c r="AD101" s="138"/>
      <c r="AE101" s="131"/>
      <c r="AF101" s="137"/>
      <c r="AG101" s="13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2">
        <f t="shared" si="51"/>
        <v>45048</v>
      </c>
      <c r="B102" s="176">
        <f t="shared" ca="1" si="62"/>
        <v>16850904.120200001</v>
      </c>
      <c r="C102" s="3">
        <f t="shared" si="52"/>
        <v>15800000</v>
      </c>
      <c r="D102" s="96">
        <f t="shared" si="66"/>
        <v>45044</v>
      </c>
      <c r="E102" s="94">
        <f ca="1">IF(D102&lt;$B$1,VLOOKUP(D102,[1]DI!$A$4:$B$15000,2,FALSE),0)</f>
        <v>0.13650000000000001</v>
      </c>
      <c r="F102" s="14">
        <f t="shared" ca="1" si="63"/>
        <v>1.00050788</v>
      </c>
      <c r="G102" s="14">
        <f ca="1">(TRUNC(PRODUCT($F$12:$F101),16))</f>
        <v>1.04675781989782</v>
      </c>
      <c r="H102" s="14">
        <f t="shared" si="64"/>
        <v>1</v>
      </c>
      <c r="I102" s="14">
        <f t="shared" ca="1" si="65"/>
        <v>1.0467578200000001</v>
      </c>
      <c r="J102" s="13">
        <f t="shared" si="53"/>
        <v>5.5E-2</v>
      </c>
      <c r="K102" s="33">
        <f t="shared" si="54"/>
        <v>44917</v>
      </c>
      <c r="L102" s="2">
        <f t="shared" si="55"/>
        <v>88</v>
      </c>
      <c r="M102" s="17">
        <f t="shared" si="56"/>
        <v>88</v>
      </c>
      <c r="N102" s="12">
        <f t="shared" si="57"/>
        <v>1.018872655</v>
      </c>
      <c r="O102" s="12">
        <f t="shared" ca="1" si="58"/>
        <v>1.066512919</v>
      </c>
      <c r="P102" s="17">
        <f t="shared" si="67"/>
        <v>0</v>
      </c>
      <c r="Q102" s="14">
        <f t="shared" ca="1" si="49"/>
        <v>1050904.1202</v>
      </c>
      <c r="R102" s="21">
        <f t="shared" si="50"/>
        <v>0</v>
      </c>
      <c r="S102" s="14">
        <f t="shared" si="59"/>
        <v>0</v>
      </c>
      <c r="T102" s="4" t="str">
        <f t="shared" si="60"/>
        <v>A+J=</v>
      </c>
      <c r="U102" s="33">
        <f t="shared" si="61"/>
        <v>45058</v>
      </c>
      <c r="V102" s="4"/>
      <c r="W102" s="131"/>
      <c r="X102" s="132"/>
      <c r="Y102" s="134"/>
      <c r="Z102" s="135"/>
      <c r="AA102" s="138"/>
      <c r="AB102" s="138"/>
      <c r="AC102" s="136"/>
      <c r="AD102" s="138"/>
      <c r="AE102" s="131"/>
      <c r="AF102" s="137"/>
      <c r="AG102" s="13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2">
        <f t="shared" si="51"/>
        <v>45049</v>
      </c>
      <c r="B103" s="176">
        <f t="shared" ca="1" si="62"/>
        <v>16863044.792800002</v>
      </c>
      <c r="C103" s="3">
        <f t="shared" si="52"/>
        <v>15800000</v>
      </c>
      <c r="D103" s="96">
        <f t="shared" si="66"/>
        <v>45048</v>
      </c>
      <c r="E103" s="94">
        <f ca="1">IF(D103&lt;$B$1,VLOOKUP(D103,[1]DI!$A$4:$B$15000,2,FALSE),0)</f>
        <v>0.13650000000000001</v>
      </c>
      <c r="F103" s="14">
        <f t="shared" ca="1" si="63"/>
        <v>1.00050788</v>
      </c>
      <c r="G103" s="14">
        <f ca="1">(TRUNC(PRODUCT($F$12:$F102),16))</f>
        <v>1.0472894472593901</v>
      </c>
      <c r="H103" s="14">
        <f t="shared" si="64"/>
        <v>1</v>
      </c>
      <c r="I103" s="14">
        <f t="shared" ca="1" si="65"/>
        <v>1.0472894500000001</v>
      </c>
      <c r="J103" s="13">
        <f t="shared" si="53"/>
        <v>5.5E-2</v>
      </c>
      <c r="K103" s="33">
        <f t="shared" si="54"/>
        <v>44917</v>
      </c>
      <c r="L103" s="2">
        <f t="shared" si="55"/>
        <v>89</v>
      </c>
      <c r="M103" s="17">
        <f t="shared" si="56"/>
        <v>89</v>
      </c>
      <c r="N103" s="12">
        <f t="shared" si="57"/>
        <v>1.019089151</v>
      </c>
      <c r="O103" s="12">
        <f t="shared" ca="1" si="58"/>
        <v>1.0672813160000001</v>
      </c>
      <c r="P103" s="17">
        <f t="shared" si="67"/>
        <v>0</v>
      </c>
      <c r="Q103" s="14">
        <f t="shared" ca="1" si="49"/>
        <v>1063044.7927999999</v>
      </c>
      <c r="R103" s="21">
        <f t="shared" si="50"/>
        <v>0</v>
      </c>
      <c r="S103" s="14">
        <f t="shared" si="59"/>
        <v>0</v>
      </c>
      <c r="T103" s="4" t="str">
        <f t="shared" si="60"/>
        <v>A+J=</v>
      </c>
      <c r="U103" s="33">
        <f t="shared" si="61"/>
        <v>45058</v>
      </c>
      <c r="V103" s="4"/>
      <c r="W103" s="131"/>
      <c r="X103" s="132"/>
      <c r="Y103" s="134"/>
      <c r="Z103" s="135"/>
      <c r="AA103" s="138"/>
      <c r="AB103" s="138"/>
      <c r="AC103" s="136"/>
      <c r="AD103" s="138"/>
      <c r="AE103" s="131"/>
      <c r="AF103" s="137"/>
      <c r="AG103" s="13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2">
        <f t="shared" si="51"/>
        <v>45050</v>
      </c>
      <c r="B104" s="176">
        <f t="shared" ca="1" si="62"/>
        <v>16875194.060600001</v>
      </c>
      <c r="C104" s="3">
        <f t="shared" si="52"/>
        <v>15800000</v>
      </c>
      <c r="D104" s="96">
        <f t="shared" si="66"/>
        <v>45049</v>
      </c>
      <c r="E104" s="94">
        <f ca="1">IF(D104&lt;$B$1,VLOOKUP(D104,[1]DI!$A$4:$B$15000,2,FALSE),0)</f>
        <v>0.13650000000000001</v>
      </c>
      <c r="F104" s="14">
        <f t="shared" ca="1" si="63"/>
        <v>1.00050788</v>
      </c>
      <c r="G104" s="14">
        <f ca="1">(TRUNC(PRODUCT($F$12:$F103),16))</f>
        <v>1.04782134462386</v>
      </c>
      <c r="H104" s="14">
        <f t="shared" si="64"/>
        <v>1</v>
      </c>
      <c r="I104" s="14">
        <f t="shared" ca="1" si="65"/>
        <v>1.04782134</v>
      </c>
      <c r="J104" s="13">
        <f t="shared" si="53"/>
        <v>5.5E-2</v>
      </c>
      <c r="K104" s="33">
        <f t="shared" si="54"/>
        <v>44917</v>
      </c>
      <c r="L104" s="2">
        <f t="shared" si="55"/>
        <v>90</v>
      </c>
      <c r="M104" s="17">
        <f t="shared" si="56"/>
        <v>90</v>
      </c>
      <c r="N104" s="12">
        <f t="shared" si="57"/>
        <v>1.019305693</v>
      </c>
      <c r="O104" s="12">
        <f t="shared" ca="1" si="58"/>
        <v>1.0680502569999999</v>
      </c>
      <c r="P104" s="17">
        <f t="shared" si="67"/>
        <v>0</v>
      </c>
      <c r="Q104" s="14">
        <f t="shared" ca="1" si="49"/>
        <v>1075194.0606</v>
      </c>
      <c r="R104" s="21">
        <f t="shared" si="50"/>
        <v>0</v>
      </c>
      <c r="S104" s="14">
        <f t="shared" si="59"/>
        <v>0</v>
      </c>
      <c r="T104" s="4" t="str">
        <f t="shared" si="60"/>
        <v>A+J=</v>
      </c>
      <c r="U104" s="33">
        <f t="shared" si="61"/>
        <v>45058</v>
      </c>
      <c r="V104" s="11"/>
      <c r="W104" s="131"/>
      <c r="X104" s="132"/>
      <c r="Y104" s="134"/>
      <c r="Z104" s="135"/>
      <c r="AA104" s="138"/>
      <c r="AB104" s="138"/>
      <c r="AC104" s="136"/>
      <c r="AD104" s="138"/>
      <c r="AE104" s="131"/>
      <c r="AF104" s="137"/>
      <c r="AG104" s="13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2">
        <f t="shared" si="51"/>
        <v>45051</v>
      </c>
      <c r="B105" s="176">
        <f t="shared" ca="1" si="62"/>
        <v>16887352.239599999</v>
      </c>
      <c r="C105" s="3">
        <f t="shared" si="52"/>
        <v>15800000</v>
      </c>
      <c r="D105" s="96">
        <f t="shared" si="66"/>
        <v>45050</v>
      </c>
      <c r="E105" s="94">
        <f ca="1">IF(D105&lt;$B$1,VLOOKUP(D105,[1]DI!$A$4:$B$15000,2,FALSE),0)</f>
        <v>0.13650000000000001</v>
      </c>
      <c r="F105" s="14">
        <f t="shared" ca="1" si="63"/>
        <v>1.00050788</v>
      </c>
      <c r="G105" s="14">
        <f ca="1">(TRUNC(PRODUCT($F$12:$F104),16))</f>
        <v>1.04835351212837</v>
      </c>
      <c r="H105" s="14">
        <f t="shared" si="64"/>
        <v>1</v>
      </c>
      <c r="I105" s="14">
        <f t="shared" ca="1" si="65"/>
        <v>1.0483535100000001</v>
      </c>
      <c r="J105" s="13">
        <f t="shared" si="53"/>
        <v>5.5E-2</v>
      </c>
      <c r="K105" s="33">
        <f t="shared" si="54"/>
        <v>44917</v>
      </c>
      <c r="L105" s="2">
        <f t="shared" si="55"/>
        <v>91</v>
      </c>
      <c r="M105" s="17">
        <f t="shared" si="56"/>
        <v>91</v>
      </c>
      <c r="N105" s="12">
        <f t="shared" si="57"/>
        <v>1.019522281</v>
      </c>
      <c r="O105" s="12">
        <f t="shared" ca="1" si="58"/>
        <v>1.068819762</v>
      </c>
      <c r="P105" s="17">
        <f t="shared" si="67"/>
        <v>0</v>
      </c>
      <c r="Q105" s="14">
        <f t="shared" ca="1" si="49"/>
        <v>1087352.2396</v>
      </c>
      <c r="R105" s="21">
        <f t="shared" si="50"/>
        <v>0</v>
      </c>
      <c r="S105" s="14">
        <f t="shared" si="59"/>
        <v>0</v>
      </c>
      <c r="T105" s="4" t="str">
        <f t="shared" si="60"/>
        <v>A+J=</v>
      </c>
      <c r="U105" s="33">
        <f t="shared" si="61"/>
        <v>45058</v>
      </c>
      <c r="V105" s="4"/>
      <c r="W105" s="131"/>
      <c r="X105" s="132"/>
      <c r="Y105" s="134"/>
      <c r="Z105" s="135"/>
      <c r="AA105" s="138"/>
      <c r="AB105" s="138"/>
      <c r="AC105" s="136"/>
      <c r="AD105" s="138"/>
      <c r="AE105" s="131"/>
      <c r="AF105" s="137"/>
      <c r="AG105" s="13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2">
        <f t="shared" si="51"/>
        <v>45054</v>
      </c>
      <c r="B106" s="176">
        <f t="shared" ca="1" si="62"/>
        <v>16899519.171799999</v>
      </c>
      <c r="C106" s="3">
        <f t="shared" si="52"/>
        <v>15800000</v>
      </c>
      <c r="D106" s="96">
        <f t="shared" si="66"/>
        <v>45051</v>
      </c>
      <c r="E106" s="94">
        <f ca="1">IF(D106&lt;$B$1,VLOOKUP(D106,[1]DI!$A$4:$B$15000,2,FALSE),0)</f>
        <v>0.13650000000000001</v>
      </c>
      <c r="F106" s="14">
        <f t="shared" ca="1" si="63"/>
        <v>1.00050788</v>
      </c>
      <c r="G106" s="14">
        <f ca="1">(TRUNC(PRODUCT($F$12:$F105),16))</f>
        <v>1.04888594991011</v>
      </c>
      <c r="H106" s="14">
        <f t="shared" si="64"/>
        <v>1</v>
      </c>
      <c r="I106" s="14">
        <f t="shared" ca="1" si="65"/>
        <v>1.0488859500000001</v>
      </c>
      <c r="J106" s="13">
        <f t="shared" si="53"/>
        <v>5.5E-2</v>
      </c>
      <c r="K106" s="33">
        <f t="shared" si="54"/>
        <v>44917</v>
      </c>
      <c r="L106" s="2">
        <f t="shared" si="55"/>
        <v>92</v>
      </c>
      <c r="M106" s="17">
        <f t="shared" si="56"/>
        <v>92</v>
      </c>
      <c r="N106" s="12">
        <f t="shared" si="57"/>
        <v>1.019738915</v>
      </c>
      <c r="O106" s="12">
        <f t="shared" ca="1" si="58"/>
        <v>1.0695898210000001</v>
      </c>
      <c r="P106" s="17">
        <f t="shared" si="67"/>
        <v>0</v>
      </c>
      <c r="Q106" s="14">
        <f t="shared" ca="1" si="49"/>
        <v>1099519.1717999999</v>
      </c>
      <c r="R106" s="21">
        <f t="shared" si="50"/>
        <v>0</v>
      </c>
      <c r="S106" s="14">
        <f t="shared" si="59"/>
        <v>0</v>
      </c>
      <c r="T106" s="4" t="str">
        <f t="shared" si="60"/>
        <v>A+J=</v>
      </c>
      <c r="U106" s="33">
        <f t="shared" si="61"/>
        <v>45058</v>
      </c>
      <c r="V106" s="4"/>
      <c r="W106" s="131"/>
      <c r="X106" s="132"/>
      <c r="Y106" s="134"/>
      <c r="Z106" s="135"/>
      <c r="AA106" s="138"/>
      <c r="AB106" s="138"/>
      <c r="AC106" s="136"/>
      <c r="AD106" s="138"/>
      <c r="AE106" s="131"/>
      <c r="AF106" s="137"/>
      <c r="AG106" s="13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2">
        <f t="shared" si="51"/>
        <v>45055</v>
      </c>
      <c r="B107" s="176">
        <f t="shared" ca="1" si="62"/>
        <v>16911694.873</v>
      </c>
      <c r="C107" s="3">
        <f t="shared" si="52"/>
        <v>15800000</v>
      </c>
      <c r="D107" s="96">
        <f t="shared" si="66"/>
        <v>45054</v>
      </c>
      <c r="E107" s="94">
        <f ca="1">IF(D107&lt;$B$1,VLOOKUP(D107,[1]DI!$A$4:$B$15000,2,FALSE),0)</f>
        <v>0.13650000000000001</v>
      </c>
      <c r="F107" s="14">
        <f t="shared" ca="1" si="63"/>
        <v>1.00050788</v>
      </c>
      <c r="G107" s="14">
        <f ca="1">(TRUNC(PRODUCT($F$12:$F106),16))</f>
        <v>1.04941865810635</v>
      </c>
      <c r="H107" s="14">
        <f t="shared" si="64"/>
        <v>1</v>
      </c>
      <c r="I107" s="14">
        <f t="shared" ca="1" si="65"/>
        <v>1.0494186599999999</v>
      </c>
      <c r="J107" s="13">
        <f t="shared" si="53"/>
        <v>5.5E-2</v>
      </c>
      <c r="K107" s="33">
        <f t="shared" si="54"/>
        <v>44917</v>
      </c>
      <c r="L107" s="2">
        <f t="shared" si="55"/>
        <v>93</v>
      </c>
      <c r="M107" s="17">
        <f t="shared" si="56"/>
        <v>93</v>
      </c>
      <c r="N107" s="12">
        <f t="shared" si="57"/>
        <v>1.019955596</v>
      </c>
      <c r="O107" s="12">
        <f t="shared" ca="1" si="58"/>
        <v>1.070360435</v>
      </c>
      <c r="P107" s="17">
        <f t="shared" si="67"/>
        <v>0</v>
      </c>
      <c r="Q107" s="14">
        <f t="shared" ca="1" si="49"/>
        <v>1111694.8729999999</v>
      </c>
      <c r="R107" s="21">
        <f t="shared" si="50"/>
        <v>0</v>
      </c>
      <c r="S107" s="14">
        <f t="shared" si="59"/>
        <v>0</v>
      </c>
      <c r="T107" s="4" t="str">
        <f t="shared" si="60"/>
        <v>A+J=</v>
      </c>
      <c r="U107" s="33">
        <f t="shared" si="61"/>
        <v>45058</v>
      </c>
      <c r="V107" s="4"/>
      <c r="W107" s="131"/>
      <c r="X107" s="132"/>
      <c r="Y107" s="134"/>
      <c r="Z107" s="135"/>
      <c r="AA107" s="138"/>
      <c r="AB107" s="138"/>
      <c r="AC107" s="136"/>
      <c r="AD107" s="138"/>
      <c r="AE107" s="131"/>
      <c r="AF107" s="137"/>
      <c r="AG107" s="13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2">
        <f t="shared" si="51"/>
        <v>45056</v>
      </c>
      <c r="B108" s="176">
        <f t="shared" ca="1" si="62"/>
        <v>16923879.327399999</v>
      </c>
      <c r="C108" s="3">
        <f t="shared" si="52"/>
        <v>15800000</v>
      </c>
      <c r="D108" s="96">
        <f t="shared" si="66"/>
        <v>45055</v>
      </c>
      <c r="E108" s="94">
        <f ca="1">IF(D108&lt;$B$1,VLOOKUP(D108,[1]DI!$A$4:$B$15000,2,FALSE),0)</f>
        <v>0.13650000000000001</v>
      </c>
      <c r="F108" s="14">
        <f t="shared" ca="1" si="63"/>
        <v>1.00050788</v>
      </c>
      <c r="G108" s="14">
        <f ca="1">(TRUNC(PRODUCT($F$12:$F107),16))</f>
        <v>1.0499516368544299</v>
      </c>
      <c r="H108" s="14">
        <f t="shared" si="64"/>
        <v>1</v>
      </c>
      <c r="I108" s="14">
        <f t="shared" ca="1" si="65"/>
        <v>1.04995164</v>
      </c>
      <c r="J108" s="13">
        <f t="shared" si="53"/>
        <v>5.5E-2</v>
      </c>
      <c r="K108" s="33">
        <f t="shared" si="54"/>
        <v>44917</v>
      </c>
      <c r="L108" s="2">
        <f t="shared" si="55"/>
        <v>94</v>
      </c>
      <c r="M108" s="17">
        <f t="shared" si="56"/>
        <v>94</v>
      </c>
      <c r="N108" s="12">
        <f t="shared" si="57"/>
        <v>1.0201723220000001</v>
      </c>
      <c r="O108" s="12">
        <f t="shared" ca="1" si="58"/>
        <v>1.071131603</v>
      </c>
      <c r="P108" s="17">
        <f t="shared" si="67"/>
        <v>0</v>
      </c>
      <c r="Q108" s="14">
        <f t="shared" ca="1" si="49"/>
        <v>1123879.3274000001</v>
      </c>
      <c r="R108" s="21">
        <f t="shared" si="50"/>
        <v>0</v>
      </c>
      <c r="S108" s="14">
        <f t="shared" si="59"/>
        <v>0</v>
      </c>
      <c r="T108" s="4" t="str">
        <f t="shared" si="60"/>
        <v>A+J=</v>
      </c>
      <c r="U108" s="33">
        <f t="shared" si="61"/>
        <v>45058</v>
      </c>
      <c r="V108" s="4"/>
      <c r="W108" s="131"/>
      <c r="X108" s="132"/>
      <c r="Y108" s="134"/>
      <c r="Z108" s="135"/>
      <c r="AA108" s="138"/>
      <c r="AB108" s="138"/>
      <c r="AC108" s="136"/>
      <c r="AD108" s="138"/>
      <c r="AE108" s="131"/>
      <c r="AF108" s="137"/>
      <c r="AG108" s="13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2">
        <f t="shared" si="51"/>
        <v>45057</v>
      </c>
      <c r="B109" s="176">
        <f t="shared" ca="1" si="62"/>
        <v>16936072.535</v>
      </c>
      <c r="C109" s="3">
        <f t="shared" si="52"/>
        <v>15800000</v>
      </c>
      <c r="D109" s="96">
        <f t="shared" si="66"/>
        <v>45056</v>
      </c>
      <c r="E109" s="94">
        <f ca="1">IF(D109&lt;$B$1,VLOOKUP(D109,[1]DI!$A$4:$B$15000,2,FALSE),0)</f>
        <v>0.13650000000000001</v>
      </c>
      <c r="F109" s="14">
        <f t="shared" ca="1" si="63"/>
        <v>1.00050788</v>
      </c>
      <c r="G109" s="14">
        <f ca="1">(TRUNC(PRODUCT($F$12:$F108),16))</f>
        <v>1.05048488629175</v>
      </c>
      <c r="H109" s="14">
        <f t="shared" si="64"/>
        <v>1</v>
      </c>
      <c r="I109" s="14">
        <f t="shared" ca="1" si="65"/>
        <v>1.0504848899999999</v>
      </c>
      <c r="J109" s="13">
        <f t="shared" si="53"/>
        <v>5.5E-2</v>
      </c>
      <c r="K109" s="33">
        <f t="shared" si="54"/>
        <v>44917</v>
      </c>
      <c r="L109" s="2">
        <f t="shared" si="55"/>
        <v>95</v>
      </c>
      <c r="M109" s="17">
        <f t="shared" si="56"/>
        <v>95</v>
      </c>
      <c r="N109" s="12">
        <f t="shared" si="57"/>
        <v>1.020389094</v>
      </c>
      <c r="O109" s="12">
        <f t="shared" ca="1" si="58"/>
        <v>1.0719033250000001</v>
      </c>
      <c r="P109" s="17">
        <f t="shared" si="67"/>
        <v>0</v>
      </c>
      <c r="Q109" s="14">
        <f t="shared" ca="1" si="49"/>
        <v>1136072.5349999999</v>
      </c>
      <c r="R109" s="21">
        <f t="shared" si="50"/>
        <v>0</v>
      </c>
      <c r="S109" s="14">
        <f t="shared" si="59"/>
        <v>0</v>
      </c>
      <c r="T109" s="4" t="str">
        <f t="shared" si="60"/>
        <v>A+J=</v>
      </c>
      <c r="U109" s="33">
        <f t="shared" si="61"/>
        <v>45058</v>
      </c>
      <c r="V109" s="4"/>
      <c r="W109" s="131"/>
      <c r="X109" s="132"/>
      <c r="Y109" s="134"/>
      <c r="Z109" s="135"/>
      <c r="AA109" s="138"/>
      <c r="AB109" s="138"/>
      <c r="AC109" s="136"/>
      <c r="AD109" s="138"/>
      <c r="AE109" s="131"/>
      <c r="AF109" s="137"/>
      <c r="AG109" s="13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2">
        <f t="shared" si="51"/>
        <v>45058</v>
      </c>
      <c r="B110" s="176">
        <f t="shared" ca="1" si="62"/>
        <v>16948274.527400002</v>
      </c>
      <c r="C110" s="3">
        <f t="shared" si="52"/>
        <v>15800000</v>
      </c>
      <c r="D110" s="96">
        <f t="shared" si="66"/>
        <v>45057</v>
      </c>
      <c r="E110" s="94">
        <f ca="1">IF(D110&lt;$B$1,VLOOKUP(D110,[1]DI!$A$4:$B$15000,2,FALSE),0)</f>
        <v>0.13650000000000001</v>
      </c>
      <c r="F110" s="14">
        <f t="shared" ca="1" si="63"/>
        <v>1.00050788</v>
      </c>
      <c r="G110" s="14">
        <f ca="1">(TRUNC(PRODUCT($F$12:$F109),16))</f>
        <v>1.0510184065557999</v>
      </c>
      <c r="H110" s="14">
        <f t="shared" si="64"/>
        <v>1</v>
      </c>
      <c r="I110" s="14">
        <f t="shared" ca="1" si="65"/>
        <v>1.05101841</v>
      </c>
      <c r="J110" s="13">
        <f t="shared" si="53"/>
        <v>5.5E-2</v>
      </c>
      <c r="K110" s="33">
        <f t="shared" si="54"/>
        <v>44917</v>
      </c>
      <c r="L110" s="2">
        <f t="shared" si="55"/>
        <v>96</v>
      </c>
      <c r="M110" s="17">
        <f t="shared" si="56"/>
        <v>96</v>
      </c>
      <c r="N110" s="12">
        <f t="shared" si="57"/>
        <v>1.0206059119999999</v>
      </c>
      <c r="O110" s="12">
        <f t="shared" ca="1" si="58"/>
        <v>1.072675603</v>
      </c>
      <c r="P110" s="17">
        <f t="shared" si="67"/>
        <v>1</v>
      </c>
      <c r="Q110" s="14">
        <f t="shared" ca="1" si="49"/>
        <v>1148274.5274</v>
      </c>
      <c r="R110" s="21">
        <f t="shared" si="50"/>
        <v>1</v>
      </c>
      <c r="S110" s="14">
        <f t="shared" si="59"/>
        <v>15800000</v>
      </c>
      <c r="T110" s="4" t="str">
        <f t="shared" si="60"/>
        <v>A+J=</v>
      </c>
      <c r="U110" s="33">
        <f t="shared" si="61"/>
        <v>45058</v>
      </c>
      <c r="V110" s="4"/>
      <c r="W110" s="131"/>
      <c r="X110" s="132"/>
      <c r="Y110" s="134"/>
      <c r="Z110" s="135"/>
      <c r="AA110" s="138"/>
      <c r="AB110" s="138"/>
      <c r="AC110" s="136"/>
      <c r="AD110" s="138"/>
      <c r="AE110" s="131"/>
      <c r="AF110" s="137"/>
      <c r="AG110" s="13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2">
        <f t="shared" si="51"/>
        <v>45061</v>
      </c>
      <c r="B111" s="176">
        <f t="shared" ca="1" si="62"/>
        <v>0</v>
      </c>
      <c r="C111" s="3">
        <f t="shared" si="52"/>
        <v>0</v>
      </c>
      <c r="D111" s="96">
        <f t="shared" si="66"/>
        <v>45058</v>
      </c>
      <c r="E111" s="94">
        <f ca="1">IF(D111&lt;$B$1,VLOOKUP(D111,[1]DI!$A$4:$B$15000,2,FALSE),0)</f>
        <v>0.13650000000000001</v>
      </c>
      <c r="F111" s="14">
        <f t="shared" ca="1" si="63"/>
        <v>1.00050788</v>
      </c>
      <c r="G111" s="14">
        <f ca="1">(TRUNC(PRODUCT($F$12:$F110),16))</f>
        <v>1.05155219778412</v>
      </c>
      <c r="H111" s="14">
        <f t="shared" ca="1" si="64"/>
        <v>1.0510184065557999</v>
      </c>
      <c r="I111" s="14">
        <f t="shared" ca="1" si="65"/>
        <v>1.00050788</v>
      </c>
      <c r="J111" s="13">
        <f t="shared" si="53"/>
        <v>5.5E-2</v>
      </c>
      <c r="K111" s="33">
        <f t="shared" si="54"/>
        <v>45058</v>
      </c>
      <c r="L111" s="2">
        <f t="shared" si="55"/>
        <v>1</v>
      </c>
      <c r="M111" s="17">
        <f t="shared" si="56"/>
        <v>1</v>
      </c>
      <c r="N111" s="12">
        <f t="shared" si="57"/>
        <v>1.0002124859999999</v>
      </c>
      <c r="O111" s="12">
        <f t="shared" ca="1" si="58"/>
        <v>1.000720474</v>
      </c>
      <c r="P111" s="17">
        <f t="shared" si="67"/>
        <v>0</v>
      </c>
      <c r="Q111" s="14">
        <f t="shared" ca="1" si="49"/>
        <v>0</v>
      </c>
      <c r="R111" s="21">
        <f t="shared" si="50"/>
        <v>0</v>
      </c>
      <c r="S111" s="14">
        <f t="shared" si="59"/>
        <v>0</v>
      </c>
      <c r="T111" s="4">
        <f t="shared" si="60"/>
        <v>0</v>
      </c>
      <c r="U111" s="33">
        <f t="shared" si="61"/>
        <v>0</v>
      </c>
      <c r="V111" s="4"/>
      <c r="W111" s="131"/>
      <c r="X111" s="132"/>
      <c r="Y111" s="134"/>
      <c r="Z111" s="135"/>
      <c r="AA111" s="138"/>
      <c r="AB111" s="138"/>
      <c r="AC111" s="136"/>
      <c r="AD111" s="138"/>
      <c r="AE111" s="131"/>
      <c r="AF111" s="137"/>
      <c r="AG111" s="13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2">
        <f t="shared" si="51"/>
        <v>45062</v>
      </c>
      <c r="B112" s="176">
        <f t="shared" ca="1" si="62"/>
        <v>0</v>
      </c>
      <c r="C112" s="3">
        <f t="shared" si="52"/>
        <v>0</v>
      </c>
      <c r="D112" s="96">
        <f t="shared" si="66"/>
        <v>45061</v>
      </c>
      <c r="E112" s="94">
        <f ca="1">IF(D112&lt;$B$1,VLOOKUP(D112,[1]DI!$A$4:$B$15000,2,FALSE),0)</f>
        <v>0.13650000000000001</v>
      </c>
      <c r="F112" s="14">
        <f t="shared" ca="1" si="63"/>
        <v>1.00050788</v>
      </c>
      <c r="G112" s="14">
        <f ca="1">(TRUNC(PRODUCT($F$12:$F111),16))</f>
        <v>1.0520862601143399</v>
      </c>
      <c r="H112" s="14">
        <f t="shared" ca="1" si="64"/>
        <v>1.0510184065557999</v>
      </c>
      <c r="I112" s="14">
        <f t="shared" ca="1" si="65"/>
        <v>1.00101602</v>
      </c>
      <c r="J112" s="13">
        <f t="shared" si="53"/>
        <v>5.5E-2</v>
      </c>
      <c r="K112" s="33">
        <f t="shared" si="54"/>
        <v>45058</v>
      </c>
      <c r="L112" s="2">
        <f t="shared" si="55"/>
        <v>2</v>
      </c>
      <c r="M112" s="17">
        <f t="shared" si="56"/>
        <v>2</v>
      </c>
      <c r="N112" s="12">
        <f t="shared" si="57"/>
        <v>1.000425017</v>
      </c>
      <c r="O112" s="12">
        <f t="shared" ca="1" si="58"/>
        <v>1.001441469</v>
      </c>
      <c r="P112" s="17">
        <f t="shared" si="67"/>
        <v>0</v>
      </c>
      <c r="Q112" s="14">
        <f t="shared" ca="1" si="49"/>
        <v>0</v>
      </c>
      <c r="R112" s="21">
        <f t="shared" si="50"/>
        <v>0</v>
      </c>
      <c r="S112" s="14">
        <f t="shared" si="59"/>
        <v>0</v>
      </c>
      <c r="T112" s="4">
        <f t="shared" si="60"/>
        <v>0</v>
      </c>
      <c r="U112" s="33">
        <f t="shared" si="61"/>
        <v>0</v>
      </c>
      <c r="V112" s="4"/>
      <c r="W112" s="131"/>
      <c r="X112" s="132"/>
      <c r="Y112" s="134"/>
      <c r="Z112" s="135"/>
      <c r="AA112" s="138"/>
      <c r="AB112" s="138"/>
      <c r="AC112" s="136"/>
      <c r="AD112" s="138"/>
      <c r="AE112" s="131"/>
      <c r="AF112" s="137"/>
      <c r="AG112" s="13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2">
        <f t="shared" si="51"/>
        <v>45063</v>
      </c>
      <c r="B113" s="176">
        <f t="shared" ca="1" si="62"/>
        <v>0</v>
      </c>
      <c r="C113" s="3">
        <f t="shared" si="52"/>
        <v>0</v>
      </c>
      <c r="D113" s="96">
        <f t="shared" si="66"/>
        <v>45062</v>
      </c>
      <c r="E113" s="94">
        <f ca="1">IF(D113&lt;$B$1,VLOOKUP(D113,[1]DI!$A$4:$B$15000,2,FALSE),0)</f>
        <v>0.13650000000000001</v>
      </c>
      <c r="F113" s="14">
        <f t="shared" ca="1" si="63"/>
        <v>1.00050788</v>
      </c>
      <c r="G113" s="14">
        <f ca="1">(TRUNC(PRODUCT($F$12:$F112),16))</f>
        <v>1.05262059368412</v>
      </c>
      <c r="H113" s="14">
        <f t="shared" ca="1" si="64"/>
        <v>1.0510184065557999</v>
      </c>
      <c r="I113" s="14">
        <f t="shared" ca="1" si="65"/>
        <v>1.00152441</v>
      </c>
      <c r="J113" s="13">
        <f t="shared" si="53"/>
        <v>5.5E-2</v>
      </c>
      <c r="K113" s="33">
        <f t="shared" si="54"/>
        <v>45058</v>
      </c>
      <c r="L113" s="2">
        <f t="shared" si="55"/>
        <v>3</v>
      </c>
      <c r="M113" s="17">
        <f t="shared" si="56"/>
        <v>3</v>
      </c>
      <c r="N113" s="12">
        <f t="shared" si="57"/>
        <v>1.000637593</v>
      </c>
      <c r="O113" s="12">
        <f t="shared" ca="1" si="58"/>
        <v>1.0021629750000001</v>
      </c>
      <c r="P113" s="17">
        <f t="shared" si="67"/>
        <v>0</v>
      </c>
      <c r="Q113" s="14">
        <f t="shared" ca="1" si="49"/>
        <v>0</v>
      </c>
      <c r="R113" s="21">
        <f t="shared" si="50"/>
        <v>0</v>
      </c>
      <c r="S113" s="14">
        <f t="shared" si="59"/>
        <v>0</v>
      </c>
      <c r="T113" s="4">
        <f t="shared" si="60"/>
        <v>0</v>
      </c>
      <c r="U113" s="33">
        <f t="shared" si="61"/>
        <v>0</v>
      </c>
      <c r="V113" s="4"/>
      <c r="W113" s="131"/>
      <c r="X113" s="132"/>
      <c r="Y113" s="134"/>
      <c r="Z113" s="135"/>
      <c r="AA113" s="138"/>
      <c r="AB113" s="138"/>
      <c r="AC113" s="136"/>
      <c r="AD113" s="138"/>
      <c r="AE113" s="131"/>
      <c r="AF113" s="137"/>
      <c r="AG113" s="13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2">
        <f t="shared" si="51"/>
        <v>45064</v>
      </c>
      <c r="B114" s="176">
        <f t="shared" ca="1" si="62"/>
        <v>0</v>
      </c>
      <c r="C114" s="3">
        <f t="shared" si="52"/>
        <v>0</v>
      </c>
      <c r="D114" s="96">
        <f t="shared" si="66"/>
        <v>45063</v>
      </c>
      <c r="E114" s="94">
        <f ca="1">IF(D114&lt;$B$1,VLOOKUP(D114,[1]DI!$A$4:$B$15000,2,FALSE),0)</f>
        <v>0.13650000000000001</v>
      </c>
      <c r="F114" s="14">
        <f t="shared" ca="1" si="63"/>
        <v>1.00050788</v>
      </c>
      <c r="G114" s="14">
        <f ca="1">(TRUNC(PRODUCT($F$12:$F113),16))</f>
        <v>1.05315519863124</v>
      </c>
      <c r="H114" s="14">
        <f t="shared" ca="1" si="64"/>
        <v>1.0510184065557999</v>
      </c>
      <c r="I114" s="14">
        <f t="shared" ca="1" si="65"/>
        <v>1.00203307</v>
      </c>
      <c r="J114" s="13">
        <f t="shared" si="53"/>
        <v>5.5E-2</v>
      </c>
      <c r="K114" s="33">
        <f t="shared" si="54"/>
        <v>45058</v>
      </c>
      <c r="L114" s="2">
        <f t="shared" si="55"/>
        <v>4</v>
      </c>
      <c r="M114" s="17">
        <f t="shared" si="56"/>
        <v>4</v>
      </c>
      <c r="N114" s="12">
        <f t="shared" si="57"/>
        <v>1.000850215</v>
      </c>
      <c r="O114" s="12">
        <f t="shared" ca="1" si="58"/>
        <v>1.0028850140000001</v>
      </c>
      <c r="P114" s="17">
        <f t="shared" si="67"/>
        <v>0</v>
      </c>
      <c r="Q114" s="14">
        <f t="shared" ca="1" si="49"/>
        <v>0</v>
      </c>
      <c r="R114" s="21">
        <f t="shared" si="50"/>
        <v>0</v>
      </c>
      <c r="S114" s="14">
        <f t="shared" si="59"/>
        <v>0</v>
      </c>
      <c r="T114" s="4">
        <f t="shared" si="60"/>
        <v>0</v>
      </c>
      <c r="U114" s="33">
        <f t="shared" si="61"/>
        <v>0</v>
      </c>
      <c r="V114" s="4"/>
      <c r="W114" s="131"/>
      <c r="X114" s="132"/>
      <c r="Y114" s="134"/>
      <c r="Z114" s="135"/>
      <c r="AA114" s="138"/>
      <c r="AB114" s="138"/>
      <c r="AC114" s="136"/>
      <c r="AD114" s="138"/>
      <c r="AE114" s="131"/>
      <c r="AF114" s="137"/>
      <c r="AG114" s="13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2">
        <f t="shared" si="51"/>
        <v>45065</v>
      </c>
      <c r="B115" s="176">
        <f t="shared" ca="1" si="62"/>
        <v>0</v>
      </c>
      <c r="C115" s="3">
        <f t="shared" si="52"/>
        <v>0</v>
      </c>
      <c r="D115" s="96">
        <f t="shared" si="66"/>
        <v>45064</v>
      </c>
      <c r="E115" s="94">
        <f ca="1">IF(D115&lt;$B$1,VLOOKUP(D115,[1]DI!$A$4:$B$15000,2,FALSE),0)</f>
        <v>0.13650000000000001</v>
      </c>
      <c r="F115" s="14">
        <f t="shared" ca="1" si="63"/>
        <v>1.00050788</v>
      </c>
      <c r="G115" s="14">
        <f ca="1">(TRUNC(PRODUCT($F$12:$F114),16))</f>
        <v>1.0536900750935201</v>
      </c>
      <c r="H115" s="14">
        <f t="shared" ca="1" si="64"/>
        <v>1.0510184065557999</v>
      </c>
      <c r="I115" s="14">
        <f t="shared" ca="1" si="65"/>
        <v>1.0025419799999999</v>
      </c>
      <c r="J115" s="13">
        <f t="shared" si="53"/>
        <v>5.5E-2</v>
      </c>
      <c r="K115" s="33">
        <f t="shared" si="54"/>
        <v>45058</v>
      </c>
      <c r="L115" s="2">
        <f t="shared" si="55"/>
        <v>5</v>
      </c>
      <c r="M115" s="17">
        <f t="shared" si="56"/>
        <v>5</v>
      </c>
      <c r="N115" s="12">
        <f t="shared" si="57"/>
        <v>1.001062881</v>
      </c>
      <c r="O115" s="12">
        <f t="shared" ca="1" si="58"/>
        <v>1.0036075630000001</v>
      </c>
      <c r="P115" s="17">
        <f t="shared" si="67"/>
        <v>0</v>
      </c>
      <c r="Q115" s="14">
        <f t="shared" ca="1" si="49"/>
        <v>0</v>
      </c>
      <c r="R115" s="21">
        <f t="shared" si="50"/>
        <v>0</v>
      </c>
      <c r="S115" s="14">
        <f t="shared" si="59"/>
        <v>0</v>
      </c>
      <c r="T115" s="4">
        <f t="shared" si="60"/>
        <v>0</v>
      </c>
      <c r="U115" s="33">
        <f t="shared" si="61"/>
        <v>0</v>
      </c>
      <c r="V115" s="4"/>
      <c r="W115" s="131"/>
      <c r="X115" s="132"/>
      <c r="Y115" s="134"/>
      <c r="Z115" s="135"/>
      <c r="AA115" s="138"/>
      <c r="AB115" s="138"/>
      <c r="AC115" s="136"/>
      <c r="AD115" s="138"/>
      <c r="AE115" s="131"/>
      <c r="AF115" s="137"/>
      <c r="AG115" s="13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2">
        <f t="shared" si="51"/>
        <v>45068</v>
      </c>
      <c r="B116" s="176">
        <f t="shared" ca="1" si="62"/>
        <v>0</v>
      </c>
      <c r="C116" s="3">
        <f t="shared" si="52"/>
        <v>0</v>
      </c>
      <c r="D116" s="96">
        <f t="shared" si="66"/>
        <v>45065</v>
      </c>
      <c r="E116" s="94">
        <f ca="1">IF(D116&lt;$B$1,VLOOKUP(D116,[1]DI!$A$4:$B$15000,2,FALSE),0)</f>
        <v>0.13650000000000001</v>
      </c>
      <c r="F116" s="14">
        <f t="shared" ca="1" si="63"/>
        <v>1.00050788</v>
      </c>
      <c r="G116" s="14">
        <f ca="1">(TRUNC(PRODUCT($F$12:$F115),16))</f>
        <v>1.05422522320886</v>
      </c>
      <c r="H116" s="14">
        <f t="shared" ca="1" si="64"/>
        <v>1.0510184065557999</v>
      </c>
      <c r="I116" s="14">
        <f t="shared" ca="1" si="65"/>
        <v>1.0030511499999999</v>
      </c>
      <c r="J116" s="13">
        <f t="shared" si="53"/>
        <v>5.5E-2</v>
      </c>
      <c r="K116" s="33">
        <f t="shared" si="54"/>
        <v>45058</v>
      </c>
      <c r="L116" s="2">
        <f t="shared" si="55"/>
        <v>6</v>
      </c>
      <c r="M116" s="17">
        <f t="shared" si="56"/>
        <v>6</v>
      </c>
      <c r="N116" s="12">
        <f t="shared" si="57"/>
        <v>1.0012755929999999</v>
      </c>
      <c r="O116" s="12">
        <f t="shared" ca="1" si="58"/>
        <v>1.0043306350000001</v>
      </c>
      <c r="P116" s="17">
        <f t="shared" si="67"/>
        <v>0</v>
      </c>
      <c r="Q116" s="14">
        <f t="shared" ca="1" si="49"/>
        <v>0</v>
      </c>
      <c r="R116" s="21">
        <f t="shared" si="50"/>
        <v>0</v>
      </c>
      <c r="S116" s="14">
        <f t="shared" si="59"/>
        <v>0</v>
      </c>
      <c r="T116" s="4">
        <f t="shared" si="60"/>
        <v>0</v>
      </c>
      <c r="U116" s="33">
        <f t="shared" si="61"/>
        <v>0</v>
      </c>
      <c r="V116" s="4"/>
      <c r="W116" s="131"/>
      <c r="X116" s="132"/>
      <c r="Y116" s="134"/>
      <c r="Z116" s="135"/>
      <c r="AA116" s="138"/>
      <c r="AB116" s="138"/>
      <c r="AC116" s="136"/>
      <c r="AD116" s="138"/>
      <c r="AE116" s="131"/>
      <c r="AF116" s="137"/>
      <c r="AG116" s="13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2">
        <f t="shared" si="51"/>
        <v>45069</v>
      </c>
      <c r="B117" s="176">
        <f t="shared" ca="1" si="62"/>
        <v>0</v>
      </c>
      <c r="C117" s="3">
        <f t="shared" si="52"/>
        <v>0</v>
      </c>
      <c r="D117" s="96">
        <f t="shared" si="66"/>
        <v>45068</v>
      </c>
      <c r="E117" s="94">
        <f ca="1">IF(D117&lt;$B$1,VLOOKUP(D117,[1]DI!$A$4:$B$15000,2,FALSE),0)</f>
        <v>0.13650000000000001</v>
      </c>
      <c r="F117" s="14">
        <f t="shared" ca="1" si="63"/>
        <v>1.00050788</v>
      </c>
      <c r="G117" s="14">
        <f ca="1">(TRUNC(PRODUCT($F$12:$F116),16))</f>
        <v>1.0547606431152201</v>
      </c>
      <c r="H117" s="14">
        <f t="shared" ca="1" si="64"/>
        <v>1.0510184065557999</v>
      </c>
      <c r="I117" s="14">
        <f t="shared" ca="1" si="65"/>
        <v>1.00356058</v>
      </c>
      <c r="J117" s="13">
        <f t="shared" si="53"/>
        <v>5.5E-2</v>
      </c>
      <c r="K117" s="33">
        <f t="shared" si="54"/>
        <v>45058</v>
      </c>
      <c r="L117" s="2">
        <f t="shared" si="55"/>
        <v>7</v>
      </c>
      <c r="M117" s="17">
        <f t="shared" si="56"/>
        <v>7</v>
      </c>
      <c r="N117" s="12">
        <f t="shared" si="57"/>
        <v>1.00148835</v>
      </c>
      <c r="O117" s="12">
        <f t="shared" ca="1" si="58"/>
        <v>1.005054229</v>
      </c>
      <c r="P117" s="17">
        <f t="shared" si="67"/>
        <v>0</v>
      </c>
      <c r="Q117" s="14">
        <f t="shared" ca="1" si="49"/>
        <v>0</v>
      </c>
      <c r="R117" s="21">
        <f t="shared" si="50"/>
        <v>0</v>
      </c>
      <c r="S117" s="14">
        <f t="shared" si="59"/>
        <v>0</v>
      </c>
      <c r="T117" s="4">
        <f t="shared" si="60"/>
        <v>0</v>
      </c>
      <c r="U117" s="33">
        <f t="shared" si="61"/>
        <v>0</v>
      </c>
      <c r="V117" s="4"/>
      <c r="W117" s="131"/>
      <c r="X117" s="132"/>
      <c r="Y117" s="134"/>
      <c r="Z117" s="135"/>
      <c r="AA117" s="138"/>
      <c r="AB117" s="138"/>
      <c r="AC117" s="136"/>
      <c r="AD117" s="138"/>
      <c r="AE117" s="131"/>
      <c r="AF117" s="137"/>
      <c r="AG117" s="13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2">
        <f t="shared" si="51"/>
        <v>45070</v>
      </c>
      <c r="B118" s="176">
        <f t="shared" ca="1" si="62"/>
        <v>0</v>
      </c>
      <c r="C118" s="3">
        <f t="shared" si="52"/>
        <v>0</v>
      </c>
      <c r="D118" s="96">
        <f t="shared" si="66"/>
        <v>45069</v>
      </c>
      <c r="E118" s="94">
        <f ca="1">IF(D118&lt;$B$1,VLOOKUP(D118,[1]DI!$A$4:$B$15000,2,FALSE),0)</f>
        <v>0.13650000000000001</v>
      </c>
      <c r="F118" s="14">
        <f t="shared" ca="1" si="63"/>
        <v>1.00050788</v>
      </c>
      <c r="G118" s="14">
        <f ca="1">(TRUNC(PRODUCT($F$12:$F117),16))</f>
        <v>1.0552963349506499</v>
      </c>
      <c r="H118" s="14">
        <f t="shared" ca="1" si="64"/>
        <v>1.0510184065557999</v>
      </c>
      <c r="I118" s="14">
        <f t="shared" ca="1" si="65"/>
        <v>1.0040702699999999</v>
      </c>
      <c r="J118" s="13">
        <f t="shared" si="53"/>
        <v>5.5E-2</v>
      </c>
      <c r="K118" s="33">
        <f t="shared" si="54"/>
        <v>45058</v>
      </c>
      <c r="L118" s="2">
        <f t="shared" si="55"/>
        <v>8</v>
      </c>
      <c r="M118" s="17">
        <f t="shared" si="56"/>
        <v>8</v>
      </c>
      <c r="N118" s="12">
        <f t="shared" si="57"/>
        <v>1.0017011520000001</v>
      </c>
      <c r="O118" s="12">
        <f t="shared" ca="1" si="58"/>
        <v>1.005778346</v>
      </c>
      <c r="P118" s="17">
        <f t="shared" si="67"/>
        <v>0</v>
      </c>
      <c r="Q118" s="14">
        <f t="shared" ca="1" si="49"/>
        <v>0</v>
      </c>
      <c r="R118" s="21">
        <f t="shared" si="50"/>
        <v>0</v>
      </c>
      <c r="S118" s="14">
        <f t="shared" si="59"/>
        <v>0</v>
      </c>
      <c r="T118" s="4">
        <f t="shared" si="60"/>
        <v>0</v>
      </c>
      <c r="U118" s="33">
        <f t="shared" si="61"/>
        <v>0</v>
      </c>
      <c r="V118" s="4"/>
      <c r="W118" s="131"/>
      <c r="X118" s="132"/>
      <c r="Y118" s="134"/>
      <c r="Z118" s="135"/>
      <c r="AA118" s="138"/>
      <c r="AB118" s="138"/>
      <c r="AC118" s="136"/>
      <c r="AD118" s="138"/>
      <c r="AE118" s="131"/>
      <c r="AF118" s="137"/>
      <c r="AG118" s="13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2">
        <f t="shared" si="51"/>
        <v>45071</v>
      </c>
      <c r="B119" s="176">
        <f t="shared" ca="1" si="62"/>
        <v>0</v>
      </c>
      <c r="C119" s="3">
        <f t="shared" si="52"/>
        <v>0</v>
      </c>
      <c r="D119" s="96">
        <f t="shared" si="66"/>
        <v>45070</v>
      </c>
      <c r="E119" s="94">
        <f ca="1">IF(D119&lt;$B$1,VLOOKUP(D119,[1]DI!$A$4:$B$15000,2,FALSE),0)</f>
        <v>0.13650000000000001</v>
      </c>
      <c r="F119" s="14">
        <f t="shared" ca="1" si="63"/>
        <v>1.00050788</v>
      </c>
      <c r="G119" s="14">
        <f ca="1">(TRUNC(PRODUCT($F$12:$F118),16))</f>
        <v>1.05583229885325</v>
      </c>
      <c r="H119" s="14">
        <f t="shared" ca="1" si="64"/>
        <v>1.0510184065557999</v>
      </c>
      <c r="I119" s="14">
        <f t="shared" ca="1" si="65"/>
        <v>1.00458022</v>
      </c>
      <c r="J119" s="13">
        <f t="shared" si="53"/>
        <v>5.5E-2</v>
      </c>
      <c r="K119" s="33">
        <f t="shared" si="54"/>
        <v>45058</v>
      </c>
      <c r="L119" s="2">
        <f t="shared" si="55"/>
        <v>9</v>
      </c>
      <c r="M119" s="17">
        <f t="shared" si="56"/>
        <v>9</v>
      </c>
      <c r="N119" s="12">
        <f t="shared" si="57"/>
        <v>1.001914</v>
      </c>
      <c r="O119" s="12">
        <f t="shared" ca="1" si="58"/>
        <v>1.006502987</v>
      </c>
      <c r="P119" s="17">
        <f t="shared" si="67"/>
        <v>0</v>
      </c>
      <c r="Q119" s="14">
        <f t="shared" ca="1" si="49"/>
        <v>0</v>
      </c>
      <c r="R119" s="21">
        <f t="shared" si="50"/>
        <v>0</v>
      </c>
      <c r="S119" s="14">
        <f t="shared" si="59"/>
        <v>0</v>
      </c>
      <c r="T119" s="4">
        <f t="shared" si="60"/>
        <v>0</v>
      </c>
      <c r="U119" s="33">
        <f t="shared" si="61"/>
        <v>0</v>
      </c>
      <c r="V119" s="4"/>
      <c r="W119" s="131"/>
      <c r="X119" s="132"/>
      <c r="Y119" s="134"/>
      <c r="Z119" s="135"/>
      <c r="AA119" s="134"/>
      <c r="AB119" s="139"/>
      <c r="AC119" s="140"/>
      <c r="AD119" s="134"/>
      <c r="AE119" s="131"/>
      <c r="AF119" s="137"/>
      <c r="AG119" s="14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2">
        <f t="shared" si="51"/>
        <v>45072</v>
      </c>
      <c r="B120" s="176">
        <f t="shared" ca="1" si="62"/>
        <v>0</v>
      </c>
      <c r="C120" s="3">
        <f t="shared" si="52"/>
        <v>0</v>
      </c>
      <c r="D120" s="96">
        <f t="shared" si="66"/>
        <v>45071</v>
      </c>
      <c r="E120" s="94">
        <f ca="1">IF(D120&lt;$B$1,VLOOKUP(D120,[1]DI!$A$4:$B$15000,2,FALSE),0)</f>
        <v>0.13650000000000001</v>
      </c>
      <c r="F120" s="14">
        <f t="shared" ca="1" si="63"/>
        <v>1.00050788</v>
      </c>
      <c r="G120" s="14">
        <f ca="1">(TRUNC(PRODUCT($F$12:$F119),16))</f>
        <v>1.05636853496119</v>
      </c>
      <c r="H120" s="14">
        <f t="shared" ca="1" si="64"/>
        <v>1.0510184065557999</v>
      </c>
      <c r="I120" s="14">
        <f t="shared" ca="1" si="65"/>
        <v>1.0050904199999999</v>
      </c>
      <c r="J120" s="13">
        <f t="shared" si="53"/>
        <v>5.5E-2</v>
      </c>
      <c r="K120" s="33">
        <f t="shared" si="54"/>
        <v>45058</v>
      </c>
      <c r="L120" s="2">
        <f t="shared" si="55"/>
        <v>10</v>
      </c>
      <c r="M120" s="17">
        <f t="shared" si="56"/>
        <v>10</v>
      </c>
      <c r="N120" s="12">
        <f t="shared" si="57"/>
        <v>1.0021268919999999</v>
      </c>
      <c r="O120" s="12">
        <f t="shared" ca="1" si="58"/>
        <v>1.007228139</v>
      </c>
      <c r="P120" s="17">
        <f t="shared" si="67"/>
        <v>0</v>
      </c>
      <c r="Q120" s="14">
        <f t="shared" ca="1" si="49"/>
        <v>0</v>
      </c>
      <c r="R120" s="21">
        <f t="shared" si="50"/>
        <v>0</v>
      </c>
      <c r="S120" s="14">
        <f t="shared" si="59"/>
        <v>0</v>
      </c>
      <c r="T120" s="4">
        <f t="shared" si="60"/>
        <v>0</v>
      </c>
      <c r="U120" s="33">
        <f t="shared" si="61"/>
        <v>0</v>
      </c>
      <c r="V120" s="4"/>
      <c r="W120" s="131"/>
      <c r="X120" s="132"/>
      <c r="Y120" s="134"/>
      <c r="Z120" s="135"/>
      <c r="AA120" s="134"/>
      <c r="AB120" s="139"/>
      <c r="AC120" s="140"/>
      <c r="AD120" s="134"/>
      <c r="AE120" s="131"/>
      <c r="AF120" s="137"/>
      <c r="AG120" s="14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2">
        <f t="shared" si="51"/>
        <v>45075</v>
      </c>
      <c r="B121" s="176">
        <f t="shared" ca="1" si="62"/>
        <v>0</v>
      </c>
      <c r="C121" s="3">
        <f t="shared" si="52"/>
        <v>0</v>
      </c>
      <c r="D121" s="96">
        <f t="shared" si="66"/>
        <v>45072</v>
      </c>
      <c r="E121" s="94">
        <f ca="1">IF(D121&lt;$B$1,VLOOKUP(D121,[1]DI!$A$4:$B$15000,2,FALSE),0)</f>
        <v>0.13650000000000001</v>
      </c>
      <c r="F121" s="14">
        <f t="shared" ca="1" si="63"/>
        <v>1.00050788</v>
      </c>
      <c r="G121" s="14">
        <f ca="1">(TRUNC(PRODUCT($F$12:$F120),16))</f>
        <v>1.0569050434127201</v>
      </c>
      <c r="H121" s="14">
        <f t="shared" ca="1" si="64"/>
        <v>1.0510184065557999</v>
      </c>
      <c r="I121" s="14">
        <f t="shared" ca="1" si="65"/>
        <v>1.00560089</v>
      </c>
      <c r="J121" s="13">
        <f t="shared" si="53"/>
        <v>5.5E-2</v>
      </c>
      <c r="K121" s="33">
        <f t="shared" si="54"/>
        <v>45058</v>
      </c>
      <c r="L121" s="2">
        <f t="shared" si="55"/>
        <v>11</v>
      </c>
      <c r="M121" s="17">
        <f t="shared" si="56"/>
        <v>11</v>
      </c>
      <c r="N121" s="12">
        <f t="shared" si="57"/>
        <v>1.0023398299999999</v>
      </c>
      <c r="O121" s="12">
        <f t="shared" ca="1" si="58"/>
        <v>1.007953825</v>
      </c>
      <c r="P121" s="17">
        <f t="shared" si="67"/>
        <v>0</v>
      </c>
      <c r="Q121" s="14">
        <f t="shared" ca="1" si="49"/>
        <v>0</v>
      </c>
      <c r="R121" s="21">
        <f t="shared" si="50"/>
        <v>0</v>
      </c>
      <c r="S121" s="14">
        <f t="shared" si="59"/>
        <v>0</v>
      </c>
      <c r="T121" s="4">
        <f t="shared" si="60"/>
        <v>0</v>
      </c>
      <c r="U121" s="33">
        <f t="shared" si="61"/>
        <v>0</v>
      </c>
      <c r="V121" s="4"/>
      <c r="W121" s="131"/>
      <c r="X121" s="132"/>
      <c r="Y121" s="134"/>
      <c r="Z121" s="135"/>
      <c r="AA121" s="134"/>
      <c r="AB121" s="139"/>
      <c r="AC121" s="140"/>
      <c r="AD121" s="134"/>
      <c r="AE121" s="131"/>
      <c r="AF121" s="137"/>
      <c r="AG121" s="14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2">
        <f t="shared" si="51"/>
        <v>45076</v>
      </c>
      <c r="B122" s="176">
        <f t="shared" ca="1" si="62"/>
        <v>0</v>
      </c>
      <c r="C122" s="3">
        <f t="shared" si="52"/>
        <v>0</v>
      </c>
      <c r="D122" s="96">
        <f t="shared" si="66"/>
        <v>45075</v>
      </c>
      <c r="E122" s="94">
        <f ca="1">IF(D122&lt;$B$1,VLOOKUP(D122,[1]DI!$A$4:$B$15000,2,FALSE),0)</f>
        <v>0.13650000000000001</v>
      </c>
      <c r="F122" s="14">
        <f t="shared" ca="1" si="63"/>
        <v>1.00050788</v>
      </c>
      <c r="G122" s="14">
        <f ca="1">(TRUNC(PRODUCT($F$12:$F121),16))</f>
        <v>1.0574418243461701</v>
      </c>
      <c r="H122" s="14">
        <f t="shared" ca="1" si="64"/>
        <v>1.0510184065557999</v>
      </c>
      <c r="I122" s="14">
        <f t="shared" ca="1" si="65"/>
        <v>1.00611161</v>
      </c>
      <c r="J122" s="13">
        <f t="shared" si="53"/>
        <v>5.5E-2</v>
      </c>
      <c r="K122" s="33">
        <f t="shared" si="54"/>
        <v>45058</v>
      </c>
      <c r="L122" s="2">
        <f t="shared" si="55"/>
        <v>12</v>
      </c>
      <c r="M122" s="17">
        <f t="shared" si="56"/>
        <v>12</v>
      </c>
      <c r="N122" s="12">
        <f t="shared" si="57"/>
        <v>1.0025528130000001</v>
      </c>
      <c r="O122" s="12">
        <f t="shared" ca="1" si="58"/>
        <v>1.0086800250000001</v>
      </c>
      <c r="P122" s="17">
        <f t="shared" si="67"/>
        <v>0</v>
      </c>
      <c r="Q122" s="14">
        <f t="shared" ca="1" si="49"/>
        <v>0</v>
      </c>
      <c r="R122" s="21">
        <f t="shared" si="50"/>
        <v>0</v>
      </c>
      <c r="S122" s="14">
        <f t="shared" si="59"/>
        <v>0</v>
      </c>
      <c r="T122" s="4">
        <f t="shared" si="60"/>
        <v>0</v>
      </c>
      <c r="U122" s="33">
        <f t="shared" si="61"/>
        <v>0</v>
      </c>
      <c r="V122" s="4"/>
      <c r="W122" s="131"/>
      <c r="X122" s="132"/>
      <c r="Y122" s="134"/>
      <c r="Z122" s="135"/>
      <c r="AA122" s="134"/>
      <c r="AB122" s="139"/>
      <c r="AC122" s="140"/>
      <c r="AD122" s="134"/>
      <c r="AE122" s="131"/>
      <c r="AF122" s="137"/>
      <c r="AG122" s="14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2">
        <f t="shared" si="51"/>
        <v>45077</v>
      </c>
      <c r="B123" s="176">
        <f t="shared" ca="1" si="62"/>
        <v>0</v>
      </c>
      <c r="C123" s="3">
        <f t="shared" si="52"/>
        <v>0</v>
      </c>
      <c r="D123" s="96">
        <f t="shared" si="66"/>
        <v>45076</v>
      </c>
      <c r="E123" s="94">
        <f ca="1">IF(D123&lt;$B$1,VLOOKUP(D123,[1]DI!$A$4:$B$15000,2,FALSE),0)</f>
        <v>0.13650000000000001</v>
      </c>
      <c r="F123" s="14">
        <f t="shared" ca="1" si="63"/>
        <v>1.00050788</v>
      </c>
      <c r="G123" s="14">
        <f ca="1">(TRUNC(PRODUCT($F$12:$F122),16))</f>
        <v>1.05797887789992</v>
      </c>
      <c r="H123" s="14">
        <f t="shared" ca="1" si="64"/>
        <v>1.0510184065557999</v>
      </c>
      <c r="I123" s="14">
        <f t="shared" ca="1" si="65"/>
        <v>1.0066226</v>
      </c>
      <c r="J123" s="13">
        <f t="shared" si="53"/>
        <v>5.5E-2</v>
      </c>
      <c r="K123" s="33">
        <f t="shared" si="54"/>
        <v>45058</v>
      </c>
      <c r="L123" s="2">
        <f t="shared" si="55"/>
        <v>13</v>
      </c>
      <c r="M123" s="17">
        <f t="shared" si="56"/>
        <v>13</v>
      </c>
      <c r="N123" s="12">
        <f t="shared" si="57"/>
        <v>1.0027658420000001</v>
      </c>
      <c r="O123" s="12">
        <f t="shared" ca="1" si="58"/>
        <v>1.009406759</v>
      </c>
      <c r="P123" s="17">
        <f t="shared" si="67"/>
        <v>0</v>
      </c>
      <c r="Q123" s="14">
        <f t="shared" ca="1" si="49"/>
        <v>0</v>
      </c>
      <c r="R123" s="21">
        <f t="shared" si="50"/>
        <v>0</v>
      </c>
      <c r="S123" s="14">
        <f t="shared" si="59"/>
        <v>0</v>
      </c>
      <c r="T123" s="4">
        <f t="shared" si="60"/>
        <v>0</v>
      </c>
      <c r="U123" s="33">
        <f t="shared" si="61"/>
        <v>0</v>
      </c>
      <c r="V123" s="4"/>
      <c r="W123" s="131"/>
      <c r="X123" s="132"/>
      <c r="Y123" s="134"/>
      <c r="Z123" s="135"/>
      <c r="AA123" s="134"/>
      <c r="AB123" s="139"/>
      <c r="AC123" s="140"/>
      <c r="AD123" s="134"/>
      <c r="AE123" s="131"/>
      <c r="AF123" s="137"/>
      <c r="AG123" s="14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2">
        <f t="shared" si="51"/>
        <v>45078</v>
      </c>
      <c r="B124" s="176">
        <f t="shared" ca="1" si="62"/>
        <v>0</v>
      </c>
      <c r="C124" s="3">
        <f t="shared" si="52"/>
        <v>0</v>
      </c>
      <c r="D124" s="96">
        <f t="shared" si="66"/>
        <v>45077</v>
      </c>
      <c r="E124" s="94">
        <f ca="1">IF(D124&lt;$B$1,VLOOKUP(D124,[1]DI!$A$4:$B$15000,2,FALSE),0)</f>
        <v>0.13650000000000001</v>
      </c>
      <c r="F124" s="14">
        <f t="shared" ca="1" si="63"/>
        <v>1.00050788</v>
      </c>
      <c r="G124" s="14">
        <f ca="1">(TRUNC(PRODUCT($F$12:$F123),16))</f>
        <v>1.0585162042124301</v>
      </c>
      <c r="H124" s="14">
        <f t="shared" ca="1" si="64"/>
        <v>1.0510184065557999</v>
      </c>
      <c r="I124" s="14">
        <f t="shared" ca="1" si="65"/>
        <v>1.0071338400000001</v>
      </c>
      <c r="J124" s="13">
        <f t="shared" si="53"/>
        <v>5.5E-2</v>
      </c>
      <c r="K124" s="33">
        <f t="shared" si="54"/>
        <v>45058</v>
      </c>
      <c r="L124" s="2">
        <f t="shared" si="55"/>
        <v>14</v>
      </c>
      <c r="M124" s="17">
        <f t="shared" si="56"/>
        <v>14</v>
      </c>
      <c r="N124" s="12">
        <f t="shared" si="57"/>
        <v>1.0029789149999999</v>
      </c>
      <c r="O124" s="12">
        <f t="shared" ca="1" si="58"/>
        <v>1.0101340059999999</v>
      </c>
      <c r="P124" s="17">
        <f t="shared" si="67"/>
        <v>0</v>
      </c>
      <c r="Q124" s="14">
        <f t="shared" ca="1" si="49"/>
        <v>0</v>
      </c>
      <c r="R124" s="21">
        <f t="shared" si="50"/>
        <v>0</v>
      </c>
      <c r="S124" s="14">
        <f t="shared" si="59"/>
        <v>0</v>
      </c>
      <c r="T124" s="4">
        <f t="shared" si="60"/>
        <v>0</v>
      </c>
      <c r="U124" s="33">
        <f t="shared" si="61"/>
        <v>0</v>
      </c>
      <c r="V124" s="4"/>
      <c r="W124" s="131"/>
      <c r="X124" s="132"/>
      <c r="Y124" s="134"/>
      <c r="Z124" s="135"/>
      <c r="AA124" s="134"/>
      <c r="AB124" s="139"/>
      <c r="AC124" s="140"/>
      <c r="AD124" s="134"/>
      <c r="AE124" s="131"/>
      <c r="AF124" s="137"/>
      <c r="AG124" s="14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2">
        <f t="shared" si="51"/>
        <v>45079</v>
      </c>
      <c r="B125" s="176">
        <f t="shared" ca="1" si="62"/>
        <v>0</v>
      </c>
      <c r="C125" s="3">
        <f t="shared" si="52"/>
        <v>0</v>
      </c>
      <c r="D125" s="96">
        <f t="shared" si="66"/>
        <v>45078</v>
      </c>
      <c r="E125" s="94">
        <f ca="1">IF(D125&lt;$B$1,VLOOKUP(D125,[1]DI!$A$4:$B$15000,2,FALSE),0)</f>
        <v>0.13650000000000001</v>
      </c>
      <c r="F125" s="14">
        <f t="shared" ca="1" si="63"/>
        <v>1.00050788</v>
      </c>
      <c r="G125" s="14">
        <f ca="1">(TRUNC(PRODUCT($F$12:$F124),16))</f>
        <v>1.0590538034222201</v>
      </c>
      <c r="H125" s="14">
        <f t="shared" ca="1" si="64"/>
        <v>1.0510184065557999</v>
      </c>
      <c r="I125" s="14">
        <f t="shared" ca="1" si="65"/>
        <v>1.0076453400000001</v>
      </c>
      <c r="J125" s="13">
        <f t="shared" si="53"/>
        <v>5.5E-2</v>
      </c>
      <c r="K125" s="33">
        <f t="shared" si="54"/>
        <v>45058</v>
      </c>
      <c r="L125" s="2">
        <f t="shared" si="55"/>
        <v>15</v>
      </c>
      <c r="M125" s="17">
        <f t="shared" si="56"/>
        <v>15</v>
      </c>
      <c r="N125" s="12">
        <f t="shared" si="57"/>
        <v>1.003192034</v>
      </c>
      <c r="O125" s="12">
        <f t="shared" ca="1" si="58"/>
        <v>1.010861778</v>
      </c>
      <c r="P125" s="17">
        <f t="shared" si="67"/>
        <v>0</v>
      </c>
      <c r="Q125" s="14">
        <f t="shared" ca="1" si="49"/>
        <v>0</v>
      </c>
      <c r="R125" s="21">
        <f t="shared" si="50"/>
        <v>0</v>
      </c>
      <c r="S125" s="14">
        <f t="shared" si="59"/>
        <v>0</v>
      </c>
      <c r="T125" s="4">
        <f t="shared" si="60"/>
        <v>0</v>
      </c>
      <c r="U125" s="33">
        <f t="shared" si="61"/>
        <v>0</v>
      </c>
      <c r="V125" s="4"/>
      <c r="W125" s="131"/>
      <c r="X125" s="132"/>
      <c r="Y125" s="134"/>
      <c r="Z125" s="135"/>
      <c r="AA125" s="134"/>
      <c r="AB125" s="139"/>
      <c r="AC125" s="140"/>
      <c r="AD125" s="134"/>
      <c r="AE125" s="131"/>
      <c r="AF125" s="137"/>
      <c r="AG125" s="14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2">
        <f t="shared" si="51"/>
        <v>45082</v>
      </c>
      <c r="B126" s="176">
        <f t="shared" ca="1" si="62"/>
        <v>0</v>
      </c>
      <c r="C126" s="3">
        <f t="shared" si="52"/>
        <v>0</v>
      </c>
      <c r="D126" s="96">
        <f t="shared" si="66"/>
        <v>45079</v>
      </c>
      <c r="E126" s="94">
        <f ca="1">IF(D126&lt;$B$1,VLOOKUP(D126,[1]DI!$A$4:$B$15000,2,FALSE),0)</f>
        <v>0.13650000000000001</v>
      </c>
      <c r="F126" s="14">
        <f t="shared" ca="1" si="63"/>
        <v>1.00050788</v>
      </c>
      <c r="G126" s="14">
        <f ca="1">(TRUNC(PRODUCT($F$12:$F125),16))</f>
        <v>1.05959167566791</v>
      </c>
      <c r="H126" s="14">
        <f t="shared" ca="1" si="64"/>
        <v>1.0510184065557999</v>
      </c>
      <c r="I126" s="14">
        <f t="shared" ca="1" si="65"/>
        <v>1.00815711</v>
      </c>
      <c r="J126" s="13">
        <f t="shared" si="53"/>
        <v>5.5E-2</v>
      </c>
      <c r="K126" s="33">
        <f t="shared" si="54"/>
        <v>45058</v>
      </c>
      <c r="L126" s="2">
        <f t="shared" si="55"/>
        <v>16</v>
      </c>
      <c r="M126" s="17">
        <f t="shared" si="56"/>
        <v>16</v>
      </c>
      <c r="N126" s="12">
        <f t="shared" si="57"/>
        <v>1.0034051980000001</v>
      </c>
      <c r="O126" s="12">
        <f t="shared" ca="1" si="58"/>
        <v>1.0115900849999999</v>
      </c>
      <c r="P126" s="17">
        <f t="shared" si="67"/>
        <v>0</v>
      </c>
      <c r="Q126" s="14">
        <f t="shared" ca="1" si="49"/>
        <v>0</v>
      </c>
      <c r="R126" s="21">
        <f t="shared" si="50"/>
        <v>0</v>
      </c>
      <c r="S126" s="14">
        <f t="shared" si="59"/>
        <v>0</v>
      </c>
      <c r="T126" s="4">
        <f t="shared" si="60"/>
        <v>0</v>
      </c>
      <c r="U126" s="33">
        <f t="shared" si="61"/>
        <v>0</v>
      </c>
      <c r="V126" s="4"/>
      <c r="W126" s="131"/>
      <c r="X126" s="132"/>
      <c r="Y126" s="134"/>
      <c r="Z126" s="135"/>
      <c r="AA126" s="134"/>
      <c r="AB126" s="139"/>
      <c r="AC126" s="140"/>
      <c r="AD126" s="134"/>
      <c r="AE126" s="131"/>
      <c r="AF126" s="137"/>
      <c r="AG126" s="14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2">
        <f t="shared" si="51"/>
        <v>45083</v>
      </c>
      <c r="B127" s="176">
        <f t="shared" ca="1" si="62"/>
        <v>0</v>
      </c>
      <c r="C127" s="3">
        <f t="shared" si="52"/>
        <v>0</v>
      </c>
      <c r="D127" s="96">
        <f t="shared" si="66"/>
        <v>45082</v>
      </c>
      <c r="E127" s="94">
        <f ca="1">IF(D127&lt;$B$1,VLOOKUP(D127,[1]DI!$A$4:$B$15000,2,FALSE),0)</f>
        <v>0.13650000000000001</v>
      </c>
      <c r="F127" s="14">
        <f t="shared" ca="1" si="63"/>
        <v>1.00050788</v>
      </c>
      <c r="G127" s="14">
        <f ca="1">(TRUNC(PRODUCT($F$12:$F126),16))</f>
        <v>1.06012982108814</v>
      </c>
      <c r="H127" s="14">
        <f t="shared" ca="1" si="64"/>
        <v>1.0510184065557999</v>
      </c>
      <c r="I127" s="14">
        <f t="shared" ca="1" si="65"/>
        <v>1.0086691299999999</v>
      </c>
      <c r="J127" s="13">
        <f t="shared" si="53"/>
        <v>5.5E-2</v>
      </c>
      <c r="K127" s="33">
        <f t="shared" si="54"/>
        <v>45058</v>
      </c>
      <c r="L127" s="2">
        <f t="shared" si="55"/>
        <v>17</v>
      </c>
      <c r="M127" s="17">
        <f t="shared" si="56"/>
        <v>17</v>
      </c>
      <c r="N127" s="12">
        <f t="shared" si="57"/>
        <v>1.0036184079999999</v>
      </c>
      <c r="O127" s="12">
        <f t="shared" ca="1" si="58"/>
        <v>1.012318906</v>
      </c>
      <c r="P127" s="17">
        <f t="shared" si="67"/>
        <v>0</v>
      </c>
      <c r="Q127" s="14">
        <f t="shared" ca="1" si="49"/>
        <v>0</v>
      </c>
      <c r="R127" s="21">
        <f t="shared" si="50"/>
        <v>0</v>
      </c>
      <c r="S127" s="14">
        <f t="shared" si="59"/>
        <v>0</v>
      </c>
      <c r="T127" s="4">
        <f t="shared" si="60"/>
        <v>0</v>
      </c>
      <c r="U127" s="33">
        <f t="shared" si="61"/>
        <v>0</v>
      </c>
      <c r="V127" s="4"/>
      <c r="W127" s="131"/>
      <c r="X127" s="132"/>
      <c r="Y127" s="134"/>
      <c r="Z127" s="135"/>
      <c r="AA127" s="134"/>
      <c r="AB127" s="139"/>
      <c r="AC127" s="140"/>
      <c r="AD127" s="134"/>
      <c r="AE127" s="131"/>
      <c r="AF127" s="137"/>
      <c r="AG127" s="14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2">
        <f t="shared" si="51"/>
        <v>45084</v>
      </c>
      <c r="B128" s="176">
        <f t="shared" ca="1" si="62"/>
        <v>0</v>
      </c>
      <c r="C128" s="3">
        <f t="shared" si="52"/>
        <v>0</v>
      </c>
      <c r="D128" s="96">
        <f t="shared" si="66"/>
        <v>45083</v>
      </c>
      <c r="E128" s="94">
        <f ca="1">IF(D128&lt;$B$1,VLOOKUP(D128,[1]DI!$A$4:$B$15000,2,FALSE),0)</f>
        <v>0.13650000000000001</v>
      </c>
      <c r="F128" s="14">
        <f t="shared" ca="1" si="63"/>
        <v>1.00050788</v>
      </c>
      <c r="G128" s="14">
        <f ca="1">(TRUNC(PRODUCT($F$12:$F127),16))</f>
        <v>1.06066823982168</v>
      </c>
      <c r="H128" s="14">
        <f t="shared" ca="1" si="64"/>
        <v>1.0510184065557999</v>
      </c>
      <c r="I128" s="14">
        <f t="shared" ca="1" si="65"/>
        <v>1.0091814100000001</v>
      </c>
      <c r="J128" s="13">
        <f t="shared" si="53"/>
        <v>5.5E-2</v>
      </c>
      <c r="K128" s="33">
        <f t="shared" si="54"/>
        <v>45058</v>
      </c>
      <c r="L128" s="2">
        <f t="shared" si="55"/>
        <v>18</v>
      </c>
      <c r="M128" s="17">
        <f t="shared" si="56"/>
        <v>18</v>
      </c>
      <c r="N128" s="12">
        <f t="shared" si="57"/>
        <v>1.0038316629999999</v>
      </c>
      <c r="O128" s="12">
        <f t="shared" ca="1" si="58"/>
        <v>1.013048253</v>
      </c>
      <c r="P128" s="17">
        <f t="shared" si="67"/>
        <v>0</v>
      </c>
      <c r="Q128" s="14">
        <f t="shared" ca="1" si="49"/>
        <v>0</v>
      </c>
      <c r="R128" s="21">
        <f t="shared" si="50"/>
        <v>0</v>
      </c>
      <c r="S128" s="14">
        <f t="shared" si="59"/>
        <v>0</v>
      </c>
      <c r="T128" s="4">
        <f t="shared" si="60"/>
        <v>0</v>
      </c>
      <c r="U128" s="33">
        <f t="shared" si="61"/>
        <v>0</v>
      </c>
      <c r="V128" s="4"/>
      <c r="W128" s="131"/>
      <c r="X128" s="132"/>
      <c r="Y128" s="134"/>
      <c r="Z128" s="135"/>
      <c r="AA128" s="134"/>
      <c r="AB128" s="139"/>
      <c r="AC128" s="140"/>
      <c r="AD128" s="134"/>
      <c r="AE128" s="131"/>
      <c r="AF128" s="137"/>
      <c r="AG128" s="14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2">
        <f t="shared" si="51"/>
        <v>45086</v>
      </c>
      <c r="B129" s="176">
        <f t="shared" ca="1" si="62"/>
        <v>0</v>
      </c>
      <c r="C129" s="3">
        <f t="shared" si="52"/>
        <v>0</v>
      </c>
      <c r="D129" s="96">
        <f t="shared" si="66"/>
        <v>45084</v>
      </c>
      <c r="E129" s="94">
        <f ca="1">IF(D129&lt;$B$1,VLOOKUP(D129,[1]DI!$A$4:$B$15000,2,FALSE),0)</f>
        <v>0.13650000000000001</v>
      </c>
      <c r="F129" s="14">
        <f t="shared" ca="1" si="63"/>
        <v>1.00050788</v>
      </c>
      <c r="G129" s="14">
        <f ca="1">(TRUNC(PRODUCT($F$12:$F128),16))</f>
        <v>1.0612069320073201</v>
      </c>
      <c r="H129" s="14">
        <f t="shared" ca="1" si="64"/>
        <v>1.0510184065557999</v>
      </c>
      <c r="I129" s="14">
        <f t="shared" ca="1" si="65"/>
        <v>1.0096939599999999</v>
      </c>
      <c r="J129" s="13">
        <f t="shared" si="53"/>
        <v>5.5E-2</v>
      </c>
      <c r="K129" s="33">
        <f t="shared" si="54"/>
        <v>45058</v>
      </c>
      <c r="L129" s="2">
        <f t="shared" si="55"/>
        <v>19</v>
      </c>
      <c r="M129" s="17">
        <f t="shared" si="56"/>
        <v>19</v>
      </c>
      <c r="N129" s="12">
        <f t="shared" si="57"/>
        <v>1.0040449629999999</v>
      </c>
      <c r="O129" s="12">
        <f t="shared" ca="1" si="58"/>
        <v>1.0137781349999999</v>
      </c>
      <c r="P129" s="17">
        <f t="shared" si="67"/>
        <v>0</v>
      </c>
      <c r="Q129" s="14">
        <f t="shared" ca="1" si="49"/>
        <v>0</v>
      </c>
      <c r="R129" s="21">
        <f t="shared" si="50"/>
        <v>0</v>
      </c>
      <c r="S129" s="14">
        <f t="shared" si="59"/>
        <v>0</v>
      </c>
      <c r="T129" s="4">
        <f t="shared" si="60"/>
        <v>0</v>
      </c>
      <c r="U129" s="33">
        <f t="shared" si="61"/>
        <v>0</v>
      </c>
      <c r="V129" s="4"/>
      <c r="W129" s="131"/>
      <c r="X129" s="132"/>
      <c r="Y129" s="134"/>
      <c r="Z129" s="135"/>
      <c r="AA129" s="134"/>
      <c r="AB129" s="139"/>
      <c r="AC129" s="140"/>
      <c r="AD129" s="134"/>
      <c r="AE129" s="131"/>
      <c r="AF129" s="137"/>
      <c r="AG129" s="14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2">
        <f t="shared" si="51"/>
        <v>45089</v>
      </c>
      <c r="B130" s="176">
        <f t="shared" ca="1" si="62"/>
        <v>0</v>
      </c>
      <c r="C130" s="3">
        <f t="shared" si="52"/>
        <v>0</v>
      </c>
      <c r="D130" s="96">
        <f t="shared" si="66"/>
        <v>45086</v>
      </c>
      <c r="E130" s="94">
        <f ca="1">IF(D130&lt;$B$1,VLOOKUP(D130,[1]DI!$A$4:$B$15000,2,FALSE),0)</f>
        <v>0.13650000000000001</v>
      </c>
      <c r="F130" s="14">
        <f t="shared" ca="1" si="63"/>
        <v>1.00050788</v>
      </c>
      <c r="G130" s="14">
        <f ca="1">(TRUNC(PRODUCT($F$12:$F129),16))</f>
        <v>1.06174589778395</v>
      </c>
      <c r="H130" s="14">
        <f t="shared" ca="1" si="64"/>
        <v>1.0510184065557999</v>
      </c>
      <c r="I130" s="14">
        <f t="shared" ca="1" si="65"/>
        <v>1.01020676</v>
      </c>
      <c r="J130" s="13">
        <f t="shared" si="53"/>
        <v>5.5E-2</v>
      </c>
      <c r="K130" s="33">
        <f t="shared" si="54"/>
        <v>45058</v>
      </c>
      <c r="L130" s="2">
        <f t="shared" si="55"/>
        <v>20</v>
      </c>
      <c r="M130" s="17">
        <f t="shared" si="56"/>
        <v>20</v>
      </c>
      <c r="N130" s="12">
        <f t="shared" si="57"/>
        <v>1.004258308</v>
      </c>
      <c r="O130" s="12">
        <f t="shared" ca="1" si="58"/>
        <v>1.014508532</v>
      </c>
      <c r="P130" s="17">
        <f t="shared" si="67"/>
        <v>0</v>
      </c>
      <c r="Q130" s="14">
        <f t="shared" ca="1" si="49"/>
        <v>0</v>
      </c>
      <c r="R130" s="21">
        <f t="shared" si="50"/>
        <v>0</v>
      </c>
      <c r="S130" s="14">
        <f t="shared" si="59"/>
        <v>0</v>
      </c>
      <c r="T130" s="4">
        <f t="shared" si="60"/>
        <v>0</v>
      </c>
      <c r="U130" s="33">
        <f t="shared" si="61"/>
        <v>0</v>
      </c>
      <c r="V130" s="4"/>
      <c r="W130" s="131"/>
      <c r="X130" s="132"/>
      <c r="Y130" s="134"/>
      <c r="Z130" s="135"/>
      <c r="AA130" s="134"/>
      <c r="AB130" s="139"/>
      <c r="AC130" s="140"/>
      <c r="AD130" s="134"/>
      <c r="AE130" s="131"/>
      <c r="AF130" s="137"/>
      <c r="AG130" s="14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2">
        <f t="shared" si="51"/>
        <v>45090</v>
      </c>
      <c r="B131" s="176">
        <f t="shared" ca="1" si="62"/>
        <v>0</v>
      </c>
      <c r="C131" s="3">
        <f t="shared" si="52"/>
        <v>0</v>
      </c>
      <c r="D131" s="96">
        <f t="shared" si="66"/>
        <v>45089</v>
      </c>
      <c r="E131" s="94">
        <f ca="1">IF(D131&lt;$B$1,VLOOKUP(D131,[1]DI!$A$4:$B$15000,2,FALSE),0)</f>
        <v>0.13650000000000001</v>
      </c>
      <c r="F131" s="14">
        <f t="shared" ca="1" si="63"/>
        <v>1.00050788</v>
      </c>
      <c r="G131" s="14">
        <f ca="1">(TRUNC(PRODUCT($F$12:$F130),16))</f>
        <v>1.06228513729051</v>
      </c>
      <c r="H131" s="14">
        <f t="shared" ca="1" si="64"/>
        <v>1.0510184065557999</v>
      </c>
      <c r="I131" s="14">
        <f t="shared" ca="1" si="65"/>
        <v>1.01071982</v>
      </c>
      <c r="J131" s="13">
        <f t="shared" si="53"/>
        <v>5.5E-2</v>
      </c>
      <c r="K131" s="33">
        <f t="shared" si="54"/>
        <v>45058</v>
      </c>
      <c r="L131" s="2">
        <f t="shared" si="55"/>
        <v>21</v>
      </c>
      <c r="M131" s="17">
        <f t="shared" si="56"/>
        <v>21</v>
      </c>
      <c r="N131" s="12">
        <f t="shared" si="57"/>
        <v>1.004471699</v>
      </c>
      <c r="O131" s="12">
        <f t="shared" ca="1" si="58"/>
        <v>1.0152394549999999</v>
      </c>
      <c r="P131" s="17">
        <f t="shared" si="67"/>
        <v>0</v>
      </c>
      <c r="Q131" s="14">
        <f t="shared" ca="1" si="49"/>
        <v>0</v>
      </c>
      <c r="R131" s="21">
        <f t="shared" si="50"/>
        <v>0</v>
      </c>
      <c r="S131" s="14">
        <f t="shared" si="59"/>
        <v>0</v>
      </c>
      <c r="T131" s="4">
        <f t="shared" si="60"/>
        <v>0</v>
      </c>
      <c r="U131" s="33">
        <f t="shared" si="61"/>
        <v>0</v>
      </c>
      <c r="V131" s="4"/>
      <c r="W131" s="131"/>
      <c r="X131" s="132"/>
      <c r="Y131" s="134"/>
      <c r="Z131" s="135"/>
      <c r="AA131" s="134"/>
      <c r="AB131" s="139"/>
      <c r="AC131" s="140"/>
      <c r="AD131" s="134"/>
      <c r="AE131" s="131"/>
      <c r="AF131" s="137"/>
      <c r="AG131" s="14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2">
        <f t="shared" si="51"/>
        <v>45091</v>
      </c>
      <c r="B132" s="176">
        <f t="shared" ca="1" si="62"/>
        <v>0</v>
      </c>
      <c r="C132" s="3">
        <f t="shared" si="52"/>
        <v>0</v>
      </c>
      <c r="D132" s="96">
        <f t="shared" si="66"/>
        <v>45090</v>
      </c>
      <c r="E132" s="94">
        <f ca="1">IF(D132&lt;$B$1,VLOOKUP(D132,[1]DI!$A$4:$B$15000,2,FALSE),0)</f>
        <v>0.13650000000000001</v>
      </c>
      <c r="F132" s="14">
        <f t="shared" ca="1" si="63"/>
        <v>1.00050788</v>
      </c>
      <c r="G132" s="14">
        <f ca="1">(TRUNC(PRODUCT($F$12:$F131),16))</f>
        <v>1.0628246506660399</v>
      </c>
      <c r="H132" s="14">
        <f t="shared" ca="1" si="64"/>
        <v>1.0510184065557999</v>
      </c>
      <c r="I132" s="14">
        <f t="shared" ca="1" si="65"/>
        <v>1.01123315</v>
      </c>
      <c r="J132" s="13">
        <f t="shared" si="53"/>
        <v>5.5E-2</v>
      </c>
      <c r="K132" s="33">
        <f t="shared" si="54"/>
        <v>45058</v>
      </c>
      <c r="L132" s="2">
        <f t="shared" si="55"/>
        <v>22</v>
      </c>
      <c r="M132" s="17">
        <f t="shared" si="56"/>
        <v>22</v>
      </c>
      <c r="N132" s="12">
        <f t="shared" si="57"/>
        <v>1.0046851349999999</v>
      </c>
      <c r="O132" s="12">
        <f t="shared" ca="1" si="58"/>
        <v>1.0159709139999999</v>
      </c>
      <c r="P132" s="17">
        <f t="shared" si="67"/>
        <v>0</v>
      </c>
      <c r="Q132" s="14">
        <f t="shared" ca="1" si="49"/>
        <v>0</v>
      </c>
      <c r="R132" s="21">
        <f t="shared" si="50"/>
        <v>0</v>
      </c>
      <c r="S132" s="14">
        <f t="shared" si="59"/>
        <v>0</v>
      </c>
      <c r="T132" s="4">
        <f t="shared" si="60"/>
        <v>0</v>
      </c>
      <c r="U132" s="33">
        <f t="shared" si="61"/>
        <v>0</v>
      </c>
      <c r="V132" s="4"/>
      <c r="W132" s="131"/>
      <c r="X132" s="132"/>
      <c r="Y132" s="134"/>
      <c r="Z132" s="135"/>
      <c r="AA132" s="134"/>
      <c r="AB132" s="139"/>
      <c r="AC132" s="140"/>
      <c r="AD132" s="134"/>
      <c r="AE132" s="131"/>
      <c r="AF132" s="137"/>
      <c r="AG132" s="14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2">
        <f t="shared" si="51"/>
        <v>45092</v>
      </c>
      <c r="B133" s="176">
        <f t="shared" ca="1" si="62"/>
        <v>0</v>
      </c>
      <c r="C133" s="3">
        <f t="shared" si="52"/>
        <v>0</v>
      </c>
      <c r="D133" s="96">
        <f t="shared" si="66"/>
        <v>45091</v>
      </c>
      <c r="E133" s="94">
        <f ca="1">IF(D133&lt;$B$1,VLOOKUP(D133,[1]DI!$A$4:$B$15000,2,FALSE),0)</f>
        <v>0.13650000000000001</v>
      </c>
      <c r="F133" s="14">
        <f t="shared" ca="1" si="63"/>
        <v>1.00050788</v>
      </c>
      <c r="G133" s="14">
        <f ca="1">(TRUNC(PRODUCT($F$12:$F132),16))</f>
        <v>1.0633644380496201</v>
      </c>
      <c r="H133" s="14">
        <f t="shared" ca="1" si="64"/>
        <v>1.0510184065557999</v>
      </c>
      <c r="I133" s="14">
        <f t="shared" ca="1" si="65"/>
        <v>1.01174673</v>
      </c>
      <c r="J133" s="13">
        <f t="shared" si="53"/>
        <v>5.5E-2</v>
      </c>
      <c r="K133" s="33">
        <f t="shared" si="54"/>
        <v>45058</v>
      </c>
      <c r="L133" s="2">
        <f t="shared" si="55"/>
        <v>23</v>
      </c>
      <c r="M133" s="17">
        <f t="shared" si="56"/>
        <v>23</v>
      </c>
      <c r="N133" s="12">
        <f t="shared" si="57"/>
        <v>1.004898616</v>
      </c>
      <c r="O133" s="12">
        <f t="shared" ca="1" si="58"/>
        <v>1.0167028890000001</v>
      </c>
      <c r="P133" s="17">
        <f t="shared" si="67"/>
        <v>0</v>
      </c>
      <c r="Q133" s="14">
        <f t="shared" ca="1" si="49"/>
        <v>0</v>
      </c>
      <c r="R133" s="21">
        <f t="shared" si="50"/>
        <v>0</v>
      </c>
      <c r="S133" s="14">
        <f t="shared" si="59"/>
        <v>0</v>
      </c>
      <c r="T133" s="4">
        <f t="shared" si="60"/>
        <v>0</v>
      </c>
      <c r="U133" s="33">
        <f t="shared" si="61"/>
        <v>0</v>
      </c>
      <c r="V133" s="4"/>
      <c r="W133" s="131"/>
      <c r="X133" s="132"/>
      <c r="Y133" s="134"/>
      <c r="Z133" s="135"/>
      <c r="AA133" s="134"/>
      <c r="AB133" s="139"/>
      <c r="AC133" s="140"/>
      <c r="AD133" s="134"/>
      <c r="AE133" s="131"/>
      <c r="AF133" s="137"/>
      <c r="AG133" s="14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2">
        <f t="shared" si="51"/>
        <v>45093</v>
      </c>
      <c r="B134" s="176">
        <f t="shared" ca="1" si="62"/>
        <v>0</v>
      </c>
      <c r="C134" s="3">
        <f t="shared" si="52"/>
        <v>0</v>
      </c>
      <c r="D134" s="96">
        <f t="shared" si="66"/>
        <v>45092</v>
      </c>
      <c r="E134" s="94">
        <f ca="1">IF(D134&lt;$B$1,VLOOKUP(D134,[1]DI!$A$4:$B$15000,2,FALSE),0)</f>
        <v>0.13650000000000001</v>
      </c>
      <c r="F134" s="14">
        <f t="shared" ca="1" si="63"/>
        <v>1.00050788</v>
      </c>
      <c r="G134" s="14">
        <f ca="1">(TRUNC(PRODUCT($F$12:$F133),16))</f>
        <v>1.0639044995804201</v>
      </c>
      <c r="H134" s="14">
        <f t="shared" ca="1" si="64"/>
        <v>1.0510184065557999</v>
      </c>
      <c r="I134" s="14">
        <f t="shared" ca="1" si="65"/>
        <v>1.01226058</v>
      </c>
      <c r="J134" s="13">
        <f t="shared" si="53"/>
        <v>5.5E-2</v>
      </c>
      <c r="K134" s="33">
        <f t="shared" si="54"/>
        <v>45058</v>
      </c>
      <c r="L134" s="2">
        <f t="shared" si="55"/>
        <v>24</v>
      </c>
      <c r="M134" s="17">
        <f t="shared" si="56"/>
        <v>24</v>
      </c>
      <c r="N134" s="12">
        <f t="shared" si="57"/>
        <v>1.0051121430000001</v>
      </c>
      <c r="O134" s="12">
        <f t="shared" ca="1" si="58"/>
        <v>1.017435401</v>
      </c>
      <c r="P134" s="17">
        <f t="shared" si="67"/>
        <v>0</v>
      </c>
      <c r="Q134" s="14">
        <f t="shared" ca="1" si="49"/>
        <v>0</v>
      </c>
      <c r="R134" s="21">
        <f t="shared" si="50"/>
        <v>0</v>
      </c>
      <c r="S134" s="14">
        <f t="shared" si="59"/>
        <v>0</v>
      </c>
      <c r="T134" s="4">
        <f t="shared" si="60"/>
        <v>0</v>
      </c>
      <c r="U134" s="33">
        <f t="shared" si="61"/>
        <v>0</v>
      </c>
      <c r="V134" s="4"/>
      <c r="W134" s="131"/>
      <c r="X134" s="132"/>
      <c r="Y134" s="134"/>
      <c r="Z134" s="135"/>
      <c r="AA134" s="134"/>
      <c r="AB134" s="139"/>
      <c r="AC134" s="140"/>
      <c r="AD134" s="134"/>
      <c r="AE134" s="131"/>
      <c r="AF134" s="137"/>
      <c r="AG134" s="14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2">
        <f t="shared" si="51"/>
        <v>45096</v>
      </c>
      <c r="B135" s="176">
        <f t="shared" ca="1" si="62"/>
        <v>0</v>
      </c>
      <c r="C135" s="3">
        <f t="shared" si="52"/>
        <v>0</v>
      </c>
      <c r="D135" s="96">
        <f t="shared" si="66"/>
        <v>45093</v>
      </c>
      <c r="E135" s="94">
        <f ca="1">IF(D135&lt;$B$1,VLOOKUP(D135,[1]DI!$A$4:$B$15000,2,FALSE),0)</f>
        <v>0.13650000000000001</v>
      </c>
      <c r="F135" s="14">
        <f t="shared" ca="1" si="63"/>
        <v>1.00050788</v>
      </c>
      <c r="G135" s="14">
        <f ca="1">(TRUNC(PRODUCT($F$12:$F134),16))</f>
        <v>1.0644448353976601</v>
      </c>
      <c r="H135" s="14">
        <f t="shared" ca="1" si="64"/>
        <v>1.0510184065557999</v>
      </c>
      <c r="I135" s="14">
        <f t="shared" ca="1" si="65"/>
        <v>1.0127746799999999</v>
      </c>
      <c r="J135" s="13">
        <f t="shared" si="53"/>
        <v>5.5E-2</v>
      </c>
      <c r="K135" s="33">
        <f t="shared" si="54"/>
        <v>45058</v>
      </c>
      <c r="L135" s="2">
        <f t="shared" si="55"/>
        <v>25</v>
      </c>
      <c r="M135" s="17">
        <f t="shared" si="56"/>
        <v>25</v>
      </c>
      <c r="N135" s="12">
        <f t="shared" si="57"/>
        <v>1.0053257149999999</v>
      </c>
      <c r="O135" s="12">
        <f t="shared" ca="1" si="58"/>
        <v>1.0181684289999999</v>
      </c>
      <c r="P135" s="17">
        <f t="shared" si="67"/>
        <v>0</v>
      </c>
      <c r="Q135" s="14">
        <f t="shared" ca="1" si="49"/>
        <v>0</v>
      </c>
      <c r="R135" s="21">
        <f t="shared" si="50"/>
        <v>0</v>
      </c>
      <c r="S135" s="14">
        <f t="shared" si="59"/>
        <v>0</v>
      </c>
      <c r="T135" s="4">
        <f t="shared" si="60"/>
        <v>0</v>
      </c>
      <c r="U135" s="33">
        <f t="shared" si="61"/>
        <v>0</v>
      </c>
      <c r="V135" s="4"/>
      <c r="W135" s="131"/>
      <c r="X135" s="132"/>
      <c r="Y135" s="134"/>
      <c r="Z135" s="135"/>
      <c r="AA135" s="134"/>
      <c r="AB135" s="139"/>
      <c r="AC135" s="140"/>
      <c r="AD135" s="134"/>
      <c r="AE135" s="131"/>
      <c r="AF135" s="137"/>
      <c r="AG135" s="14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2">
        <f t="shared" si="51"/>
        <v>45097</v>
      </c>
      <c r="B136" s="176">
        <f t="shared" ca="1" si="62"/>
        <v>0</v>
      </c>
      <c r="C136" s="3">
        <f t="shared" si="52"/>
        <v>0</v>
      </c>
      <c r="D136" s="96">
        <f t="shared" si="66"/>
        <v>45096</v>
      </c>
      <c r="E136" s="94">
        <f ca="1">IF(D136&lt;$B$1,VLOOKUP(D136,[1]DI!$A$4:$B$15000,2,FALSE),0)</f>
        <v>0.13650000000000001</v>
      </c>
      <c r="F136" s="14">
        <f t="shared" ca="1" si="63"/>
        <v>1.00050788</v>
      </c>
      <c r="G136" s="14">
        <f ca="1">(TRUNC(PRODUCT($F$12:$F135),16))</f>
        <v>1.06498544564067</v>
      </c>
      <c r="H136" s="14">
        <f t="shared" ca="1" si="64"/>
        <v>1.0510184065557999</v>
      </c>
      <c r="I136" s="14">
        <f t="shared" ca="1" si="65"/>
        <v>1.01328905</v>
      </c>
      <c r="J136" s="13">
        <f t="shared" si="53"/>
        <v>5.5E-2</v>
      </c>
      <c r="K136" s="33">
        <f t="shared" si="54"/>
        <v>45058</v>
      </c>
      <c r="L136" s="2">
        <f t="shared" si="55"/>
        <v>26</v>
      </c>
      <c r="M136" s="17">
        <f t="shared" si="56"/>
        <v>26</v>
      </c>
      <c r="N136" s="12">
        <f t="shared" si="57"/>
        <v>1.005539333</v>
      </c>
      <c r="O136" s="12">
        <f t="shared" ca="1" si="58"/>
        <v>1.018901995</v>
      </c>
      <c r="P136" s="17">
        <f t="shared" si="67"/>
        <v>0</v>
      </c>
      <c r="Q136" s="14">
        <f t="shared" ca="1" si="49"/>
        <v>0</v>
      </c>
      <c r="R136" s="21">
        <f t="shared" si="50"/>
        <v>0</v>
      </c>
      <c r="S136" s="14">
        <f t="shared" si="59"/>
        <v>0</v>
      </c>
      <c r="T136" s="4">
        <f t="shared" si="60"/>
        <v>0</v>
      </c>
      <c r="U136" s="33">
        <f t="shared" si="61"/>
        <v>0</v>
      </c>
      <c r="V136" s="4"/>
      <c r="W136" s="131"/>
      <c r="X136" s="132"/>
      <c r="Y136" s="134"/>
      <c r="Z136" s="135"/>
      <c r="AA136" s="134"/>
      <c r="AB136" s="139"/>
      <c r="AC136" s="140"/>
      <c r="AD136" s="134"/>
      <c r="AE136" s="131"/>
      <c r="AF136" s="137"/>
      <c r="AG136" s="14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2">
        <f t="shared" si="51"/>
        <v>45098</v>
      </c>
      <c r="B137" s="176">
        <f t="shared" ca="1" si="62"/>
        <v>0</v>
      </c>
      <c r="C137" s="3">
        <f t="shared" si="52"/>
        <v>0</v>
      </c>
      <c r="D137" s="96">
        <f t="shared" si="66"/>
        <v>45097</v>
      </c>
      <c r="E137" s="94">
        <f ca="1">IF(D137&lt;$B$1,VLOOKUP(D137,[1]DI!$A$4:$B$15000,2,FALSE),0)</f>
        <v>0.13650000000000001</v>
      </c>
      <c r="F137" s="14">
        <f t="shared" ca="1" si="63"/>
        <v>1.00050788</v>
      </c>
      <c r="G137" s="14">
        <f ca="1">(TRUNC(PRODUCT($F$12:$F136),16))</f>
        <v>1.0655263304488001</v>
      </c>
      <c r="H137" s="14">
        <f t="shared" ca="1" si="64"/>
        <v>1.0510184065557999</v>
      </c>
      <c r="I137" s="14">
        <f t="shared" ca="1" si="65"/>
        <v>1.0138036800000001</v>
      </c>
      <c r="J137" s="13">
        <f t="shared" si="53"/>
        <v>5.5E-2</v>
      </c>
      <c r="K137" s="33">
        <f t="shared" si="54"/>
        <v>45058</v>
      </c>
      <c r="L137" s="2">
        <f t="shared" si="55"/>
        <v>27</v>
      </c>
      <c r="M137" s="17">
        <f t="shared" si="56"/>
        <v>27</v>
      </c>
      <c r="N137" s="12">
        <f t="shared" si="57"/>
        <v>1.005752996</v>
      </c>
      <c r="O137" s="12">
        <f t="shared" ca="1" si="58"/>
        <v>1.019636089</v>
      </c>
      <c r="P137" s="17">
        <f t="shared" si="67"/>
        <v>0</v>
      </c>
      <c r="Q137" s="14">
        <f t="shared" ca="1" si="49"/>
        <v>0</v>
      </c>
      <c r="R137" s="21">
        <f t="shared" si="50"/>
        <v>0</v>
      </c>
      <c r="S137" s="14">
        <f t="shared" si="59"/>
        <v>0</v>
      </c>
      <c r="T137" s="4">
        <f t="shared" si="60"/>
        <v>0</v>
      </c>
      <c r="U137" s="33">
        <f t="shared" si="61"/>
        <v>0</v>
      </c>
      <c r="V137" s="4"/>
      <c r="W137" s="131"/>
      <c r="X137" s="132"/>
      <c r="Y137" s="134"/>
      <c r="Z137" s="135"/>
      <c r="AA137" s="134"/>
      <c r="AB137" s="139"/>
      <c r="AC137" s="140"/>
      <c r="AD137" s="134"/>
      <c r="AE137" s="131"/>
      <c r="AF137" s="137"/>
      <c r="AG137" s="14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2">
        <f t="shared" si="51"/>
        <v>45099</v>
      </c>
      <c r="B138" s="176">
        <f t="shared" ca="1" si="62"/>
        <v>0</v>
      </c>
      <c r="C138" s="3">
        <f t="shared" si="52"/>
        <v>0</v>
      </c>
      <c r="D138" s="96">
        <f t="shared" si="66"/>
        <v>45098</v>
      </c>
      <c r="E138" s="94">
        <f ca="1">IF(D138&lt;$B$1,VLOOKUP(D138,[1]DI!$A$4:$B$15000,2,FALSE),0)</f>
        <v>0.13650000000000001</v>
      </c>
      <c r="F138" s="14">
        <f t="shared" ca="1" si="63"/>
        <v>1.00050788</v>
      </c>
      <c r="G138" s="14">
        <f ca="1">(TRUNC(PRODUCT($F$12:$F137),16))</f>
        <v>1.0660674899615099</v>
      </c>
      <c r="H138" s="14">
        <f t="shared" ca="1" si="64"/>
        <v>1.0510184065557999</v>
      </c>
      <c r="I138" s="14">
        <f t="shared" ca="1" si="65"/>
        <v>1.0143185699999999</v>
      </c>
      <c r="J138" s="13">
        <f t="shared" si="53"/>
        <v>5.5E-2</v>
      </c>
      <c r="K138" s="33">
        <f t="shared" si="54"/>
        <v>45058</v>
      </c>
      <c r="L138" s="2">
        <f t="shared" si="55"/>
        <v>28</v>
      </c>
      <c r="M138" s="17">
        <f t="shared" si="56"/>
        <v>28</v>
      </c>
      <c r="N138" s="12">
        <f t="shared" si="57"/>
        <v>1.005966704</v>
      </c>
      <c r="O138" s="12">
        <f t="shared" ca="1" si="58"/>
        <v>1.020370709</v>
      </c>
      <c r="P138" s="17">
        <f t="shared" si="67"/>
        <v>0</v>
      </c>
      <c r="Q138" s="14">
        <f t="shared" ca="1" si="49"/>
        <v>0</v>
      </c>
      <c r="R138" s="21">
        <f t="shared" si="50"/>
        <v>0</v>
      </c>
      <c r="S138" s="14">
        <f t="shared" si="59"/>
        <v>0</v>
      </c>
      <c r="T138" s="4">
        <f t="shared" si="60"/>
        <v>0</v>
      </c>
      <c r="U138" s="33">
        <f t="shared" si="61"/>
        <v>0</v>
      </c>
      <c r="V138" s="4"/>
      <c r="W138" s="131"/>
      <c r="X138" s="132"/>
      <c r="Y138" s="134"/>
      <c r="Z138" s="135"/>
      <c r="AA138" s="134"/>
      <c r="AB138" s="139"/>
      <c r="AC138" s="140"/>
      <c r="AD138" s="134"/>
      <c r="AE138" s="131"/>
      <c r="AF138" s="137"/>
      <c r="AG138" s="14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2">
        <f t="shared" si="51"/>
        <v>45100</v>
      </c>
      <c r="B139" s="176">
        <f t="shared" ca="1" si="62"/>
        <v>0</v>
      </c>
      <c r="C139" s="3">
        <f t="shared" si="52"/>
        <v>0</v>
      </c>
      <c r="D139" s="96">
        <f t="shared" si="66"/>
        <v>45099</v>
      </c>
      <c r="E139" s="94">
        <f ca="1">IF(D139&lt;$B$1,VLOOKUP(D139,[1]DI!$A$4:$B$15000,2,FALSE),0)</f>
        <v>0.13650000000000001</v>
      </c>
      <c r="F139" s="14">
        <f t="shared" ca="1" si="63"/>
        <v>1.00050788</v>
      </c>
      <c r="G139" s="14">
        <f ca="1">(TRUNC(PRODUCT($F$12:$F138),16))</f>
        <v>1.0666089243183099</v>
      </c>
      <c r="H139" s="14">
        <f t="shared" ca="1" si="64"/>
        <v>1.0510184065557999</v>
      </c>
      <c r="I139" s="14">
        <f t="shared" ca="1" si="65"/>
        <v>1.0148337199999999</v>
      </c>
      <c r="J139" s="13">
        <f t="shared" si="53"/>
        <v>5.5E-2</v>
      </c>
      <c r="K139" s="33">
        <f t="shared" si="54"/>
        <v>45058</v>
      </c>
      <c r="L139" s="2">
        <f t="shared" si="55"/>
        <v>29</v>
      </c>
      <c r="M139" s="17">
        <f t="shared" si="56"/>
        <v>29</v>
      </c>
      <c r="N139" s="12">
        <f t="shared" si="57"/>
        <v>1.006180458</v>
      </c>
      <c r="O139" s="12">
        <f t="shared" ca="1" si="58"/>
        <v>1.021105857</v>
      </c>
      <c r="P139" s="17">
        <f t="shared" si="67"/>
        <v>0</v>
      </c>
      <c r="Q139" s="14">
        <f t="shared" ca="1" si="49"/>
        <v>0</v>
      </c>
      <c r="R139" s="21">
        <f t="shared" si="50"/>
        <v>0</v>
      </c>
      <c r="S139" s="14">
        <f t="shared" si="59"/>
        <v>0</v>
      </c>
      <c r="T139" s="4">
        <f t="shared" si="60"/>
        <v>0</v>
      </c>
      <c r="U139" s="33">
        <f t="shared" si="61"/>
        <v>0</v>
      </c>
      <c r="V139" s="4"/>
      <c r="W139" s="131"/>
      <c r="X139" s="132"/>
      <c r="Y139" s="134"/>
      <c r="Z139" s="135"/>
      <c r="AA139" s="134"/>
      <c r="AB139" s="139"/>
      <c r="AC139" s="140"/>
      <c r="AD139" s="134"/>
      <c r="AE139" s="131"/>
      <c r="AF139" s="137"/>
      <c r="AG139" s="14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2">
        <f t="shared" si="51"/>
        <v>45103</v>
      </c>
      <c r="B140" s="176">
        <f t="shared" ca="1" si="62"/>
        <v>0</v>
      </c>
      <c r="C140" s="3">
        <f t="shared" si="52"/>
        <v>0</v>
      </c>
      <c r="D140" s="96">
        <f t="shared" si="66"/>
        <v>45100</v>
      </c>
      <c r="E140" s="94">
        <f ca="1">IF(D140&lt;$B$1,VLOOKUP(D140,[1]DI!$A$4:$B$15000,2,FALSE),0)</f>
        <v>0.13650000000000001</v>
      </c>
      <c r="F140" s="14">
        <f t="shared" ca="1" si="63"/>
        <v>1.00050788</v>
      </c>
      <c r="G140" s="14">
        <f ca="1">(TRUNC(PRODUCT($F$12:$F139),16))</f>
        <v>1.0671506336587899</v>
      </c>
      <c r="H140" s="14">
        <f t="shared" ca="1" si="64"/>
        <v>1.0510184065557999</v>
      </c>
      <c r="I140" s="14">
        <f t="shared" ca="1" si="65"/>
        <v>1.0153491400000001</v>
      </c>
      <c r="J140" s="13">
        <f t="shared" si="53"/>
        <v>5.5E-2</v>
      </c>
      <c r="K140" s="33">
        <f t="shared" si="54"/>
        <v>45058</v>
      </c>
      <c r="L140" s="2">
        <f t="shared" si="55"/>
        <v>30</v>
      </c>
      <c r="M140" s="17">
        <f t="shared" si="56"/>
        <v>30</v>
      </c>
      <c r="N140" s="12">
        <f t="shared" si="57"/>
        <v>1.006394257</v>
      </c>
      <c r="O140" s="12">
        <f t="shared" ca="1" si="58"/>
        <v>1.0218415430000001</v>
      </c>
      <c r="P140" s="17">
        <f t="shared" si="67"/>
        <v>0</v>
      </c>
      <c r="Q140" s="14">
        <f t="shared" ref="Q140:Q203" ca="1" si="68">TRUNC(((O140-1)*C140),8)</f>
        <v>0</v>
      </c>
      <c r="R140" s="21">
        <f t="shared" ref="R140:R203" si="69">IF($P140&gt;0,VLOOKUP($P140,$W$12:$AC$150,7),0)</f>
        <v>0</v>
      </c>
      <c r="S140" s="14">
        <f t="shared" si="59"/>
        <v>0</v>
      </c>
      <c r="T140" s="4">
        <f t="shared" si="60"/>
        <v>0</v>
      </c>
      <c r="U140" s="33">
        <f t="shared" si="61"/>
        <v>0</v>
      </c>
      <c r="V140" s="4"/>
      <c r="W140" s="131"/>
      <c r="X140" s="132"/>
      <c r="Y140" s="134"/>
      <c r="Z140" s="135"/>
      <c r="AA140" s="134"/>
      <c r="AB140" s="139"/>
      <c r="AC140" s="140"/>
      <c r="AD140" s="134"/>
      <c r="AE140" s="131"/>
      <c r="AF140" s="137"/>
      <c r="AG140" s="14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2">
        <f t="shared" ref="A141:A204" si="70">WORKDAY($A140,1,$W$166:$W$544)</f>
        <v>45104</v>
      </c>
      <c r="B141" s="176">
        <f t="shared" ca="1" si="62"/>
        <v>0</v>
      </c>
      <c r="C141" s="3">
        <f t="shared" ref="C141:C204" si="71">(C140-S140)</f>
        <v>0</v>
      </c>
      <c r="D141" s="96">
        <f t="shared" si="66"/>
        <v>45103</v>
      </c>
      <c r="E141" s="94">
        <f ca="1">IF(D141&lt;$B$1,VLOOKUP(D141,[1]DI!$A$4:$B$15000,2,FALSE),0)</f>
        <v>0.13650000000000001</v>
      </c>
      <c r="F141" s="14">
        <f t="shared" ca="1" si="63"/>
        <v>1.00050788</v>
      </c>
      <c r="G141" s="14">
        <f ca="1">(TRUNC(PRODUCT($F$12:$F140),16))</f>
        <v>1.0676926181226101</v>
      </c>
      <c r="H141" s="14">
        <f t="shared" ca="1" si="64"/>
        <v>1.0510184065557999</v>
      </c>
      <c r="I141" s="14">
        <f t="shared" ca="1" si="65"/>
        <v>1.0158648100000001</v>
      </c>
      <c r="J141" s="13">
        <f t="shared" ref="J141:J204" si="72">J140</f>
        <v>5.5E-2</v>
      </c>
      <c r="K141" s="33">
        <f t="shared" ref="K141:K204" si="73">IF(P140&gt;0,VLOOKUP(P140,W$12:AG$150,2),K140)</f>
        <v>45058</v>
      </c>
      <c r="L141" s="2">
        <f t="shared" ref="L141:L204" si="74">IF(A141&gt;K141,IF(NETWORKDAYS(K141,A141,$W$160:$W$544)-1=0,1,NETWORKDAYS(K141,A141,$W$160:$W$544)-1),0)</f>
        <v>31</v>
      </c>
      <c r="M141" s="17">
        <f t="shared" ref="M141:M204" si="75">IF(AND(L141=1,L140=1),1,IF(L141&gt;0,IF(L141=L140,L141+1,L141),0))</f>
        <v>31</v>
      </c>
      <c r="N141" s="12">
        <f t="shared" ref="N141:N204" si="76">ROUND((J141+1)^(M141/252),9)</f>
        <v>1.0066081019999999</v>
      </c>
      <c r="O141" s="12">
        <f t="shared" ref="O141:O204" ca="1" si="77">ROUND(I141*N141,9)</f>
        <v>1.022577748</v>
      </c>
      <c r="P141" s="17">
        <f t="shared" si="67"/>
        <v>0</v>
      </c>
      <c r="Q141" s="14">
        <f t="shared" ca="1" si="68"/>
        <v>0</v>
      </c>
      <c r="R141" s="21">
        <f t="shared" si="69"/>
        <v>0</v>
      </c>
      <c r="S141" s="14">
        <f t="shared" ref="S141:S204" si="78">IF(R141&gt;0,TRUNC(R141*C141,8),0)</f>
        <v>0</v>
      </c>
      <c r="T141" s="4">
        <f t="shared" ref="T141:T204" si="79">IF(P140&gt;0,VLOOKUP(P140,W$12:AG$150,10),T140)</f>
        <v>0</v>
      </c>
      <c r="U141" s="33">
        <f t="shared" ref="U141:U204" si="80">IF(P140&gt;0,VLOOKUP(P140,W$12:AG$150,11),U140)</f>
        <v>0</v>
      </c>
      <c r="V141" s="4"/>
      <c r="W141" s="131"/>
      <c r="X141" s="132"/>
      <c r="Y141" s="134"/>
      <c r="Z141" s="135"/>
      <c r="AA141" s="134"/>
      <c r="AB141" s="139"/>
      <c r="AC141" s="140"/>
      <c r="AD141" s="134"/>
      <c r="AE141" s="131"/>
      <c r="AF141" s="137"/>
      <c r="AG141" s="14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2">
        <f t="shared" si="70"/>
        <v>45105</v>
      </c>
      <c r="B142" s="176">
        <f t="shared" ref="B142:B205" ca="1" si="81">IF(A142&lt;=TODAY(),C142+Q142,IF(AND(A142&gt;TODAY(),A142&lt;=$B$1),IF(VLOOKUP(TODAY(),$A$10:$E$5000,4,FALSE)=0,"n.d",C142+Q142),"n.d"))</f>
        <v>0</v>
      </c>
      <c r="C142" s="3">
        <f t="shared" si="71"/>
        <v>0</v>
      </c>
      <c r="D142" s="96">
        <f t="shared" si="66"/>
        <v>45104</v>
      </c>
      <c r="E142" s="94">
        <f ca="1">IF(D142&lt;$B$1,VLOOKUP(D142,[1]DI!$A$4:$B$15000,2,FALSE),0)</f>
        <v>0.13650000000000001</v>
      </c>
      <c r="F142" s="14">
        <f t="shared" ref="F142:F205" ca="1" si="82">ROUND(((1+E142)^(1/252)),8)</f>
        <v>1.00050788</v>
      </c>
      <c r="G142" s="14">
        <f ca="1">(TRUNC(PRODUCT($F$12:$F141),16))</f>
        <v>1.0682348778495101</v>
      </c>
      <c r="H142" s="14">
        <f t="shared" ref="H142:H205" ca="1" si="83">IF(P141&gt;0,G141,H141)</f>
        <v>1.0510184065557999</v>
      </c>
      <c r="I142" s="14">
        <f t="shared" ref="I142:I205" ca="1" si="84">ROUND(G142/H142,8)</f>
        <v>1.0163807499999999</v>
      </c>
      <c r="J142" s="13">
        <f t="shared" si="72"/>
        <v>5.5E-2</v>
      </c>
      <c r="K142" s="33">
        <f t="shared" si="73"/>
        <v>45058</v>
      </c>
      <c r="L142" s="2">
        <f t="shared" si="74"/>
        <v>32</v>
      </c>
      <c r="M142" s="17">
        <f t="shared" si="75"/>
        <v>32</v>
      </c>
      <c r="N142" s="12">
        <f t="shared" si="76"/>
        <v>1.0068219920000001</v>
      </c>
      <c r="O142" s="12">
        <f t="shared" ca="1" si="77"/>
        <v>1.023314491</v>
      </c>
      <c r="P142" s="17">
        <f t="shared" si="67"/>
        <v>0</v>
      </c>
      <c r="Q142" s="14">
        <f t="shared" ca="1" si="68"/>
        <v>0</v>
      </c>
      <c r="R142" s="21">
        <f t="shared" si="69"/>
        <v>0</v>
      </c>
      <c r="S142" s="14">
        <f t="shared" si="78"/>
        <v>0</v>
      </c>
      <c r="T142" s="4">
        <f t="shared" si="79"/>
        <v>0</v>
      </c>
      <c r="U142" s="33">
        <f t="shared" si="80"/>
        <v>0</v>
      </c>
      <c r="V142" s="3"/>
      <c r="W142" s="131"/>
      <c r="X142" s="132"/>
      <c r="Y142" s="134"/>
      <c r="Z142" s="135"/>
      <c r="AA142" s="134"/>
      <c r="AB142" s="139"/>
      <c r="AC142" s="140"/>
      <c r="AD142" s="134"/>
      <c r="AE142" s="131"/>
      <c r="AF142" s="137"/>
      <c r="AG142" s="14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2">
        <f t="shared" si="70"/>
        <v>45106</v>
      </c>
      <c r="B143" s="176">
        <f t="shared" ca="1" si="81"/>
        <v>0</v>
      </c>
      <c r="C143" s="3">
        <f t="shared" si="71"/>
        <v>0</v>
      </c>
      <c r="D143" s="96">
        <f t="shared" ref="D143:D206" si="85">WORKDAY($A143,-1,$W$160:$W$544)</f>
        <v>45105</v>
      </c>
      <c r="E143" s="94">
        <f ca="1">IF(D143&lt;$B$1,VLOOKUP(D143,[1]DI!$A$4:$B$15000,2,FALSE),0)</f>
        <v>0.13650000000000001</v>
      </c>
      <c r="F143" s="14">
        <f t="shared" ca="1" si="82"/>
        <v>1.00050788</v>
      </c>
      <c r="G143" s="14">
        <f ca="1">(TRUNC(PRODUCT($F$12:$F142),16))</f>
        <v>1.06877741297927</v>
      </c>
      <c r="H143" s="14">
        <f t="shared" ca="1" si="83"/>
        <v>1.0510184065557999</v>
      </c>
      <c r="I143" s="14">
        <f t="shared" ca="1" si="84"/>
        <v>1.01689695</v>
      </c>
      <c r="J143" s="13">
        <f t="shared" si="72"/>
        <v>5.5E-2</v>
      </c>
      <c r="K143" s="33">
        <f t="shared" si="73"/>
        <v>45058</v>
      </c>
      <c r="L143" s="2">
        <f t="shared" si="74"/>
        <v>33</v>
      </c>
      <c r="M143" s="17">
        <f t="shared" si="75"/>
        <v>33</v>
      </c>
      <c r="N143" s="12">
        <f t="shared" si="76"/>
        <v>1.0070359280000001</v>
      </c>
      <c r="O143" s="12">
        <f t="shared" ca="1" si="77"/>
        <v>1.024051764</v>
      </c>
      <c r="P143" s="17">
        <f t="shared" ref="P143:P206" si="86">IF(VLOOKUP(A143,X$12:AE$150,8)=VLOOKUP(A142,X$12:AE$150,8),0,VLOOKUP(A143,X$12:AE$150,8))</f>
        <v>0</v>
      </c>
      <c r="Q143" s="14">
        <f t="shared" ca="1" si="68"/>
        <v>0</v>
      </c>
      <c r="R143" s="21">
        <f t="shared" si="69"/>
        <v>0</v>
      </c>
      <c r="S143" s="14">
        <f t="shared" si="78"/>
        <v>0</v>
      </c>
      <c r="T143" s="4">
        <f t="shared" si="79"/>
        <v>0</v>
      </c>
      <c r="U143" s="33">
        <f t="shared" si="80"/>
        <v>0</v>
      </c>
      <c r="V143" s="3"/>
      <c r="W143" s="131"/>
      <c r="X143" s="132"/>
      <c r="Y143" s="134"/>
      <c r="Z143" s="135"/>
      <c r="AA143" s="134"/>
      <c r="AB143" s="139"/>
      <c r="AC143" s="140"/>
      <c r="AD143" s="134"/>
      <c r="AE143" s="131"/>
      <c r="AF143" s="137"/>
      <c r="AG143" s="14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2">
        <f t="shared" si="70"/>
        <v>45107</v>
      </c>
      <c r="B144" s="176">
        <f t="shared" ca="1" si="81"/>
        <v>0</v>
      </c>
      <c r="C144" s="3">
        <f t="shared" si="71"/>
        <v>0</v>
      </c>
      <c r="D144" s="96">
        <f t="shared" si="85"/>
        <v>45106</v>
      </c>
      <c r="E144" s="94">
        <f ca="1">IF(D144&lt;$B$1,VLOOKUP(D144,[1]DI!$A$4:$B$15000,2,FALSE),0)</f>
        <v>0.13650000000000001</v>
      </c>
      <c r="F144" s="14">
        <f t="shared" ca="1" si="82"/>
        <v>1.00050788</v>
      </c>
      <c r="G144" s="14">
        <f ca="1">(TRUNC(PRODUCT($F$12:$F143),16))</f>
        <v>1.06932022365177</v>
      </c>
      <c r="H144" s="14">
        <f t="shared" ca="1" si="83"/>
        <v>1.0510184065557999</v>
      </c>
      <c r="I144" s="14">
        <f t="shared" ca="1" si="84"/>
        <v>1.0174134100000001</v>
      </c>
      <c r="J144" s="13">
        <f t="shared" si="72"/>
        <v>5.5E-2</v>
      </c>
      <c r="K144" s="33">
        <f t="shared" si="73"/>
        <v>45058</v>
      </c>
      <c r="L144" s="2">
        <f t="shared" si="74"/>
        <v>34</v>
      </c>
      <c r="M144" s="17">
        <f t="shared" si="75"/>
        <v>34</v>
      </c>
      <c r="N144" s="12">
        <f t="shared" si="76"/>
        <v>1.007249909</v>
      </c>
      <c r="O144" s="12">
        <f t="shared" ca="1" si="77"/>
        <v>1.0247895650000001</v>
      </c>
      <c r="P144" s="17">
        <f t="shared" si="86"/>
        <v>0</v>
      </c>
      <c r="Q144" s="14">
        <f t="shared" ca="1" si="68"/>
        <v>0</v>
      </c>
      <c r="R144" s="21">
        <f t="shared" si="69"/>
        <v>0</v>
      </c>
      <c r="S144" s="14">
        <f t="shared" si="78"/>
        <v>0</v>
      </c>
      <c r="T144" s="4">
        <f t="shared" si="79"/>
        <v>0</v>
      </c>
      <c r="U144" s="33">
        <f t="shared" si="80"/>
        <v>0</v>
      </c>
      <c r="V144" s="3"/>
      <c r="W144" s="131"/>
      <c r="X144" s="132"/>
      <c r="Y144" s="134"/>
      <c r="Z144" s="135"/>
      <c r="AA144" s="134"/>
      <c r="AB144" s="139"/>
      <c r="AC144" s="140"/>
      <c r="AD144" s="134"/>
      <c r="AE144" s="131"/>
      <c r="AF144" s="137"/>
      <c r="AG144" s="14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2">
        <f t="shared" si="70"/>
        <v>45110</v>
      </c>
      <c r="B145" s="176">
        <f t="shared" ca="1" si="81"/>
        <v>0</v>
      </c>
      <c r="C145" s="3">
        <f t="shared" si="71"/>
        <v>0</v>
      </c>
      <c r="D145" s="96">
        <f t="shared" si="85"/>
        <v>45107</v>
      </c>
      <c r="E145" s="94">
        <f ca="1">IF(D145&lt;$B$1,VLOOKUP(D145,[1]DI!$A$4:$B$15000,2,FALSE),0)</f>
        <v>0.13650000000000001</v>
      </c>
      <c r="F145" s="14">
        <f t="shared" ca="1" si="82"/>
        <v>1.00050788</v>
      </c>
      <c r="G145" s="14">
        <f ca="1">(TRUNC(PRODUCT($F$12:$F144),16))</f>
        <v>1.0698633100069599</v>
      </c>
      <c r="H145" s="14">
        <f t="shared" ca="1" si="83"/>
        <v>1.0510184065557999</v>
      </c>
      <c r="I145" s="14">
        <f t="shared" ca="1" si="84"/>
        <v>1.01793014</v>
      </c>
      <c r="J145" s="13">
        <f t="shared" si="72"/>
        <v>5.5E-2</v>
      </c>
      <c r="K145" s="33">
        <f t="shared" si="73"/>
        <v>45058</v>
      </c>
      <c r="L145" s="2">
        <f t="shared" si="74"/>
        <v>35</v>
      </c>
      <c r="M145" s="17">
        <f t="shared" si="75"/>
        <v>35</v>
      </c>
      <c r="N145" s="12">
        <f t="shared" si="76"/>
        <v>1.0074639350000001</v>
      </c>
      <c r="O145" s="12">
        <f t="shared" ca="1" si="77"/>
        <v>1.025527904</v>
      </c>
      <c r="P145" s="17">
        <f t="shared" si="86"/>
        <v>0</v>
      </c>
      <c r="Q145" s="14">
        <f t="shared" ca="1" si="68"/>
        <v>0</v>
      </c>
      <c r="R145" s="21">
        <f t="shared" si="69"/>
        <v>0</v>
      </c>
      <c r="S145" s="14">
        <f t="shared" si="78"/>
        <v>0</v>
      </c>
      <c r="T145" s="4">
        <f t="shared" si="79"/>
        <v>0</v>
      </c>
      <c r="U145" s="33">
        <f t="shared" si="80"/>
        <v>0</v>
      </c>
      <c r="V145" s="3"/>
      <c r="W145" s="131"/>
      <c r="X145" s="132"/>
      <c r="Y145" s="134"/>
      <c r="Z145" s="135"/>
      <c r="AA145" s="134"/>
      <c r="AB145" s="139"/>
      <c r="AC145" s="140"/>
      <c r="AD145" s="134"/>
      <c r="AE145" s="131"/>
      <c r="AF145" s="137"/>
      <c r="AG145" s="14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2">
        <f t="shared" si="70"/>
        <v>45111</v>
      </c>
      <c r="B146" s="176">
        <f t="shared" ca="1" si="81"/>
        <v>0</v>
      </c>
      <c r="C146" s="3">
        <f t="shared" si="71"/>
        <v>0</v>
      </c>
      <c r="D146" s="96">
        <f t="shared" si="85"/>
        <v>45110</v>
      </c>
      <c r="E146" s="94">
        <f ca="1">IF(D146&lt;$B$1,VLOOKUP(D146,[1]DI!$A$4:$B$15000,2,FALSE),0)</f>
        <v>0.13650000000000001</v>
      </c>
      <c r="F146" s="14">
        <f t="shared" ca="1" si="82"/>
        <v>1.00050788</v>
      </c>
      <c r="G146" s="14">
        <f ca="1">(TRUNC(PRODUCT($F$12:$F145),16))</f>
        <v>1.07040667218485</v>
      </c>
      <c r="H146" s="14">
        <f t="shared" ca="1" si="83"/>
        <v>1.0510184065557999</v>
      </c>
      <c r="I146" s="14">
        <f t="shared" ca="1" si="84"/>
        <v>1.01844712</v>
      </c>
      <c r="J146" s="13">
        <f t="shared" si="72"/>
        <v>5.5E-2</v>
      </c>
      <c r="K146" s="33">
        <f t="shared" si="73"/>
        <v>45058</v>
      </c>
      <c r="L146" s="2">
        <f t="shared" si="74"/>
        <v>36</v>
      </c>
      <c r="M146" s="17">
        <f t="shared" si="75"/>
        <v>36</v>
      </c>
      <c r="N146" s="12">
        <f t="shared" si="76"/>
        <v>1.007678007</v>
      </c>
      <c r="O146" s="12">
        <f t="shared" ca="1" si="77"/>
        <v>1.0262667640000001</v>
      </c>
      <c r="P146" s="17">
        <f t="shared" si="86"/>
        <v>0</v>
      </c>
      <c r="Q146" s="14">
        <f t="shared" ca="1" si="68"/>
        <v>0</v>
      </c>
      <c r="R146" s="21">
        <f t="shared" si="69"/>
        <v>0</v>
      </c>
      <c r="S146" s="14">
        <f t="shared" si="78"/>
        <v>0</v>
      </c>
      <c r="T146" s="4">
        <f t="shared" si="79"/>
        <v>0</v>
      </c>
      <c r="U146" s="33">
        <f t="shared" si="80"/>
        <v>0</v>
      </c>
      <c r="V146" s="3"/>
      <c r="W146" s="131"/>
      <c r="X146" s="132"/>
      <c r="Y146" s="134"/>
      <c r="Z146" s="135"/>
      <c r="AA146" s="134"/>
      <c r="AB146" s="139"/>
      <c r="AC146" s="140"/>
      <c r="AD146" s="134"/>
      <c r="AE146" s="131"/>
      <c r="AF146" s="137"/>
      <c r="AG146" s="14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2">
        <f t="shared" si="70"/>
        <v>45112</v>
      </c>
      <c r="B147" s="176">
        <f t="shared" ca="1" si="81"/>
        <v>0</v>
      </c>
      <c r="C147" s="3">
        <f t="shared" si="71"/>
        <v>0</v>
      </c>
      <c r="D147" s="96">
        <f t="shared" si="85"/>
        <v>45111</v>
      </c>
      <c r="E147" s="94">
        <f ca="1">IF(D147&lt;$B$1,VLOOKUP(D147,[1]DI!$A$4:$B$15000,2,FALSE),0)</f>
        <v>0.13650000000000001</v>
      </c>
      <c r="F147" s="14">
        <f t="shared" ca="1" si="82"/>
        <v>1.00050788</v>
      </c>
      <c r="G147" s="14">
        <f ca="1">(TRUNC(PRODUCT($F$12:$F146),16))</f>
        <v>1.07095031032552</v>
      </c>
      <c r="H147" s="14">
        <f t="shared" ca="1" si="83"/>
        <v>1.0510184065557999</v>
      </c>
      <c r="I147" s="14">
        <f t="shared" ca="1" si="84"/>
        <v>1.01896437</v>
      </c>
      <c r="J147" s="13">
        <f t="shared" si="72"/>
        <v>5.5E-2</v>
      </c>
      <c r="K147" s="33">
        <f t="shared" si="73"/>
        <v>45058</v>
      </c>
      <c r="L147" s="2">
        <f t="shared" si="74"/>
        <v>37</v>
      </c>
      <c r="M147" s="17">
        <f t="shared" si="75"/>
        <v>37</v>
      </c>
      <c r="N147" s="12">
        <f t="shared" si="76"/>
        <v>1.0078921240000001</v>
      </c>
      <c r="O147" s="12">
        <f t="shared" ca="1" si="77"/>
        <v>1.027006163</v>
      </c>
      <c r="P147" s="17">
        <f t="shared" si="86"/>
        <v>0</v>
      </c>
      <c r="Q147" s="14">
        <f t="shared" ca="1" si="68"/>
        <v>0</v>
      </c>
      <c r="R147" s="21">
        <f t="shared" si="69"/>
        <v>0</v>
      </c>
      <c r="S147" s="14">
        <f t="shared" si="78"/>
        <v>0</v>
      </c>
      <c r="T147" s="4">
        <f t="shared" si="79"/>
        <v>0</v>
      </c>
      <c r="U147" s="33">
        <f t="shared" si="80"/>
        <v>0</v>
      </c>
      <c r="V147" s="3"/>
      <c r="W147" s="131"/>
      <c r="X147" s="132"/>
      <c r="Y147" s="134"/>
      <c r="Z147" s="135"/>
      <c r="AA147" s="134"/>
      <c r="AB147" s="139"/>
      <c r="AC147" s="140"/>
      <c r="AD147" s="134"/>
      <c r="AE147" s="131"/>
      <c r="AF147" s="137"/>
      <c r="AG147" s="14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2">
        <f t="shared" si="70"/>
        <v>45113</v>
      </c>
      <c r="B148" s="176">
        <f t="shared" ca="1" si="81"/>
        <v>0</v>
      </c>
      <c r="C148" s="3">
        <f t="shared" si="71"/>
        <v>0</v>
      </c>
      <c r="D148" s="96">
        <f t="shared" si="85"/>
        <v>45112</v>
      </c>
      <c r="E148" s="94">
        <f ca="1">IF(D148&lt;$B$1,VLOOKUP(D148,[1]DI!$A$4:$B$15000,2,FALSE),0)</f>
        <v>0.13650000000000001</v>
      </c>
      <c r="F148" s="14">
        <f t="shared" ca="1" si="82"/>
        <v>1.00050788</v>
      </c>
      <c r="G148" s="14">
        <f ca="1">(TRUNC(PRODUCT($F$12:$F147),16))</f>
        <v>1.0714942245691199</v>
      </c>
      <c r="H148" s="14">
        <f t="shared" ca="1" si="83"/>
        <v>1.0510184065557999</v>
      </c>
      <c r="I148" s="14">
        <f t="shared" ca="1" si="84"/>
        <v>1.0194818800000001</v>
      </c>
      <c r="J148" s="13">
        <f t="shared" si="72"/>
        <v>5.5E-2</v>
      </c>
      <c r="K148" s="33">
        <f t="shared" si="73"/>
        <v>45058</v>
      </c>
      <c r="L148" s="2">
        <f t="shared" si="74"/>
        <v>38</v>
      </c>
      <c r="M148" s="17">
        <f t="shared" si="75"/>
        <v>38</v>
      </c>
      <c r="N148" s="12">
        <f t="shared" si="76"/>
        <v>1.0081062869999999</v>
      </c>
      <c r="O148" s="12">
        <f t="shared" ca="1" si="77"/>
        <v>1.027746093</v>
      </c>
      <c r="P148" s="17">
        <f t="shared" si="86"/>
        <v>0</v>
      </c>
      <c r="Q148" s="14">
        <f t="shared" ca="1" si="68"/>
        <v>0</v>
      </c>
      <c r="R148" s="21">
        <f t="shared" si="69"/>
        <v>0</v>
      </c>
      <c r="S148" s="14">
        <f t="shared" si="78"/>
        <v>0</v>
      </c>
      <c r="T148" s="4">
        <f t="shared" si="79"/>
        <v>0</v>
      </c>
      <c r="U148" s="33">
        <f t="shared" si="80"/>
        <v>0</v>
      </c>
      <c r="V148" s="3"/>
      <c r="W148" s="131"/>
      <c r="X148" s="132"/>
      <c r="Y148" s="134"/>
      <c r="Z148" s="135"/>
      <c r="AA148" s="134"/>
      <c r="AB148" s="139"/>
      <c r="AC148" s="140"/>
      <c r="AD148" s="134"/>
      <c r="AE148" s="131"/>
      <c r="AF148" s="137"/>
      <c r="AG148" s="14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2">
        <f t="shared" si="70"/>
        <v>45114</v>
      </c>
      <c r="B149" s="176">
        <f t="shared" ca="1" si="81"/>
        <v>0</v>
      </c>
      <c r="C149" s="3">
        <f t="shared" si="71"/>
        <v>0</v>
      </c>
      <c r="D149" s="96">
        <f t="shared" si="85"/>
        <v>45113</v>
      </c>
      <c r="E149" s="94">
        <f ca="1">IF(D149&lt;$B$1,VLOOKUP(D149,[1]DI!$A$4:$B$15000,2,FALSE),0)</f>
        <v>0.13650000000000001</v>
      </c>
      <c r="F149" s="14">
        <f t="shared" ca="1" si="82"/>
        <v>1.00050788</v>
      </c>
      <c r="G149" s="14">
        <f ca="1">(TRUNC(PRODUCT($F$12:$F148),16))</f>
        <v>1.0720384150558999</v>
      </c>
      <c r="H149" s="14">
        <f t="shared" ca="1" si="83"/>
        <v>1.0510184065557999</v>
      </c>
      <c r="I149" s="14">
        <f t="shared" ca="1" si="84"/>
        <v>1.0199996600000001</v>
      </c>
      <c r="J149" s="13">
        <f t="shared" si="72"/>
        <v>5.5E-2</v>
      </c>
      <c r="K149" s="33">
        <f t="shared" si="73"/>
        <v>45058</v>
      </c>
      <c r="L149" s="2">
        <f t="shared" si="74"/>
        <v>39</v>
      </c>
      <c r="M149" s="17">
        <f t="shared" si="75"/>
        <v>39</v>
      </c>
      <c r="N149" s="12">
        <f t="shared" si="76"/>
        <v>1.0083204960000001</v>
      </c>
      <c r="O149" s="12">
        <f t="shared" ca="1" si="77"/>
        <v>1.028486563</v>
      </c>
      <c r="P149" s="17">
        <f t="shared" si="86"/>
        <v>0</v>
      </c>
      <c r="Q149" s="14">
        <f t="shared" ca="1" si="68"/>
        <v>0</v>
      </c>
      <c r="R149" s="21">
        <f t="shared" si="69"/>
        <v>0</v>
      </c>
      <c r="S149" s="14">
        <f t="shared" si="78"/>
        <v>0</v>
      </c>
      <c r="T149" s="4">
        <f t="shared" si="79"/>
        <v>0</v>
      </c>
      <c r="U149" s="33">
        <f t="shared" si="80"/>
        <v>0</v>
      </c>
      <c r="V149" s="3"/>
      <c r="W149" s="131"/>
      <c r="X149" s="132"/>
      <c r="Y149" s="134"/>
      <c r="Z149" s="135"/>
      <c r="AA149" s="134"/>
      <c r="AB149" s="139"/>
      <c r="AC149" s="140"/>
      <c r="AD149" s="134"/>
      <c r="AE149" s="131"/>
      <c r="AF149" s="137"/>
      <c r="AG149" s="14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2">
        <f t="shared" si="70"/>
        <v>45117</v>
      </c>
      <c r="B150" s="176">
        <f t="shared" ca="1" si="81"/>
        <v>0</v>
      </c>
      <c r="C150" s="3">
        <f t="shared" si="71"/>
        <v>0</v>
      </c>
      <c r="D150" s="96">
        <f t="shared" si="85"/>
        <v>45114</v>
      </c>
      <c r="E150" s="94">
        <f ca="1">IF(D150&lt;$B$1,VLOOKUP(D150,[1]DI!$A$4:$B$15000,2,FALSE),0)</f>
        <v>0.13650000000000001</v>
      </c>
      <c r="F150" s="14">
        <f t="shared" ca="1" si="82"/>
        <v>1.00050788</v>
      </c>
      <c r="G150" s="14">
        <f ca="1">(TRUNC(PRODUCT($F$12:$F149),16))</f>
        <v>1.07258288192614</v>
      </c>
      <c r="H150" s="14">
        <f t="shared" ca="1" si="83"/>
        <v>1.0510184065557999</v>
      </c>
      <c r="I150" s="14">
        <f t="shared" ca="1" si="84"/>
        <v>1.0205177000000001</v>
      </c>
      <c r="J150" s="13">
        <f t="shared" si="72"/>
        <v>5.5E-2</v>
      </c>
      <c r="K150" s="33">
        <f t="shared" si="73"/>
        <v>45058</v>
      </c>
      <c r="L150" s="2">
        <f t="shared" si="74"/>
        <v>40</v>
      </c>
      <c r="M150" s="17">
        <f t="shared" si="75"/>
        <v>40</v>
      </c>
      <c r="N150" s="12">
        <f t="shared" si="76"/>
        <v>1.0085347490000001</v>
      </c>
      <c r="O150" s="12">
        <f t="shared" ca="1" si="77"/>
        <v>1.029227562</v>
      </c>
      <c r="P150" s="17">
        <f t="shared" si="86"/>
        <v>0</v>
      </c>
      <c r="Q150" s="14">
        <f t="shared" ca="1" si="68"/>
        <v>0</v>
      </c>
      <c r="R150" s="21">
        <f t="shared" si="69"/>
        <v>0</v>
      </c>
      <c r="S150" s="14">
        <f t="shared" si="78"/>
        <v>0</v>
      </c>
      <c r="T150" s="4">
        <f t="shared" si="79"/>
        <v>0</v>
      </c>
      <c r="U150" s="33">
        <f t="shared" si="80"/>
        <v>0</v>
      </c>
      <c r="V150" s="3"/>
      <c r="W150" s="131"/>
      <c r="X150" s="132"/>
      <c r="Y150" s="134"/>
      <c r="Z150" s="135"/>
      <c r="AA150" s="134"/>
      <c r="AB150" s="139"/>
      <c r="AC150" s="140"/>
      <c r="AD150" s="134"/>
      <c r="AE150" s="131"/>
      <c r="AF150" s="137"/>
      <c r="AG150" s="14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2">
        <f t="shared" si="70"/>
        <v>45118</v>
      </c>
      <c r="B151" s="176">
        <f t="shared" ca="1" si="81"/>
        <v>0</v>
      </c>
      <c r="C151" s="3">
        <f t="shared" si="71"/>
        <v>0</v>
      </c>
      <c r="D151" s="96">
        <f t="shared" si="85"/>
        <v>45117</v>
      </c>
      <c r="E151" s="94">
        <f ca="1">IF(D151&lt;$B$1,VLOOKUP(D151,[1]DI!$A$4:$B$15000,2,FALSE),0)</f>
        <v>0.13650000000000001</v>
      </c>
      <c r="F151" s="14">
        <f t="shared" ca="1" si="82"/>
        <v>1.00050788</v>
      </c>
      <c r="G151" s="14">
        <f ca="1">(TRUNC(PRODUCT($F$12:$F150),16))</f>
        <v>1.07312762532021</v>
      </c>
      <c r="H151" s="14">
        <f t="shared" ca="1" si="83"/>
        <v>1.0510184065557999</v>
      </c>
      <c r="I151" s="14">
        <f t="shared" ca="1" si="84"/>
        <v>1.0210360000000001</v>
      </c>
      <c r="J151" s="13">
        <f t="shared" si="72"/>
        <v>5.5E-2</v>
      </c>
      <c r="K151" s="33">
        <f t="shared" si="73"/>
        <v>45058</v>
      </c>
      <c r="L151" s="2">
        <f t="shared" si="74"/>
        <v>41</v>
      </c>
      <c r="M151" s="17">
        <f t="shared" si="75"/>
        <v>41</v>
      </c>
      <c r="N151" s="12">
        <f t="shared" si="76"/>
        <v>1.008749049</v>
      </c>
      <c r="O151" s="12">
        <f t="shared" ca="1" si="77"/>
        <v>1.0299690939999999</v>
      </c>
      <c r="P151" s="17">
        <f t="shared" si="86"/>
        <v>0</v>
      </c>
      <c r="Q151" s="14">
        <f t="shared" ca="1" si="68"/>
        <v>0</v>
      </c>
      <c r="R151" s="21">
        <f t="shared" si="69"/>
        <v>0</v>
      </c>
      <c r="S151" s="14">
        <f t="shared" si="78"/>
        <v>0</v>
      </c>
      <c r="T151" s="4">
        <f t="shared" si="79"/>
        <v>0</v>
      </c>
      <c r="U151" s="33">
        <f t="shared" si="80"/>
        <v>0</v>
      </c>
      <c r="V151" s="3"/>
      <c r="W151" s="142"/>
      <c r="X151" s="143"/>
      <c r="Y151" s="142"/>
      <c r="Z151" s="142"/>
      <c r="AA151" s="142"/>
      <c r="AB151" s="144"/>
      <c r="AC151" s="140"/>
      <c r="AD151" s="142"/>
      <c r="AE151" s="134"/>
      <c r="AF151" s="145"/>
      <c r="AG151" s="134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2">
        <f t="shared" si="70"/>
        <v>45119</v>
      </c>
      <c r="B152" s="176">
        <f t="shared" ca="1" si="81"/>
        <v>0</v>
      </c>
      <c r="C152" s="3">
        <f t="shared" si="71"/>
        <v>0</v>
      </c>
      <c r="D152" s="96">
        <f t="shared" si="85"/>
        <v>45118</v>
      </c>
      <c r="E152" s="94">
        <f ca="1">IF(D152&lt;$B$1,VLOOKUP(D152,[1]DI!$A$4:$B$15000,2,FALSE),0)</f>
        <v>0.13650000000000001</v>
      </c>
      <c r="F152" s="14">
        <f t="shared" ca="1" si="82"/>
        <v>1.00050788</v>
      </c>
      <c r="G152" s="14">
        <f ca="1">(TRUNC(PRODUCT($F$12:$F151),16))</f>
        <v>1.0736726453785601</v>
      </c>
      <c r="H152" s="14">
        <f t="shared" ca="1" si="83"/>
        <v>1.0510184065557999</v>
      </c>
      <c r="I152" s="14">
        <f t="shared" ca="1" si="84"/>
        <v>1.02155456</v>
      </c>
      <c r="J152" s="13">
        <f t="shared" si="72"/>
        <v>5.5E-2</v>
      </c>
      <c r="K152" s="33">
        <f t="shared" si="73"/>
        <v>45058</v>
      </c>
      <c r="L152" s="2">
        <f t="shared" si="74"/>
        <v>42</v>
      </c>
      <c r="M152" s="17">
        <f t="shared" si="75"/>
        <v>42</v>
      </c>
      <c r="N152" s="12">
        <f t="shared" si="76"/>
        <v>1.008963394</v>
      </c>
      <c r="O152" s="12">
        <f t="shared" ca="1" si="77"/>
        <v>1.030711156</v>
      </c>
      <c r="P152" s="17">
        <f t="shared" si="86"/>
        <v>0</v>
      </c>
      <c r="Q152" s="14">
        <f t="shared" ca="1" si="68"/>
        <v>0</v>
      </c>
      <c r="R152" s="21">
        <f t="shared" si="69"/>
        <v>0</v>
      </c>
      <c r="S152" s="14">
        <f t="shared" si="78"/>
        <v>0</v>
      </c>
      <c r="T152" s="4">
        <f t="shared" si="79"/>
        <v>0</v>
      </c>
      <c r="U152" s="33">
        <f t="shared" si="80"/>
        <v>0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2">
        <f t="shared" si="70"/>
        <v>45120</v>
      </c>
      <c r="B153" s="176">
        <f t="shared" ca="1" si="81"/>
        <v>0</v>
      </c>
      <c r="C153" s="3">
        <f t="shared" si="71"/>
        <v>0</v>
      </c>
      <c r="D153" s="96">
        <f t="shared" si="85"/>
        <v>45119</v>
      </c>
      <c r="E153" s="94">
        <f ca="1">IF(D153&lt;$B$1,VLOOKUP(D153,[1]DI!$A$4:$B$15000,2,FALSE),0)</f>
        <v>0.13650000000000001</v>
      </c>
      <c r="F153" s="14">
        <f t="shared" ca="1" si="82"/>
        <v>1.00050788</v>
      </c>
      <c r="G153" s="14">
        <f ca="1">(TRUNC(PRODUCT($F$12:$F152),16))</f>
        <v>1.07421794224169</v>
      </c>
      <c r="H153" s="14">
        <f t="shared" ca="1" si="83"/>
        <v>1.0510184065557999</v>
      </c>
      <c r="I153" s="14">
        <f t="shared" ca="1" si="84"/>
        <v>1.0220733900000001</v>
      </c>
      <c r="J153" s="13">
        <f t="shared" si="72"/>
        <v>5.5E-2</v>
      </c>
      <c r="K153" s="33">
        <f t="shared" si="73"/>
        <v>45058</v>
      </c>
      <c r="L153" s="2">
        <f t="shared" si="74"/>
        <v>43</v>
      </c>
      <c r="M153" s="17">
        <f t="shared" si="75"/>
        <v>43</v>
      </c>
      <c r="N153" s="12">
        <f t="shared" si="76"/>
        <v>1.009177784</v>
      </c>
      <c r="O153" s="12">
        <f t="shared" ca="1" si="77"/>
        <v>1.0314537589999999</v>
      </c>
      <c r="P153" s="17">
        <f t="shared" si="86"/>
        <v>0</v>
      </c>
      <c r="Q153" s="14">
        <f t="shared" ca="1" si="68"/>
        <v>0</v>
      </c>
      <c r="R153" s="21">
        <f t="shared" si="69"/>
        <v>0</v>
      </c>
      <c r="S153" s="14">
        <f t="shared" si="78"/>
        <v>0</v>
      </c>
      <c r="T153" s="4">
        <f t="shared" si="79"/>
        <v>0</v>
      </c>
      <c r="U153" s="33">
        <f t="shared" si="80"/>
        <v>0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2">
        <f t="shared" si="70"/>
        <v>45121</v>
      </c>
      <c r="B154" s="176">
        <f t="shared" ca="1" si="81"/>
        <v>0</v>
      </c>
      <c r="C154" s="3">
        <f t="shared" si="71"/>
        <v>0</v>
      </c>
      <c r="D154" s="96">
        <f t="shared" si="85"/>
        <v>45120</v>
      </c>
      <c r="E154" s="94">
        <f ca="1">IF(D154&lt;$B$1,VLOOKUP(D154,[1]DI!$A$4:$B$15000,2,FALSE),0)</f>
        <v>0.13650000000000001</v>
      </c>
      <c r="F154" s="14">
        <f t="shared" ca="1" si="82"/>
        <v>1.00050788</v>
      </c>
      <c r="G154" s="14">
        <f ca="1">(TRUNC(PRODUCT($F$12:$F153),16))</f>
        <v>1.0747635160502</v>
      </c>
      <c r="H154" s="14">
        <f t="shared" ca="1" si="83"/>
        <v>1.0510184065557999</v>
      </c>
      <c r="I154" s="14">
        <f t="shared" ca="1" si="84"/>
        <v>1.0225924799999999</v>
      </c>
      <c r="J154" s="13">
        <f t="shared" si="72"/>
        <v>5.5E-2</v>
      </c>
      <c r="K154" s="33">
        <f t="shared" si="73"/>
        <v>45058</v>
      </c>
      <c r="L154" s="2">
        <f t="shared" si="74"/>
        <v>44</v>
      </c>
      <c r="M154" s="17">
        <f t="shared" si="75"/>
        <v>44</v>
      </c>
      <c r="N154" s="12">
        <f t="shared" si="76"/>
        <v>1.0093922209999999</v>
      </c>
      <c r="O154" s="12">
        <f t="shared" ca="1" si="77"/>
        <v>1.032196895</v>
      </c>
      <c r="P154" s="17">
        <f t="shared" si="86"/>
        <v>0</v>
      </c>
      <c r="Q154" s="14">
        <f t="shared" ca="1" si="68"/>
        <v>0</v>
      </c>
      <c r="R154" s="21">
        <f t="shared" si="69"/>
        <v>0</v>
      </c>
      <c r="S154" s="14">
        <f t="shared" si="78"/>
        <v>0</v>
      </c>
      <c r="T154" s="4">
        <f t="shared" si="79"/>
        <v>0</v>
      </c>
      <c r="U154" s="33">
        <f t="shared" si="80"/>
        <v>0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2">
        <f t="shared" si="70"/>
        <v>45124</v>
      </c>
      <c r="B155" s="176">
        <f t="shared" ca="1" si="81"/>
        <v>0</v>
      </c>
      <c r="C155" s="3">
        <f t="shared" si="71"/>
        <v>0</v>
      </c>
      <c r="D155" s="96">
        <f t="shared" si="85"/>
        <v>45121</v>
      </c>
      <c r="E155" s="94">
        <f ca="1">IF(D155&lt;$B$1,VLOOKUP(D155,[1]DI!$A$4:$B$15000,2,FALSE),0)</f>
        <v>0.13650000000000001</v>
      </c>
      <c r="F155" s="14">
        <f t="shared" ca="1" si="82"/>
        <v>1.00050788</v>
      </c>
      <c r="G155" s="14">
        <f ca="1">(TRUNC(PRODUCT($F$12:$F154),16))</f>
        <v>1.07530936694473</v>
      </c>
      <c r="H155" s="14">
        <f t="shared" ca="1" si="83"/>
        <v>1.0510184065557999</v>
      </c>
      <c r="I155" s="14">
        <f t="shared" ca="1" si="84"/>
        <v>1.0231118299999999</v>
      </c>
      <c r="J155" s="13">
        <f t="shared" si="72"/>
        <v>5.5E-2</v>
      </c>
      <c r="K155" s="33">
        <f t="shared" si="73"/>
        <v>45058</v>
      </c>
      <c r="L155" s="2">
        <f t="shared" si="74"/>
        <v>45</v>
      </c>
      <c r="M155" s="17">
        <f t="shared" si="75"/>
        <v>45</v>
      </c>
      <c r="N155" s="12">
        <f t="shared" si="76"/>
        <v>1.0096067019999999</v>
      </c>
      <c r="O155" s="12">
        <f t="shared" ca="1" si="77"/>
        <v>1.0329405599999999</v>
      </c>
      <c r="P155" s="17">
        <f t="shared" si="86"/>
        <v>0</v>
      </c>
      <c r="Q155" s="14">
        <f t="shared" ca="1" si="68"/>
        <v>0</v>
      </c>
      <c r="R155" s="21">
        <f t="shared" si="69"/>
        <v>0</v>
      </c>
      <c r="S155" s="14">
        <f t="shared" si="78"/>
        <v>0</v>
      </c>
      <c r="T155" s="4">
        <f t="shared" si="79"/>
        <v>0</v>
      </c>
      <c r="U155" s="33">
        <f t="shared" si="80"/>
        <v>0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2">
        <f t="shared" si="70"/>
        <v>45125</v>
      </c>
      <c r="B156" s="176">
        <f t="shared" ca="1" si="81"/>
        <v>0</v>
      </c>
      <c r="C156" s="3">
        <f t="shared" si="71"/>
        <v>0</v>
      </c>
      <c r="D156" s="96">
        <f t="shared" si="85"/>
        <v>45124</v>
      </c>
      <c r="E156" s="94">
        <f ca="1">IF(D156&lt;$B$1,VLOOKUP(D156,[1]DI!$A$4:$B$15000,2,FALSE),0)</f>
        <v>0.13650000000000001</v>
      </c>
      <c r="F156" s="14">
        <f t="shared" ca="1" si="82"/>
        <v>1.00050788</v>
      </c>
      <c r="G156" s="14">
        <f ca="1">(TRUNC(PRODUCT($F$12:$F155),16))</f>
        <v>1.07585549506601</v>
      </c>
      <c r="H156" s="14">
        <f t="shared" ca="1" si="83"/>
        <v>1.0510184065557999</v>
      </c>
      <c r="I156" s="14">
        <f t="shared" ca="1" si="84"/>
        <v>1.0236314500000001</v>
      </c>
      <c r="J156" s="13">
        <f t="shared" si="72"/>
        <v>5.5E-2</v>
      </c>
      <c r="K156" s="33">
        <f t="shared" si="73"/>
        <v>45058</v>
      </c>
      <c r="L156" s="2">
        <f t="shared" si="74"/>
        <v>46</v>
      </c>
      <c r="M156" s="17">
        <f t="shared" si="75"/>
        <v>46</v>
      </c>
      <c r="N156" s="12">
        <f t="shared" si="76"/>
        <v>1.0098212289999999</v>
      </c>
      <c r="O156" s="12">
        <f t="shared" ca="1" si="77"/>
        <v>1.0336847689999999</v>
      </c>
      <c r="P156" s="17">
        <f t="shared" si="86"/>
        <v>0</v>
      </c>
      <c r="Q156" s="14">
        <f t="shared" ca="1" si="68"/>
        <v>0</v>
      </c>
      <c r="R156" s="21">
        <f t="shared" si="69"/>
        <v>0</v>
      </c>
      <c r="S156" s="14">
        <f t="shared" si="78"/>
        <v>0</v>
      </c>
      <c r="T156" s="4">
        <f t="shared" si="79"/>
        <v>0</v>
      </c>
      <c r="U156" s="33">
        <f t="shared" si="80"/>
        <v>0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2">
        <f t="shared" si="70"/>
        <v>45126</v>
      </c>
      <c r="B157" s="176">
        <f t="shared" ca="1" si="81"/>
        <v>0</v>
      </c>
      <c r="C157" s="3">
        <f t="shared" si="71"/>
        <v>0</v>
      </c>
      <c r="D157" s="96">
        <f t="shared" si="85"/>
        <v>45125</v>
      </c>
      <c r="E157" s="94">
        <f ca="1">IF(D157&lt;$B$1,VLOOKUP(D157,[1]DI!$A$4:$B$15000,2,FALSE),0)</f>
        <v>0.13650000000000001</v>
      </c>
      <c r="F157" s="14">
        <f t="shared" ca="1" si="82"/>
        <v>1.00050788</v>
      </c>
      <c r="G157" s="14">
        <f ca="1">(TRUNC(PRODUCT($F$12:$F156),16))</f>
        <v>1.07640190055485</v>
      </c>
      <c r="H157" s="14">
        <f t="shared" ca="1" si="83"/>
        <v>1.0510184065557999</v>
      </c>
      <c r="I157" s="14">
        <f t="shared" ca="1" si="84"/>
        <v>1.02415133</v>
      </c>
      <c r="J157" s="13">
        <f t="shared" si="72"/>
        <v>5.5E-2</v>
      </c>
      <c r="K157" s="33">
        <f t="shared" si="73"/>
        <v>45058</v>
      </c>
      <c r="L157" s="2">
        <f t="shared" si="74"/>
        <v>47</v>
      </c>
      <c r="M157" s="17">
        <f t="shared" si="75"/>
        <v>47</v>
      </c>
      <c r="N157" s="12">
        <f t="shared" si="76"/>
        <v>1.010035802</v>
      </c>
      <c r="O157" s="12">
        <f t="shared" ca="1" si="77"/>
        <v>1.0344295100000001</v>
      </c>
      <c r="P157" s="17">
        <f t="shared" si="86"/>
        <v>0</v>
      </c>
      <c r="Q157" s="14">
        <f t="shared" ca="1" si="68"/>
        <v>0</v>
      </c>
      <c r="R157" s="21">
        <f t="shared" si="69"/>
        <v>0</v>
      </c>
      <c r="S157" s="14">
        <f t="shared" si="78"/>
        <v>0</v>
      </c>
      <c r="T157" s="4">
        <f t="shared" si="79"/>
        <v>0</v>
      </c>
      <c r="U157" s="33">
        <f t="shared" si="80"/>
        <v>0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2">
        <f t="shared" si="70"/>
        <v>45127</v>
      </c>
      <c r="B158" s="176">
        <f t="shared" ca="1" si="81"/>
        <v>0</v>
      </c>
      <c r="C158" s="3">
        <f t="shared" si="71"/>
        <v>0</v>
      </c>
      <c r="D158" s="96">
        <f t="shared" si="85"/>
        <v>45126</v>
      </c>
      <c r="E158" s="94">
        <f ca="1">IF(D158&lt;$B$1,VLOOKUP(D158,[1]DI!$A$4:$B$15000,2,FALSE),0)</f>
        <v>0.13650000000000001</v>
      </c>
      <c r="F158" s="14">
        <f t="shared" ca="1" si="82"/>
        <v>1.00050788</v>
      </c>
      <c r="G158" s="14">
        <f ca="1">(TRUNC(PRODUCT($F$12:$F157),16))</f>
        <v>1.0769485835521</v>
      </c>
      <c r="H158" s="14">
        <f t="shared" ca="1" si="83"/>
        <v>1.0510184065557999</v>
      </c>
      <c r="I158" s="14">
        <f t="shared" ca="1" si="84"/>
        <v>1.0246714800000001</v>
      </c>
      <c r="J158" s="13">
        <f t="shared" si="72"/>
        <v>5.5E-2</v>
      </c>
      <c r="K158" s="33">
        <f t="shared" si="73"/>
        <v>45058</v>
      </c>
      <c r="L158" s="2">
        <f t="shared" si="74"/>
        <v>48</v>
      </c>
      <c r="M158" s="17">
        <f t="shared" si="75"/>
        <v>48</v>
      </c>
      <c r="N158" s="12">
        <f t="shared" si="76"/>
        <v>1.0102504210000001</v>
      </c>
      <c r="O158" s="12">
        <f t="shared" ca="1" si="77"/>
        <v>1.035174794</v>
      </c>
      <c r="P158" s="17">
        <f t="shared" si="86"/>
        <v>0</v>
      </c>
      <c r="Q158" s="14">
        <f t="shared" ca="1" si="68"/>
        <v>0</v>
      </c>
      <c r="R158" s="21">
        <f t="shared" si="69"/>
        <v>0</v>
      </c>
      <c r="S158" s="14">
        <f t="shared" si="78"/>
        <v>0</v>
      </c>
      <c r="T158" s="4">
        <f t="shared" si="79"/>
        <v>0</v>
      </c>
      <c r="U158" s="33">
        <f t="shared" si="80"/>
        <v>0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2">
        <f t="shared" si="70"/>
        <v>45128</v>
      </c>
      <c r="B159" s="176">
        <f t="shared" ca="1" si="81"/>
        <v>0</v>
      </c>
      <c r="C159" s="3">
        <f t="shared" si="71"/>
        <v>0</v>
      </c>
      <c r="D159" s="96">
        <f t="shared" si="85"/>
        <v>45127</v>
      </c>
      <c r="E159" s="94">
        <f ca="1">IF(D159&lt;$B$1,VLOOKUP(D159,[1]DI!$A$4:$B$15000,2,FALSE),0)</f>
        <v>0.13650000000000001</v>
      </c>
      <c r="F159" s="14">
        <f t="shared" ca="1" si="82"/>
        <v>1.00050788</v>
      </c>
      <c r="G159" s="14">
        <f ca="1">(TRUNC(PRODUCT($F$12:$F158),16))</f>
        <v>1.07749554419871</v>
      </c>
      <c r="H159" s="14">
        <f t="shared" ca="1" si="83"/>
        <v>1.0510184065557999</v>
      </c>
      <c r="I159" s="14">
        <f t="shared" ca="1" si="84"/>
        <v>1.0251918900000001</v>
      </c>
      <c r="J159" s="13">
        <f t="shared" si="72"/>
        <v>5.5E-2</v>
      </c>
      <c r="K159" s="33">
        <f t="shared" si="73"/>
        <v>45058</v>
      </c>
      <c r="L159" s="2">
        <f t="shared" si="74"/>
        <v>49</v>
      </c>
      <c r="M159" s="17">
        <f t="shared" si="75"/>
        <v>49</v>
      </c>
      <c r="N159" s="12">
        <f t="shared" si="76"/>
        <v>1.0104650850000001</v>
      </c>
      <c r="O159" s="12">
        <f t="shared" ca="1" si="77"/>
        <v>1.03592061</v>
      </c>
      <c r="P159" s="17">
        <f t="shared" si="86"/>
        <v>0</v>
      </c>
      <c r="Q159" s="14">
        <f t="shared" ca="1" si="68"/>
        <v>0</v>
      </c>
      <c r="R159" s="21">
        <f t="shared" si="69"/>
        <v>0</v>
      </c>
      <c r="S159" s="14">
        <f t="shared" si="78"/>
        <v>0</v>
      </c>
      <c r="T159" s="4">
        <f t="shared" si="79"/>
        <v>0</v>
      </c>
      <c r="U159" s="33">
        <f t="shared" si="80"/>
        <v>0</v>
      </c>
      <c r="V159" s="3"/>
      <c r="W159" s="146" t="s">
        <v>52</v>
      </c>
      <c r="Z159" s="1"/>
      <c r="AB159" s="148" t="s">
        <v>53</v>
      </c>
      <c r="AC159" s="148" t="s">
        <v>54</v>
      </c>
      <c r="AD159" s="148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2">
        <f t="shared" si="70"/>
        <v>45131</v>
      </c>
      <c r="B160" s="176">
        <f t="shared" ca="1" si="81"/>
        <v>0</v>
      </c>
      <c r="C160" s="3">
        <f t="shared" si="71"/>
        <v>0</v>
      </c>
      <c r="D160" s="96">
        <f t="shared" si="85"/>
        <v>45128</v>
      </c>
      <c r="E160" s="94">
        <f ca="1">IF(D160&lt;$B$1,VLOOKUP(D160,[1]DI!$A$4:$B$15000,2,FALSE),0)</f>
        <v>0.13650000000000001</v>
      </c>
      <c r="F160" s="14">
        <f t="shared" ca="1" si="82"/>
        <v>1.00050788</v>
      </c>
      <c r="G160" s="14">
        <f ca="1">(TRUNC(PRODUCT($F$12:$F159),16))</f>
        <v>1.0780427826357</v>
      </c>
      <c r="H160" s="14">
        <f t="shared" ca="1" si="83"/>
        <v>1.0510184065557999</v>
      </c>
      <c r="I160" s="14">
        <f t="shared" ca="1" si="84"/>
        <v>1.0257125600000001</v>
      </c>
      <c r="J160" s="13">
        <f t="shared" si="72"/>
        <v>5.5E-2</v>
      </c>
      <c r="K160" s="33">
        <f t="shared" si="73"/>
        <v>45058</v>
      </c>
      <c r="L160" s="2">
        <f t="shared" si="74"/>
        <v>50</v>
      </c>
      <c r="M160" s="17">
        <f t="shared" si="75"/>
        <v>50</v>
      </c>
      <c r="N160" s="12">
        <f t="shared" si="76"/>
        <v>1.0106797940000001</v>
      </c>
      <c r="O160" s="12">
        <f t="shared" ca="1" si="77"/>
        <v>1.0366669589999999</v>
      </c>
      <c r="P160" s="17">
        <f t="shared" si="86"/>
        <v>0</v>
      </c>
      <c r="Q160" s="14">
        <f t="shared" ca="1" si="68"/>
        <v>0</v>
      </c>
      <c r="R160" s="21">
        <f t="shared" si="69"/>
        <v>0</v>
      </c>
      <c r="S160" s="14">
        <f t="shared" si="78"/>
        <v>0</v>
      </c>
      <c r="T160" s="4">
        <f t="shared" si="79"/>
        <v>0</v>
      </c>
      <c r="U160" s="33">
        <f t="shared" si="80"/>
        <v>0</v>
      </c>
      <c r="V160" s="3"/>
      <c r="W160" s="147">
        <f>[2]Plan1!$A242</f>
        <v>44197</v>
      </c>
      <c r="Z160" s="1"/>
      <c r="AB160" s="132">
        <f>WORKDAY(AC160,-1,$W$160:$W$544)</f>
        <v>44916</v>
      </c>
      <c r="AC160" s="149">
        <f>A9</f>
        <v>44917</v>
      </c>
      <c r="AD160" s="132">
        <f>WORKDAY(AB160,1,$W$160:$W$544)</f>
        <v>44917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2">
        <f t="shared" si="70"/>
        <v>45132</v>
      </c>
      <c r="B161" s="176">
        <f t="shared" ca="1" si="81"/>
        <v>0</v>
      </c>
      <c r="C161" s="3">
        <f t="shared" si="71"/>
        <v>0</v>
      </c>
      <c r="D161" s="96">
        <f t="shared" si="85"/>
        <v>45131</v>
      </c>
      <c r="E161" s="94">
        <f ca="1">IF(D161&lt;$B$1,VLOOKUP(D161,[1]DI!$A$4:$B$15000,2,FALSE),0)</f>
        <v>0.13650000000000001</v>
      </c>
      <c r="F161" s="14">
        <f t="shared" ca="1" si="82"/>
        <v>1.00050788</v>
      </c>
      <c r="G161" s="14">
        <f ca="1">(TRUNC(PRODUCT($F$12:$F160),16))</f>
        <v>1.07859029900415</v>
      </c>
      <c r="H161" s="14">
        <f t="shared" ca="1" si="83"/>
        <v>1.0510184065557999</v>
      </c>
      <c r="I161" s="14">
        <f t="shared" ca="1" si="84"/>
        <v>1.0262335</v>
      </c>
      <c r="J161" s="13">
        <f t="shared" si="72"/>
        <v>5.5E-2</v>
      </c>
      <c r="K161" s="33">
        <f t="shared" si="73"/>
        <v>45058</v>
      </c>
      <c r="L161" s="2">
        <f t="shared" si="74"/>
        <v>51</v>
      </c>
      <c r="M161" s="17">
        <f t="shared" si="75"/>
        <v>51</v>
      </c>
      <c r="N161" s="12">
        <f t="shared" si="76"/>
        <v>1.0108945490000001</v>
      </c>
      <c r="O161" s="12">
        <f t="shared" ca="1" si="77"/>
        <v>1.0374138509999999</v>
      </c>
      <c r="P161" s="17">
        <f t="shared" si="86"/>
        <v>0</v>
      </c>
      <c r="Q161" s="14">
        <f t="shared" ca="1" si="68"/>
        <v>0</v>
      </c>
      <c r="R161" s="21">
        <f t="shared" si="69"/>
        <v>0</v>
      </c>
      <c r="S161" s="14">
        <f t="shared" si="78"/>
        <v>0</v>
      </c>
      <c r="T161" s="4">
        <f t="shared" si="79"/>
        <v>0</v>
      </c>
      <c r="U161" s="33">
        <f t="shared" si="80"/>
        <v>0</v>
      </c>
      <c r="V161" s="3"/>
      <c r="W161" s="147">
        <f>[2]Plan1!$A243</f>
        <v>44242</v>
      </c>
      <c r="Z161" s="1"/>
      <c r="AB161" s="132">
        <f>WORKDAY(AC161,-1,$W$160:$W$544)</f>
        <v>45274</v>
      </c>
      <c r="AC161" s="132">
        <v>45275</v>
      </c>
      <c r="AD161" s="132">
        <f>WORKDAY(AB161,1,$W$160:$W$544)</f>
        <v>45275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2">
        <f t="shared" si="70"/>
        <v>45133</v>
      </c>
      <c r="B162" s="176">
        <f t="shared" ca="1" si="81"/>
        <v>0</v>
      </c>
      <c r="C162" s="3">
        <f t="shared" si="71"/>
        <v>0</v>
      </c>
      <c r="D162" s="96">
        <f t="shared" si="85"/>
        <v>45132</v>
      </c>
      <c r="E162" s="94">
        <f ca="1">IF(D162&lt;$B$1,VLOOKUP(D162,[1]DI!$A$4:$B$15000,2,FALSE),0)</f>
        <v>0.13650000000000001</v>
      </c>
      <c r="F162" s="14">
        <f t="shared" ca="1" si="82"/>
        <v>1.00050788</v>
      </c>
      <c r="G162" s="14">
        <f ca="1">(TRUNC(PRODUCT($F$12:$F161),16))</f>
        <v>1.0791380934452099</v>
      </c>
      <c r="H162" s="14">
        <f t="shared" ca="1" si="83"/>
        <v>1.0510184065557999</v>
      </c>
      <c r="I162" s="14">
        <f t="shared" ca="1" si="84"/>
        <v>1.0267546999999999</v>
      </c>
      <c r="J162" s="13">
        <f t="shared" si="72"/>
        <v>5.5E-2</v>
      </c>
      <c r="K162" s="33">
        <f t="shared" si="73"/>
        <v>45058</v>
      </c>
      <c r="L162" s="2">
        <f t="shared" si="74"/>
        <v>52</v>
      </c>
      <c r="M162" s="17">
        <f t="shared" si="75"/>
        <v>52</v>
      </c>
      <c r="N162" s="12">
        <f t="shared" si="76"/>
        <v>1.0111093499999999</v>
      </c>
      <c r="O162" s="12">
        <f t="shared" ca="1" si="77"/>
        <v>1.0381612769999999</v>
      </c>
      <c r="P162" s="17">
        <f t="shared" si="86"/>
        <v>0</v>
      </c>
      <c r="Q162" s="14">
        <f t="shared" ca="1" si="68"/>
        <v>0</v>
      </c>
      <c r="R162" s="21">
        <f t="shared" si="69"/>
        <v>0</v>
      </c>
      <c r="S162" s="14">
        <f t="shared" si="78"/>
        <v>0</v>
      </c>
      <c r="T162" s="4">
        <f t="shared" si="79"/>
        <v>0</v>
      </c>
      <c r="U162" s="33">
        <f t="shared" si="80"/>
        <v>0</v>
      </c>
      <c r="V162" s="3"/>
      <c r="W162" s="147">
        <f>[2]Plan1!$A244</f>
        <v>44243</v>
      </c>
      <c r="Z162" s="1"/>
      <c r="AB162" s="132"/>
      <c r="AC162" s="132"/>
      <c r="AD162" s="132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2">
        <f t="shared" si="70"/>
        <v>45134</v>
      </c>
      <c r="B163" s="176">
        <f t="shared" ca="1" si="81"/>
        <v>0</v>
      </c>
      <c r="C163" s="3">
        <f t="shared" si="71"/>
        <v>0</v>
      </c>
      <c r="D163" s="96">
        <f t="shared" si="85"/>
        <v>45133</v>
      </c>
      <c r="E163" s="94">
        <f ca="1">IF(D163&lt;$B$1,VLOOKUP(D163,[1]DI!$A$4:$B$15000,2,FALSE),0)</f>
        <v>0.13650000000000001</v>
      </c>
      <c r="F163" s="14">
        <f t="shared" ca="1" si="82"/>
        <v>1.00050788</v>
      </c>
      <c r="G163" s="14">
        <f ca="1">(TRUNC(PRODUCT($F$12:$F162),16))</f>
        <v>1.0796861661001</v>
      </c>
      <c r="H163" s="14">
        <f t="shared" ca="1" si="83"/>
        <v>1.0510184065557999</v>
      </c>
      <c r="I163" s="14">
        <f t="shared" ca="1" si="84"/>
        <v>1.0272761699999999</v>
      </c>
      <c r="J163" s="13">
        <f t="shared" si="72"/>
        <v>5.5E-2</v>
      </c>
      <c r="K163" s="33">
        <f t="shared" si="73"/>
        <v>45058</v>
      </c>
      <c r="L163" s="2">
        <f t="shared" si="74"/>
        <v>53</v>
      </c>
      <c r="M163" s="17">
        <f t="shared" si="75"/>
        <v>53</v>
      </c>
      <c r="N163" s="12">
        <f t="shared" si="76"/>
        <v>1.011324197</v>
      </c>
      <c r="O163" s="12">
        <f t="shared" ca="1" si="77"/>
        <v>1.038909248</v>
      </c>
      <c r="P163" s="17">
        <f t="shared" si="86"/>
        <v>0</v>
      </c>
      <c r="Q163" s="14">
        <f t="shared" ca="1" si="68"/>
        <v>0</v>
      </c>
      <c r="R163" s="21">
        <f t="shared" si="69"/>
        <v>0</v>
      </c>
      <c r="S163" s="14">
        <f t="shared" si="78"/>
        <v>0</v>
      </c>
      <c r="T163" s="4">
        <f t="shared" si="79"/>
        <v>0</v>
      </c>
      <c r="U163" s="33">
        <f t="shared" si="80"/>
        <v>0</v>
      </c>
      <c r="V163" s="3"/>
      <c r="W163" s="147">
        <f>[2]Plan1!$A245</f>
        <v>44288</v>
      </c>
      <c r="Z163" s="1"/>
      <c r="AB163" s="132"/>
      <c r="AC163" s="132"/>
      <c r="AD163" s="132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2">
        <f t="shared" si="70"/>
        <v>45135</v>
      </c>
      <c r="B164" s="176">
        <f t="shared" ca="1" si="81"/>
        <v>0</v>
      </c>
      <c r="C164" s="3">
        <f t="shared" si="71"/>
        <v>0</v>
      </c>
      <c r="D164" s="96">
        <f t="shared" si="85"/>
        <v>45134</v>
      </c>
      <c r="E164" s="94">
        <f ca="1">IF(D164&lt;$B$1,VLOOKUP(D164,[1]DI!$A$4:$B$15000,2,FALSE),0)</f>
        <v>0.13650000000000001</v>
      </c>
      <c r="F164" s="14">
        <f t="shared" ca="1" si="82"/>
        <v>1.00050788</v>
      </c>
      <c r="G164" s="14">
        <f ca="1">(TRUNC(PRODUCT($F$12:$F163),16))</f>
        <v>1.08023451711014</v>
      </c>
      <c r="H164" s="14">
        <f t="shared" ca="1" si="83"/>
        <v>1.0510184065557999</v>
      </c>
      <c r="I164" s="14">
        <f t="shared" ca="1" si="84"/>
        <v>1.0277979100000001</v>
      </c>
      <c r="J164" s="13">
        <f t="shared" si="72"/>
        <v>5.5E-2</v>
      </c>
      <c r="K164" s="33">
        <f t="shared" si="73"/>
        <v>45058</v>
      </c>
      <c r="L164" s="2">
        <f t="shared" si="74"/>
        <v>54</v>
      </c>
      <c r="M164" s="17">
        <f t="shared" si="75"/>
        <v>54</v>
      </c>
      <c r="N164" s="12">
        <f t="shared" si="76"/>
        <v>1.011539089</v>
      </c>
      <c r="O164" s="12">
        <f t="shared" ca="1" si="77"/>
        <v>1.039657762</v>
      </c>
      <c r="P164" s="17">
        <f t="shared" si="86"/>
        <v>0</v>
      </c>
      <c r="Q164" s="14">
        <f t="shared" ca="1" si="68"/>
        <v>0</v>
      </c>
      <c r="R164" s="21">
        <f t="shared" si="69"/>
        <v>0</v>
      </c>
      <c r="S164" s="14">
        <f t="shared" si="78"/>
        <v>0</v>
      </c>
      <c r="T164" s="4">
        <f t="shared" si="79"/>
        <v>0</v>
      </c>
      <c r="U164" s="33">
        <f t="shared" si="80"/>
        <v>0</v>
      </c>
      <c r="V164" s="3"/>
      <c r="W164" s="147">
        <f>[2]Plan1!$A246</f>
        <v>44307</v>
      </c>
      <c r="Z164" s="1"/>
      <c r="AB164" s="132"/>
      <c r="AC164" s="132"/>
      <c r="AD164" s="132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2">
        <f t="shared" si="70"/>
        <v>45138</v>
      </c>
      <c r="B165" s="176">
        <f t="shared" ca="1" si="81"/>
        <v>0</v>
      </c>
      <c r="C165" s="3">
        <f t="shared" si="71"/>
        <v>0</v>
      </c>
      <c r="D165" s="96">
        <f t="shared" si="85"/>
        <v>45135</v>
      </c>
      <c r="E165" s="94">
        <f ca="1">IF(D165&lt;$B$1,VLOOKUP(D165,[1]DI!$A$4:$B$15000,2,FALSE),0)</f>
        <v>0.13650000000000001</v>
      </c>
      <c r="F165" s="14">
        <f t="shared" ca="1" si="82"/>
        <v>1.00050788</v>
      </c>
      <c r="G165" s="14">
        <f ca="1">(TRUNC(PRODUCT($F$12:$F164),16))</f>
        <v>1.0807831466166899</v>
      </c>
      <c r="H165" s="14">
        <f t="shared" ca="1" si="83"/>
        <v>1.0510184065557999</v>
      </c>
      <c r="I165" s="14">
        <f t="shared" ca="1" si="84"/>
        <v>1.0283199000000001</v>
      </c>
      <c r="J165" s="13">
        <f t="shared" si="72"/>
        <v>5.5E-2</v>
      </c>
      <c r="K165" s="33">
        <f t="shared" si="73"/>
        <v>45058</v>
      </c>
      <c r="L165" s="2">
        <f t="shared" si="74"/>
        <v>55</v>
      </c>
      <c r="M165" s="17">
        <f t="shared" si="75"/>
        <v>55</v>
      </c>
      <c r="N165" s="12">
        <f t="shared" si="76"/>
        <v>1.0117540270000001</v>
      </c>
      <c r="O165" s="12">
        <f t="shared" ca="1" si="77"/>
        <v>1.0404068</v>
      </c>
      <c r="P165" s="17">
        <f t="shared" si="86"/>
        <v>0</v>
      </c>
      <c r="Q165" s="14">
        <f t="shared" ca="1" si="68"/>
        <v>0</v>
      </c>
      <c r="R165" s="21">
        <f t="shared" si="69"/>
        <v>0</v>
      </c>
      <c r="S165" s="14">
        <f t="shared" si="78"/>
        <v>0</v>
      </c>
      <c r="T165" s="4">
        <f t="shared" si="79"/>
        <v>0</v>
      </c>
      <c r="U165" s="33">
        <f t="shared" si="80"/>
        <v>0</v>
      </c>
      <c r="V165" s="3"/>
      <c r="W165" s="147">
        <f>[2]Plan1!$A247</f>
        <v>44317</v>
      </c>
      <c r="Z165" s="1"/>
      <c r="AB165" s="132"/>
      <c r="AC165" s="132"/>
      <c r="AD165" s="132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2">
        <f t="shared" si="70"/>
        <v>45139</v>
      </c>
      <c r="B166" s="176">
        <f t="shared" ca="1" si="81"/>
        <v>0</v>
      </c>
      <c r="C166" s="3">
        <f t="shared" si="71"/>
        <v>0</v>
      </c>
      <c r="D166" s="96">
        <f t="shared" si="85"/>
        <v>45138</v>
      </c>
      <c r="E166" s="94">
        <f ca="1">IF(D166&lt;$B$1,VLOOKUP(D166,[1]DI!$A$4:$B$15000,2,FALSE),0)</f>
        <v>0.13650000000000001</v>
      </c>
      <c r="F166" s="14">
        <f t="shared" ca="1" si="82"/>
        <v>1.00050788</v>
      </c>
      <c r="G166" s="14">
        <f ca="1">(TRUNC(PRODUCT($F$12:$F165),16))</f>
        <v>1.0813320547612</v>
      </c>
      <c r="H166" s="14">
        <f t="shared" ca="1" si="83"/>
        <v>1.0510184065557999</v>
      </c>
      <c r="I166" s="14">
        <f t="shared" ca="1" si="84"/>
        <v>1.0288421699999999</v>
      </c>
      <c r="J166" s="13">
        <f t="shared" si="72"/>
        <v>5.5E-2</v>
      </c>
      <c r="K166" s="33">
        <f t="shared" si="73"/>
        <v>45058</v>
      </c>
      <c r="L166" s="2">
        <f t="shared" si="74"/>
        <v>56</v>
      </c>
      <c r="M166" s="17">
        <f t="shared" si="75"/>
        <v>56</v>
      </c>
      <c r="N166" s="12">
        <f t="shared" si="76"/>
        <v>1.0119690100000001</v>
      </c>
      <c r="O166" s="12">
        <f t="shared" ca="1" si="77"/>
        <v>1.041156392</v>
      </c>
      <c r="P166" s="17">
        <f t="shared" si="86"/>
        <v>0</v>
      </c>
      <c r="Q166" s="14">
        <f t="shared" ca="1" si="68"/>
        <v>0</v>
      </c>
      <c r="R166" s="21">
        <f t="shared" si="69"/>
        <v>0</v>
      </c>
      <c r="S166" s="14">
        <f t="shared" si="78"/>
        <v>0</v>
      </c>
      <c r="T166" s="4">
        <f t="shared" si="79"/>
        <v>0</v>
      </c>
      <c r="U166" s="33">
        <f t="shared" si="80"/>
        <v>0</v>
      </c>
      <c r="V166" s="3"/>
      <c r="W166" s="147">
        <f>[2]Plan1!$A248</f>
        <v>44350</v>
      </c>
      <c r="Z166" s="1"/>
      <c r="AB166" s="132"/>
      <c r="AC166" s="132"/>
      <c r="AD166" s="132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2">
        <f t="shared" si="70"/>
        <v>45140</v>
      </c>
      <c r="B167" s="176">
        <f t="shared" ca="1" si="81"/>
        <v>0</v>
      </c>
      <c r="C167" s="3">
        <f t="shared" si="71"/>
        <v>0</v>
      </c>
      <c r="D167" s="96">
        <f t="shared" si="85"/>
        <v>45139</v>
      </c>
      <c r="E167" s="94">
        <f ca="1">IF(D167&lt;$B$1,VLOOKUP(D167,[1]DI!$A$4:$B$15000,2,FALSE),0)</f>
        <v>0.13650000000000001</v>
      </c>
      <c r="F167" s="14">
        <f t="shared" ca="1" si="82"/>
        <v>1.00050788</v>
      </c>
      <c r="G167" s="14">
        <f ca="1">(TRUNC(PRODUCT($F$12:$F166),16))</f>
        <v>1.08188124168517</v>
      </c>
      <c r="H167" s="14">
        <f t="shared" ca="1" si="83"/>
        <v>1.0510184065557999</v>
      </c>
      <c r="I167" s="14">
        <f t="shared" ca="1" si="84"/>
        <v>1.0293646999999999</v>
      </c>
      <c r="J167" s="13">
        <f t="shared" si="72"/>
        <v>5.5E-2</v>
      </c>
      <c r="K167" s="33">
        <f t="shared" si="73"/>
        <v>45058</v>
      </c>
      <c r="L167" s="2">
        <f t="shared" si="74"/>
        <v>57</v>
      </c>
      <c r="M167" s="17">
        <f t="shared" si="75"/>
        <v>57</v>
      </c>
      <c r="N167" s="12">
        <f t="shared" si="76"/>
        <v>1.01218404</v>
      </c>
      <c r="O167" s="12">
        <f t="shared" ca="1" si="77"/>
        <v>1.041906521</v>
      </c>
      <c r="P167" s="17">
        <f t="shared" si="86"/>
        <v>0</v>
      </c>
      <c r="Q167" s="14">
        <f t="shared" ca="1" si="68"/>
        <v>0</v>
      </c>
      <c r="R167" s="21">
        <f t="shared" si="69"/>
        <v>0</v>
      </c>
      <c r="S167" s="14">
        <f t="shared" si="78"/>
        <v>0</v>
      </c>
      <c r="T167" s="4">
        <f t="shared" si="79"/>
        <v>0</v>
      </c>
      <c r="U167" s="33">
        <f t="shared" si="80"/>
        <v>0</v>
      </c>
      <c r="V167" s="3"/>
      <c r="W167" s="147">
        <f>[2]Plan1!$A249</f>
        <v>44446</v>
      </c>
      <c r="Z167" s="1"/>
      <c r="AB167" s="132"/>
      <c r="AC167" s="132"/>
      <c r="AD167" s="132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2">
        <f t="shared" si="70"/>
        <v>45141</v>
      </c>
      <c r="B168" s="176">
        <f t="shared" ca="1" si="81"/>
        <v>0</v>
      </c>
      <c r="C168" s="3">
        <f t="shared" si="71"/>
        <v>0</v>
      </c>
      <c r="D168" s="96">
        <f t="shared" si="85"/>
        <v>45140</v>
      </c>
      <c r="E168" s="94">
        <f ca="1">IF(D168&lt;$B$1,VLOOKUP(D168,[1]DI!$A$4:$B$15000,2,FALSE),0)</f>
        <v>0.13650000000000001</v>
      </c>
      <c r="F168" s="14">
        <f t="shared" ca="1" si="82"/>
        <v>1.00050788</v>
      </c>
      <c r="G168" s="14">
        <f ca="1">(TRUNC(PRODUCT($F$12:$F167),16))</f>
        <v>1.0824307075302</v>
      </c>
      <c r="H168" s="14">
        <f t="shared" ca="1" si="83"/>
        <v>1.0510184065557999</v>
      </c>
      <c r="I168" s="14">
        <f t="shared" ca="1" si="84"/>
        <v>1.0298874899999999</v>
      </c>
      <c r="J168" s="13">
        <f t="shared" si="72"/>
        <v>5.5E-2</v>
      </c>
      <c r="K168" s="33">
        <f t="shared" si="73"/>
        <v>45058</v>
      </c>
      <c r="L168" s="2">
        <f t="shared" si="74"/>
        <v>58</v>
      </c>
      <c r="M168" s="17">
        <f t="shared" si="75"/>
        <v>58</v>
      </c>
      <c r="N168" s="12">
        <f t="shared" si="76"/>
        <v>1.0123991139999999</v>
      </c>
      <c r="O168" s="12">
        <f t="shared" ca="1" si="77"/>
        <v>1.0426571819999999</v>
      </c>
      <c r="P168" s="17">
        <f t="shared" si="86"/>
        <v>0</v>
      </c>
      <c r="Q168" s="14">
        <f t="shared" ca="1" si="68"/>
        <v>0</v>
      </c>
      <c r="R168" s="21">
        <f t="shared" si="69"/>
        <v>0</v>
      </c>
      <c r="S168" s="14">
        <f t="shared" si="78"/>
        <v>0</v>
      </c>
      <c r="T168" s="4">
        <f t="shared" si="79"/>
        <v>0</v>
      </c>
      <c r="U168" s="33">
        <f t="shared" si="80"/>
        <v>0</v>
      </c>
      <c r="V168" s="3"/>
      <c r="W168" s="147">
        <f>[2]Plan1!$A250</f>
        <v>44481</v>
      </c>
      <c r="Z168" s="1"/>
      <c r="AB168" s="132"/>
      <c r="AC168" s="132"/>
      <c r="AD168" s="132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2">
        <f t="shared" si="70"/>
        <v>45142</v>
      </c>
      <c r="B169" s="176">
        <f t="shared" ca="1" si="81"/>
        <v>0</v>
      </c>
      <c r="C169" s="3">
        <f t="shared" si="71"/>
        <v>0</v>
      </c>
      <c r="D169" s="96">
        <f t="shared" si="85"/>
        <v>45141</v>
      </c>
      <c r="E169" s="94">
        <f ca="1">IF(D169&lt;$B$1,VLOOKUP(D169,[1]DI!$A$4:$B$15000,2,FALSE),0)</f>
        <v>0.13150000000000001</v>
      </c>
      <c r="F169" s="14">
        <f t="shared" ca="1" si="82"/>
        <v>1.0004903700000001</v>
      </c>
      <c r="G169" s="14">
        <f ca="1">(TRUNC(PRODUCT($F$12:$F168),16))</f>
        <v>1.0829804524379401</v>
      </c>
      <c r="H169" s="14">
        <f t="shared" ca="1" si="83"/>
        <v>1.0510184065557999</v>
      </c>
      <c r="I169" s="14">
        <f t="shared" ca="1" si="84"/>
        <v>1.03041055</v>
      </c>
      <c r="J169" s="13">
        <f t="shared" si="72"/>
        <v>5.5E-2</v>
      </c>
      <c r="K169" s="33">
        <f t="shared" si="73"/>
        <v>45058</v>
      </c>
      <c r="L169" s="2">
        <f t="shared" si="74"/>
        <v>59</v>
      </c>
      <c r="M169" s="17">
        <f t="shared" si="75"/>
        <v>59</v>
      </c>
      <c r="N169" s="12">
        <f t="shared" si="76"/>
        <v>1.012614235</v>
      </c>
      <c r="O169" s="12">
        <f t="shared" ca="1" si="77"/>
        <v>1.043408391</v>
      </c>
      <c r="P169" s="17">
        <f t="shared" si="86"/>
        <v>0</v>
      </c>
      <c r="Q169" s="14">
        <f t="shared" ca="1" si="68"/>
        <v>0</v>
      </c>
      <c r="R169" s="21">
        <f t="shared" si="69"/>
        <v>0</v>
      </c>
      <c r="S169" s="14">
        <f t="shared" si="78"/>
        <v>0</v>
      </c>
      <c r="T169" s="4">
        <f t="shared" si="79"/>
        <v>0</v>
      </c>
      <c r="U169" s="33">
        <f t="shared" si="80"/>
        <v>0</v>
      </c>
      <c r="V169" s="3"/>
      <c r="W169" s="147">
        <f>[2]Plan1!$A251</f>
        <v>44502</v>
      </c>
      <c r="Z169" s="1"/>
      <c r="AB169" s="132"/>
      <c r="AC169" s="132"/>
      <c r="AD169" s="132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2">
        <f t="shared" si="70"/>
        <v>45145</v>
      </c>
      <c r="B170" s="176">
        <f t="shared" ca="1" si="81"/>
        <v>0</v>
      </c>
      <c r="C170" s="3">
        <f t="shared" si="71"/>
        <v>0</v>
      </c>
      <c r="D170" s="96">
        <f t="shared" si="85"/>
        <v>45142</v>
      </c>
      <c r="E170" s="94">
        <f ca="1">IF(D170&lt;$B$1,VLOOKUP(D170,[1]DI!$A$4:$B$15000,2,FALSE),0)</f>
        <v>0.13150000000000001</v>
      </c>
      <c r="F170" s="14">
        <f t="shared" ca="1" si="82"/>
        <v>1.0004903700000001</v>
      </c>
      <c r="G170" s="14">
        <f ca="1">(TRUNC(PRODUCT($F$12:$F169),16))</f>
        <v>1.0835115135624001</v>
      </c>
      <c r="H170" s="14">
        <f t="shared" ca="1" si="83"/>
        <v>1.0510184065557999</v>
      </c>
      <c r="I170" s="14">
        <f t="shared" ca="1" si="84"/>
        <v>1.0309158300000001</v>
      </c>
      <c r="J170" s="13">
        <f t="shared" si="72"/>
        <v>5.5E-2</v>
      </c>
      <c r="K170" s="33">
        <f t="shared" si="73"/>
        <v>45058</v>
      </c>
      <c r="L170" s="2">
        <f t="shared" si="74"/>
        <v>60</v>
      </c>
      <c r="M170" s="17">
        <f t="shared" si="75"/>
        <v>60</v>
      </c>
      <c r="N170" s="12">
        <f t="shared" si="76"/>
        <v>1.0128294010000001</v>
      </c>
      <c r="O170" s="12">
        <f t="shared" ca="1" si="77"/>
        <v>1.0441418629999999</v>
      </c>
      <c r="P170" s="17">
        <f t="shared" si="86"/>
        <v>0</v>
      </c>
      <c r="Q170" s="14">
        <f t="shared" ca="1" si="68"/>
        <v>0</v>
      </c>
      <c r="R170" s="21">
        <f t="shared" si="69"/>
        <v>0</v>
      </c>
      <c r="S170" s="14">
        <f t="shared" si="78"/>
        <v>0</v>
      </c>
      <c r="T170" s="4">
        <f t="shared" si="79"/>
        <v>0</v>
      </c>
      <c r="U170" s="33">
        <f t="shared" si="80"/>
        <v>0</v>
      </c>
      <c r="V170" s="3"/>
      <c r="W170" s="147">
        <f>[2]Plan1!$A252</f>
        <v>44515</v>
      </c>
      <c r="Z170" s="1"/>
      <c r="AB170" s="132"/>
      <c r="AC170" s="132"/>
      <c r="AD170" s="132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2">
        <f t="shared" si="70"/>
        <v>45146</v>
      </c>
      <c r="B171" s="176">
        <f t="shared" ca="1" si="81"/>
        <v>0</v>
      </c>
      <c r="C171" s="3">
        <f t="shared" si="71"/>
        <v>0</v>
      </c>
      <c r="D171" s="96">
        <f t="shared" si="85"/>
        <v>45145</v>
      </c>
      <c r="E171" s="94">
        <f ca="1">IF(D171&lt;$B$1,VLOOKUP(D171,[1]DI!$A$4:$B$15000,2,FALSE),0)</f>
        <v>0.13150000000000001</v>
      </c>
      <c r="F171" s="14">
        <f t="shared" ca="1" si="82"/>
        <v>1.0004903700000001</v>
      </c>
      <c r="G171" s="14">
        <f ca="1">(TRUNC(PRODUCT($F$12:$F170),16))</f>
        <v>1.08404283510331</v>
      </c>
      <c r="H171" s="14">
        <f t="shared" ca="1" si="83"/>
        <v>1.0510184065557999</v>
      </c>
      <c r="I171" s="14">
        <f t="shared" ca="1" si="84"/>
        <v>1.03142136</v>
      </c>
      <c r="J171" s="13">
        <f t="shared" si="72"/>
        <v>5.5E-2</v>
      </c>
      <c r="K171" s="33">
        <f t="shared" si="73"/>
        <v>45058</v>
      </c>
      <c r="L171" s="2">
        <f t="shared" si="74"/>
        <v>61</v>
      </c>
      <c r="M171" s="17">
        <f t="shared" si="75"/>
        <v>61</v>
      </c>
      <c r="N171" s="12">
        <f t="shared" si="76"/>
        <v>1.0130446129999999</v>
      </c>
      <c r="O171" s="12">
        <f t="shared" ca="1" si="77"/>
        <v>1.0448758520000001</v>
      </c>
      <c r="P171" s="17">
        <f t="shared" si="86"/>
        <v>0</v>
      </c>
      <c r="Q171" s="14">
        <f t="shared" ca="1" si="68"/>
        <v>0</v>
      </c>
      <c r="R171" s="21">
        <f t="shared" si="69"/>
        <v>0</v>
      </c>
      <c r="S171" s="14">
        <f t="shared" si="78"/>
        <v>0</v>
      </c>
      <c r="T171" s="4">
        <f t="shared" si="79"/>
        <v>0</v>
      </c>
      <c r="U171" s="33">
        <f t="shared" si="80"/>
        <v>0</v>
      </c>
      <c r="V171" s="3"/>
      <c r="W171" s="147">
        <f>[2]Plan1!$A253</f>
        <v>44555</v>
      </c>
      <c r="Z171" s="1"/>
      <c r="AB171" s="132"/>
      <c r="AC171" s="132"/>
      <c r="AD171" s="132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2">
        <f t="shared" si="70"/>
        <v>45147</v>
      </c>
      <c r="B172" s="176">
        <f t="shared" ca="1" si="81"/>
        <v>0</v>
      </c>
      <c r="C172" s="3">
        <f t="shared" si="71"/>
        <v>0</v>
      </c>
      <c r="D172" s="96">
        <f t="shared" si="85"/>
        <v>45146</v>
      </c>
      <c r="E172" s="94">
        <f ca="1">IF(D172&lt;$B$1,VLOOKUP(D172,[1]DI!$A$4:$B$15000,2,FALSE),0)</f>
        <v>0.13150000000000001</v>
      </c>
      <c r="F172" s="14">
        <f t="shared" ca="1" si="82"/>
        <v>1.0004903700000001</v>
      </c>
      <c r="G172" s="14">
        <f ca="1">(TRUNC(PRODUCT($F$12:$F171),16))</f>
        <v>1.08457441718835</v>
      </c>
      <c r="H172" s="14">
        <f t="shared" ca="1" si="83"/>
        <v>1.0510184065557999</v>
      </c>
      <c r="I172" s="14">
        <f t="shared" ca="1" si="84"/>
        <v>1.0319271400000001</v>
      </c>
      <c r="J172" s="13">
        <f t="shared" si="72"/>
        <v>5.5E-2</v>
      </c>
      <c r="K172" s="33">
        <f t="shared" si="73"/>
        <v>45058</v>
      </c>
      <c r="L172" s="2">
        <f t="shared" si="74"/>
        <v>62</v>
      </c>
      <c r="M172" s="17">
        <f t="shared" si="75"/>
        <v>62</v>
      </c>
      <c r="N172" s="12">
        <f t="shared" si="76"/>
        <v>1.013259871</v>
      </c>
      <c r="O172" s="12">
        <f t="shared" ca="1" si="77"/>
        <v>1.045610361</v>
      </c>
      <c r="P172" s="17">
        <f t="shared" si="86"/>
        <v>0</v>
      </c>
      <c r="Q172" s="14">
        <f t="shared" ca="1" si="68"/>
        <v>0</v>
      </c>
      <c r="R172" s="21">
        <f t="shared" si="69"/>
        <v>0</v>
      </c>
      <c r="S172" s="14">
        <f t="shared" si="78"/>
        <v>0</v>
      </c>
      <c r="T172" s="4">
        <f t="shared" si="79"/>
        <v>0</v>
      </c>
      <c r="U172" s="33">
        <f t="shared" si="80"/>
        <v>0</v>
      </c>
      <c r="V172" s="3"/>
      <c r="W172" s="147">
        <f>[2]Plan1!$A254</f>
        <v>44562</v>
      </c>
      <c r="Z172" s="1"/>
      <c r="AB172" s="132"/>
      <c r="AC172" s="132"/>
      <c r="AD172" s="132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2">
        <f t="shared" si="70"/>
        <v>45148</v>
      </c>
      <c r="B173" s="176">
        <f t="shared" ca="1" si="81"/>
        <v>0</v>
      </c>
      <c r="C173" s="3">
        <f t="shared" si="71"/>
        <v>0</v>
      </c>
      <c r="D173" s="96">
        <f t="shared" si="85"/>
        <v>45147</v>
      </c>
      <c r="E173" s="94">
        <f ca="1">IF(D173&lt;$B$1,VLOOKUP(D173,[1]DI!$A$4:$B$15000,2,FALSE),0)</f>
        <v>0.13150000000000001</v>
      </c>
      <c r="F173" s="14">
        <f t="shared" ca="1" si="82"/>
        <v>1.0004903700000001</v>
      </c>
      <c r="G173" s="14">
        <f ca="1">(TRUNC(PRODUCT($F$12:$F172),16))</f>
        <v>1.0851062599453101</v>
      </c>
      <c r="H173" s="14">
        <f t="shared" ca="1" si="83"/>
        <v>1.0510184065557999</v>
      </c>
      <c r="I173" s="14">
        <f t="shared" ca="1" si="84"/>
        <v>1.0324331600000001</v>
      </c>
      <c r="J173" s="13">
        <f t="shared" si="72"/>
        <v>5.5E-2</v>
      </c>
      <c r="K173" s="33">
        <f t="shared" si="73"/>
        <v>45058</v>
      </c>
      <c r="L173" s="2">
        <f t="shared" si="74"/>
        <v>63</v>
      </c>
      <c r="M173" s="17">
        <f t="shared" si="75"/>
        <v>63</v>
      </c>
      <c r="N173" s="12">
        <f t="shared" si="76"/>
        <v>1.0134751740000001</v>
      </c>
      <c r="O173" s="12">
        <f t="shared" ca="1" si="77"/>
        <v>1.0463453760000001</v>
      </c>
      <c r="P173" s="17">
        <f t="shared" si="86"/>
        <v>0</v>
      </c>
      <c r="Q173" s="14">
        <f t="shared" ca="1" si="68"/>
        <v>0</v>
      </c>
      <c r="R173" s="21">
        <f t="shared" si="69"/>
        <v>0</v>
      </c>
      <c r="S173" s="14">
        <f t="shared" si="78"/>
        <v>0</v>
      </c>
      <c r="T173" s="4">
        <f t="shared" si="79"/>
        <v>0</v>
      </c>
      <c r="U173" s="33">
        <f t="shared" si="80"/>
        <v>0</v>
      </c>
      <c r="V173" s="3"/>
      <c r="W173" s="147">
        <f>[2]Plan1!$A255</f>
        <v>44620</v>
      </c>
      <c r="Z173" s="1"/>
      <c r="AB173" s="132"/>
      <c r="AC173" s="132"/>
      <c r="AD173" s="132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2">
        <f t="shared" si="70"/>
        <v>45149</v>
      </c>
      <c r="B174" s="176">
        <f t="shared" ca="1" si="81"/>
        <v>0</v>
      </c>
      <c r="C174" s="3">
        <f t="shared" si="71"/>
        <v>0</v>
      </c>
      <c r="D174" s="96">
        <f t="shared" si="85"/>
        <v>45148</v>
      </c>
      <c r="E174" s="94">
        <f ca="1">IF(D174&lt;$B$1,VLOOKUP(D174,[1]DI!$A$4:$B$15000,2,FALSE),0)</f>
        <v>0.13150000000000001</v>
      </c>
      <c r="F174" s="14">
        <f t="shared" ca="1" si="82"/>
        <v>1.0004903700000001</v>
      </c>
      <c r="G174" s="14">
        <f ca="1">(TRUNC(PRODUCT($F$12:$F173),16))</f>
        <v>1.0856383635019999</v>
      </c>
      <c r="H174" s="14">
        <f t="shared" ca="1" si="83"/>
        <v>1.0510184065557999</v>
      </c>
      <c r="I174" s="14">
        <f t="shared" ca="1" si="84"/>
        <v>1.03293944</v>
      </c>
      <c r="J174" s="13">
        <f t="shared" si="72"/>
        <v>5.5E-2</v>
      </c>
      <c r="K174" s="33">
        <f t="shared" si="73"/>
        <v>45058</v>
      </c>
      <c r="L174" s="2">
        <f t="shared" si="74"/>
        <v>64</v>
      </c>
      <c r="M174" s="17">
        <f t="shared" si="75"/>
        <v>64</v>
      </c>
      <c r="N174" s="12">
        <f t="shared" si="76"/>
        <v>1.013690524</v>
      </c>
      <c r="O174" s="12">
        <f t="shared" ca="1" si="77"/>
        <v>1.0470809219999999</v>
      </c>
      <c r="P174" s="17">
        <f t="shared" si="86"/>
        <v>0</v>
      </c>
      <c r="Q174" s="14">
        <f t="shared" ca="1" si="68"/>
        <v>0</v>
      </c>
      <c r="R174" s="21">
        <f t="shared" si="69"/>
        <v>0</v>
      </c>
      <c r="S174" s="14">
        <f t="shared" si="78"/>
        <v>0</v>
      </c>
      <c r="T174" s="4">
        <f t="shared" si="79"/>
        <v>0</v>
      </c>
      <c r="U174" s="33">
        <f t="shared" si="80"/>
        <v>0</v>
      </c>
      <c r="V174" s="3"/>
      <c r="W174" s="147">
        <f>[2]Plan1!$A256</f>
        <v>44621</v>
      </c>
      <c r="Z174" s="1"/>
      <c r="AB174" s="132"/>
      <c r="AC174" s="132"/>
      <c r="AD174" s="132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2">
        <f t="shared" si="70"/>
        <v>45152</v>
      </c>
      <c r="B175" s="176">
        <f t="shared" ca="1" si="81"/>
        <v>0</v>
      </c>
      <c r="C175" s="3">
        <f t="shared" si="71"/>
        <v>0</v>
      </c>
      <c r="D175" s="96">
        <f t="shared" si="85"/>
        <v>45149</v>
      </c>
      <c r="E175" s="94">
        <f ca="1">IF(D175&lt;$B$1,VLOOKUP(D175,[1]DI!$A$4:$B$15000,2,FALSE),0)</f>
        <v>0.13150000000000001</v>
      </c>
      <c r="F175" s="14">
        <f t="shared" ca="1" si="82"/>
        <v>1.0004903700000001</v>
      </c>
      <c r="G175" s="14">
        <f ca="1">(TRUNC(PRODUCT($F$12:$F174),16))</f>
        <v>1.08617072798631</v>
      </c>
      <c r="H175" s="14">
        <f t="shared" ca="1" si="83"/>
        <v>1.0510184065557999</v>
      </c>
      <c r="I175" s="14">
        <f t="shared" ca="1" si="84"/>
        <v>1.0334459600000001</v>
      </c>
      <c r="J175" s="13">
        <f t="shared" si="72"/>
        <v>5.5E-2</v>
      </c>
      <c r="K175" s="33">
        <f t="shared" si="73"/>
        <v>45058</v>
      </c>
      <c r="L175" s="2">
        <f t="shared" si="74"/>
        <v>65</v>
      </c>
      <c r="M175" s="17">
        <f t="shared" si="75"/>
        <v>65</v>
      </c>
      <c r="N175" s="12">
        <f t="shared" si="76"/>
        <v>1.0139059189999999</v>
      </c>
      <c r="O175" s="12">
        <f t="shared" ca="1" si="77"/>
        <v>1.047816976</v>
      </c>
      <c r="P175" s="17">
        <f t="shared" si="86"/>
        <v>0</v>
      </c>
      <c r="Q175" s="14">
        <f t="shared" ca="1" si="68"/>
        <v>0</v>
      </c>
      <c r="R175" s="21">
        <f t="shared" si="69"/>
        <v>0</v>
      </c>
      <c r="S175" s="14">
        <f t="shared" si="78"/>
        <v>0</v>
      </c>
      <c r="T175" s="4">
        <f t="shared" si="79"/>
        <v>0</v>
      </c>
      <c r="U175" s="33">
        <f t="shared" si="80"/>
        <v>0</v>
      </c>
      <c r="V175" s="3"/>
      <c r="W175" s="147">
        <f>[2]Plan1!$A257</f>
        <v>44666</v>
      </c>
      <c r="Z175" s="1"/>
      <c r="AB175" s="132"/>
      <c r="AC175" s="132"/>
      <c r="AD175" s="132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2">
        <f t="shared" si="70"/>
        <v>45153</v>
      </c>
      <c r="B176" s="176">
        <f t="shared" ca="1" si="81"/>
        <v>0</v>
      </c>
      <c r="C176" s="3">
        <f t="shared" si="71"/>
        <v>0</v>
      </c>
      <c r="D176" s="96">
        <f t="shared" si="85"/>
        <v>45152</v>
      </c>
      <c r="E176" s="94">
        <f ca="1">IF(D176&lt;$B$1,VLOOKUP(D176,[1]DI!$A$4:$B$15000,2,FALSE),0)</f>
        <v>0.13150000000000001</v>
      </c>
      <c r="F176" s="14">
        <f t="shared" ca="1" si="82"/>
        <v>1.0004903700000001</v>
      </c>
      <c r="G176" s="14">
        <f ca="1">(TRUNC(PRODUCT($F$12:$F175),16))</f>
        <v>1.0867033535261901</v>
      </c>
      <c r="H176" s="14">
        <f t="shared" ca="1" si="83"/>
        <v>1.0510184065557999</v>
      </c>
      <c r="I176" s="14">
        <f t="shared" ca="1" si="84"/>
        <v>1.03395273</v>
      </c>
      <c r="J176" s="13">
        <f t="shared" si="72"/>
        <v>5.5E-2</v>
      </c>
      <c r="K176" s="33">
        <f t="shared" si="73"/>
        <v>45058</v>
      </c>
      <c r="L176" s="2">
        <f t="shared" si="74"/>
        <v>66</v>
      </c>
      <c r="M176" s="17">
        <f t="shared" si="75"/>
        <v>66</v>
      </c>
      <c r="N176" s="12">
        <f t="shared" si="76"/>
        <v>1.014121359</v>
      </c>
      <c r="O176" s="12">
        <f t="shared" ca="1" si="77"/>
        <v>1.0485535479999999</v>
      </c>
      <c r="P176" s="17">
        <f t="shared" si="86"/>
        <v>0</v>
      </c>
      <c r="Q176" s="14">
        <f t="shared" ca="1" si="68"/>
        <v>0</v>
      </c>
      <c r="R176" s="21">
        <f t="shared" si="69"/>
        <v>0</v>
      </c>
      <c r="S176" s="14">
        <f t="shared" si="78"/>
        <v>0</v>
      </c>
      <c r="T176" s="4">
        <f t="shared" si="79"/>
        <v>0</v>
      </c>
      <c r="U176" s="33">
        <f t="shared" si="80"/>
        <v>0</v>
      </c>
      <c r="V176" s="3"/>
      <c r="W176" s="147">
        <f>[2]Plan1!$A258</f>
        <v>44672</v>
      </c>
      <c r="Z176" s="1"/>
      <c r="AB176" s="132"/>
      <c r="AC176" s="132"/>
      <c r="AD176" s="132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2">
        <f t="shared" si="70"/>
        <v>45154</v>
      </c>
      <c r="B177" s="176">
        <f t="shared" ca="1" si="81"/>
        <v>0</v>
      </c>
      <c r="C177" s="3">
        <f t="shared" si="71"/>
        <v>0</v>
      </c>
      <c r="D177" s="96">
        <f t="shared" si="85"/>
        <v>45153</v>
      </c>
      <c r="E177" s="94">
        <f ca="1">IF(D177&lt;$B$1,VLOOKUP(D177,[1]DI!$A$4:$B$15000,2,FALSE),0)</f>
        <v>0.13150000000000001</v>
      </c>
      <c r="F177" s="14">
        <f t="shared" ca="1" si="82"/>
        <v>1.0004903700000001</v>
      </c>
      <c r="G177" s="14">
        <f ca="1">(TRUNC(PRODUCT($F$12:$F176),16))</f>
        <v>1.08723624024966</v>
      </c>
      <c r="H177" s="14">
        <f t="shared" ca="1" si="83"/>
        <v>1.0510184065557999</v>
      </c>
      <c r="I177" s="14">
        <f t="shared" ca="1" si="84"/>
        <v>1.0344597499999999</v>
      </c>
      <c r="J177" s="13">
        <f t="shared" si="72"/>
        <v>5.5E-2</v>
      </c>
      <c r="K177" s="33">
        <f t="shared" si="73"/>
        <v>45058</v>
      </c>
      <c r="L177" s="2">
        <f t="shared" si="74"/>
        <v>67</v>
      </c>
      <c r="M177" s="17">
        <f t="shared" si="75"/>
        <v>67</v>
      </c>
      <c r="N177" s="12">
        <f t="shared" si="76"/>
        <v>1.014336846</v>
      </c>
      <c r="O177" s="12">
        <f t="shared" ca="1" si="77"/>
        <v>1.0492906399999999</v>
      </c>
      <c r="P177" s="17">
        <f t="shared" si="86"/>
        <v>0</v>
      </c>
      <c r="Q177" s="14">
        <f t="shared" ca="1" si="68"/>
        <v>0</v>
      </c>
      <c r="R177" s="21">
        <f t="shared" si="69"/>
        <v>0</v>
      </c>
      <c r="S177" s="14">
        <f t="shared" si="78"/>
        <v>0</v>
      </c>
      <c r="T177" s="4">
        <f t="shared" si="79"/>
        <v>0</v>
      </c>
      <c r="U177" s="33">
        <f t="shared" si="80"/>
        <v>0</v>
      </c>
      <c r="V177" s="3"/>
      <c r="W177" s="147">
        <f>[2]Plan1!$A259</f>
        <v>44682</v>
      </c>
      <c r="Z177" s="1"/>
      <c r="AB177" s="132"/>
      <c r="AC177" s="132"/>
      <c r="AD177" s="132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2">
        <f t="shared" si="70"/>
        <v>45155</v>
      </c>
      <c r="B178" s="176">
        <f t="shared" ca="1" si="81"/>
        <v>0</v>
      </c>
      <c r="C178" s="3">
        <f t="shared" si="71"/>
        <v>0</v>
      </c>
      <c r="D178" s="96">
        <f t="shared" si="85"/>
        <v>45154</v>
      </c>
      <c r="E178" s="94">
        <f ca="1">IF(D178&lt;$B$1,VLOOKUP(D178,[1]DI!$A$4:$B$15000,2,FALSE),0)</f>
        <v>0.13150000000000001</v>
      </c>
      <c r="F178" s="14">
        <f t="shared" ca="1" si="82"/>
        <v>1.0004903700000001</v>
      </c>
      <c r="G178" s="14">
        <f ca="1">(TRUNC(PRODUCT($F$12:$F177),16))</f>
        <v>1.0877693882847901</v>
      </c>
      <c r="H178" s="14">
        <f t="shared" ca="1" si="83"/>
        <v>1.0510184065557999</v>
      </c>
      <c r="I178" s="14">
        <f t="shared" ca="1" si="84"/>
        <v>1.0349670200000001</v>
      </c>
      <c r="J178" s="13">
        <f t="shared" si="72"/>
        <v>5.5E-2</v>
      </c>
      <c r="K178" s="33">
        <f t="shared" si="73"/>
        <v>45058</v>
      </c>
      <c r="L178" s="2">
        <f t="shared" si="74"/>
        <v>68</v>
      </c>
      <c r="M178" s="17">
        <f t="shared" si="75"/>
        <v>68</v>
      </c>
      <c r="N178" s="12">
        <f t="shared" si="76"/>
        <v>1.0145523780000001</v>
      </c>
      <c r="O178" s="12">
        <f t="shared" ca="1" si="77"/>
        <v>1.0500282510000001</v>
      </c>
      <c r="P178" s="17">
        <f t="shared" si="86"/>
        <v>0</v>
      </c>
      <c r="Q178" s="14">
        <f t="shared" ca="1" si="68"/>
        <v>0</v>
      </c>
      <c r="R178" s="21">
        <f t="shared" si="69"/>
        <v>0</v>
      </c>
      <c r="S178" s="14">
        <f t="shared" si="78"/>
        <v>0</v>
      </c>
      <c r="T178" s="4">
        <f t="shared" si="79"/>
        <v>0</v>
      </c>
      <c r="U178" s="33">
        <f t="shared" si="80"/>
        <v>0</v>
      </c>
      <c r="V178" s="3"/>
      <c r="W178" s="147">
        <f>[2]Plan1!$A260</f>
        <v>44728</v>
      </c>
      <c r="Z178" s="1"/>
      <c r="AB178" s="132"/>
      <c r="AC178" s="132"/>
      <c r="AD178" s="132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2">
        <f t="shared" si="70"/>
        <v>45156</v>
      </c>
      <c r="B179" s="176">
        <f t="shared" ca="1" si="81"/>
        <v>0</v>
      </c>
      <c r="C179" s="3">
        <f t="shared" si="71"/>
        <v>0</v>
      </c>
      <c r="D179" s="96">
        <f t="shared" si="85"/>
        <v>45155</v>
      </c>
      <c r="E179" s="94">
        <f ca="1">IF(D179&lt;$B$1,VLOOKUP(D179,[1]DI!$A$4:$B$15000,2,FALSE),0)</f>
        <v>0.13150000000000001</v>
      </c>
      <c r="F179" s="14">
        <f t="shared" ca="1" si="82"/>
        <v>1.0004903700000001</v>
      </c>
      <c r="G179" s="14">
        <f ca="1">(TRUNC(PRODUCT($F$12:$F178),16))</f>
        <v>1.0883027977597299</v>
      </c>
      <c r="H179" s="14">
        <f t="shared" ca="1" si="83"/>
        <v>1.0510184065557999</v>
      </c>
      <c r="I179" s="14">
        <f t="shared" ca="1" si="84"/>
        <v>1.0354745400000001</v>
      </c>
      <c r="J179" s="13">
        <f t="shared" si="72"/>
        <v>5.5E-2</v>
      </c>
      <c r="K179" s="33">
        <f t="shared" si="73"/>
        <v>45058</v>
      </c>
      <c r="L179" s="2">
        <f t="shared" si="74"/>
        <v>69</v>
      </c>
      <c r="M179" s="17">
        <f t="shared" si="75"/>
        <v>69</v>
      </c>
      <c r="N179" s="12">
        <f t="shared" si="76"/>
        <v>1.014767956</v>
      </c>
      <c r="O179" s="12">
        <f t="shared" ca="1" si="77"/>
        <v>1.0507663819999999</v>
      </c>
      <c r="P179" s="17">
        <f t="shared" si="86"/>
        <v>0</v>
      </c>
      <c r="Q179" s="14">
        <f t="shared" ca="1" si="68"/>
        <v>0</v>
      </c>
      <c r="R179" s="21">
        <f t="shared" si="69"/>
        <v>0</v>
      </c>
      <c r="S179" s="14">
        <f t="shared" si="78"/>
        <v>0</v>
      </c>
      <c r="T179" s="4">
        <f t="shared" si="79"/>
        <v>0</v>
      </c>
      <c r="U179" s="33">
        <f t="shared" si="80"/>
        <v>0</v>
      </c>
      <c r="V179" s="3"/>
      <c r="W179" s="147">
        <f>[2]Plan1!$A261</f>
        <v>44811</v>
      </c>
      <c r="Z179" s="1"/>
      <c r="AB179" s="132"/>
      <c r="AC179" s="132"/>
      <c r="AD179" s="132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2">
        <f t="shared" si="70"/>
        <v>45159</v>
      </c>
      <c r="B180" s="176">
        <f t="shared" ca="1" si="81"/>
        <v>0</v>
      </c>
      <c r="C180" s="3">
        <f t="shared" si="71"/>
        <v>0</v>
      </c>
      <c r="D180" s="96">
        <f t="shared" si="85"/>
        <v>45156</v>
      </c>
      <c r="E180" s="94">
        <f ca="1">IF(D180&lt;$B$1,VLOOKUP(D180,[1]DI!$A$4:$B$15000,2,FALSE),0)</f>
        <v>0.13150000000000001</v>
      </c>
      <c r="F180" s="14">
        <f t="shared" ca="1" si="82"/>
        <v>1.0004903700000001</v>
      </c>
      <c r="G180" s="14">
        <f ca="1">(TRUNC(PRODUCT($F$12:$F179),16))</f>
        <v>1.0888364688026699</v>
      </c>
      <c r="H180" s="14">
        <f t="shared" ca="1" si="83"/>
        <v>1.0510184065557999</v>
      </c>
      <c r="I180" s="14">
        <f t="shared" ca="1" si="84"/>
        <v>1.0359822999999999</v>
      </c>
      <c r="J180" s="13">
        <f t="shared" si="72"/>
        <v>5.5E-2</v>
      </c>
      <c r="K180" s="33">
        <f t="shared" si="73"/>
        <v>45058</v>
      </c>
      <c r="L180" s="2">
        <f t="shared" si="74"/>
        <v>70</v>
      </c>
      <c r="M180" s="17">
        <f t="shared" si="75"/>
        <v>70</v>
      </c>
      <c r="N180" s="12">
        <f t="shared" si="76"/>
        <v>1.01498358</v>
      </c>
      <c r="O180" s="12">
        <f t="shared" ca="1" si="77"/>
        <v>1.0515050239999999</v>
      </c>
      <c r="P180" s="17">
        <f t="shared" si="86"/>
        <v>0</v>
      </c>
      <c r="Q180" s="14">
        <f t="shared" ca="1" si="68"/>
        <v>0</v>
      </c>
      <c r="R180" s="21">
        <f t="shared" si="69"/>
        <v>0</v>
      </c>
      <c r="S180" s="14">
        <f t="shared" si="78"/>
        <v>0</v>
      </c>
      <c r="T180" s="4">
        <f t="shared" si="79"/>
        <v>0</v>
      </c>
      <c r="U180" s="33">
        <f t="shared" si="80"/>
        <v>0</v>
      </c>
      <c r="V180" s="3"/>
      <c r="W180" s="147">
        <f>[2]Plan1!$A262</f>
        <v>44846</v>
      </c>
      <c r="Z180" s="1"/>
      <c r="AB180" s="132"/>
      <c r="AC180" s="132"/>
      <c r="AD180" s="132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2">
        <f t="shared" si="70"/>
        <v>45160</v>
      </c>
      <c r="B181" s="176">
        <f t="shared" ca="1" si="81"/>
        <v>0</v>
      </c>
      <c r="C181" s="3">
        <f t="shared" si="71"/>
        <v>0</v>
      </c>
      <c r="D181" s="96">
        <f t="shared" si="85"/>
        <v>45159</v>
      </c>
      <c r="E181" s="94">
        <f ca="1">IF(D181&lt;$B$1,VLOOKUP(D181,[1]DI!$A$4:$B$15000,2,FALSE),0)</f>
        <v>0.13150000000000001</v>
      </c>
      <c r="F181" s="14">
        <f t="shared" ca="1" si="82"/>
        <v>1.0004903700000001</v>
      </c>
      <c r="G181" s="14">
        <f ca="1">(TRUNC(PRODUCT($F$12:$F180),16))</f>
        <v>1.0893704015418699</v>
      </c>
      <c r="H181" s="14">
        <f t="shared" ca="1" si="83"/>
        <v>1.0510184065557999</v>
      </c>
      <c r="I181" s="14">
        <f t="shared" ca="1" si="84"/>
        <v>1.03649032</v>
      </c>
      <c r="J181" s="13">
        <f t="shared" si="72"/>
        <v>5.5E-2</v>
      </c>
      <c r="K181" s="33">
        <f t="shared" si="73"/>
        <v>45058</v>
      </c>
      <c r="L181" s="2">
        <f t="shared" si="74"/>
        <v>71</v>
      </c>
      <c r="M181" s="17">
        <f t="shared" si="75"/>
        <v>71</v>
      </c>
      <c r="N181" s="12">
        <f t="shared" si="76"/>
        <v>1.01519925</v>
      </c>
      <c r="O181" s="12">
        <f t="shared" ca="1" si="77"/>
        <v>1.0522441950000001</v>
      </c>
      <c r="P181" s="17">
        <f t="shared" si="86"/>
        <v>0</v>
      </c>
      <c r="Q181" s="14">
        <f t="shared" ca="1" si="68"/>
        <v>0</v>
      </c>
      <c r="R181" s="21">
        <f t="shared" si="69"/>
        <v>0</v>
      </c>
      <c r="S181" s="14">
        <f t="shared" si="78"/>
        <v>0</v>
      </c>
      <c r="T181" s="4">
        <f t="shared" si="79"/>
        <v>0</v>
      </c>
      <c r="U181" s="33">
        <f t="shared" si="80"/>
        <v>0</v>
      </c>
      <c r="V181" s="3"/>
      <c r="W181" s="147">
        <f>[2]Plan1!$A263</f>
        <v>44867</v>
      </c>
      <c r="Z181" s="1"/>
      <c r="AB181" s="132"/>
      <c r="AC181" s="132"/>
      <c r="AD181" s="132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2">
        <f t="shared" si="70"/>
        <v>45161</v>
      </c>
      <c r="B182" s="176">
        <f t="shared" ca="1" si="81"/>
        <v>0</v>
      </c>
      <c r="C182" s="3">
        <f t="shared" si="71"/>
        <v>0</v>
      </c>
      <c r="D182" s="96">
        <f t="shared" si="85"/>
        <v>45160</v>
      </c>
      <c r="E182" s="94">
        <f ca="1">IF(D182&lt;$B$1,VLOOKUP(D182,[1]DI!$A$4:$B$15000,2,FALSE),0)</f>
        <v>0.13150000000000001</v>
      </c>
      <c r="F182" s="14">
        <f t="shared" ca="1" si="82"/>
        <v>1.0004903700000001</v>
      </c>
      <c r="G182" s="14">
        <f ca="1">(TRUNC(PRODUCT($F$12:$F181),16))</f>
        <v>1.0899045961056799</v>
      </c>
      <c r="H182" s="14">
        <f t="shared" ca="1" si="83"/>
        <v>1.0510184065557999</v>
      </c>
      <c r="I182" s="14">
        <f t="shared" ca="1" si="84"/>
        <v>1.0369985799999999</v>
      </c>
      <c r="J182" s="13">
        <f t="shared" si="72"/>
        <v>5.5E-2</v>
      </c>
      <c r="K182" s="33">
        <f t="shared" si="73"/>
        <v>45058</v>
      </c>
      <c r="L182" s="2">
        <f t="shared" si="74"/>
        <v>72</v>
      </c>
      <c r="M182" s="17">
        <f t="shared" si="75"/>
        <v>72</v>
      </c>
      <c r="N182" s="12">
        <f t="shared" si="76"/>
        <v>1.015414966</v>
      </c>
      <c r="O182" s="12">
        <f t="shared" ca="1" si="77"/>
        <v>1.052983878</v>
      </c>
      <c r="P182" s="17">
        <f t="shared" si="86"/>
        <v>0</v>
      </c>
      <c r="Q182" s="14">
        <f t="shared" ca="1" si="68"/>
        <v>0</v>
      </c>
      <c r="R182" s="21">
        <f t="shared" si="69"/>
        <v>0</v>
      </c>
      <c r="S182" s="14">
        <f t="shared" si="78"/>
        <v>0</v>
      </c>
      <c r="T182" s="4">
        <f t="shared" si="79"/>
        <v>0</v>
      </c>
      <c r="U182" s="33">
        <f t="shared" si="80"/>
        <v>0</v>
      </c>
      <c r="V182" s="3"/>
      <c r="W182" s="147">
        <f>[2]Plan1!$A264</f>
        <v>44880</v>
      </c>
      <c r="Z182" s="1"/>
      <c r="AB182" s="132"/>
      <c r="AC182" s="132"/>
      <c r="AD182" s="13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2">
        <f t="shared" si="70"/>
        <v>45162</v>
      </c>
      <c r="B183" s="176">
        <f t="shared" ca="1" si="81"/>
        <v>0</v>
      </c>
      <c r="C183" s="3">
        <f t="shared" si="71"/>
        <v>0</v>
      </c>
      <c r="D183" s="96">
        <f t="shared" si="85"/>
        <v>45161</v>
      </c>
      <c r="E183" s="94">
        <f ca="1">IF(D183&lt;$B$1,VLOOKUP(D183,[1]DI!$A$4:$B$15000,2,FALSE),0)</f>
        <v>0.13150000000000001</v>
      </c>
      <c r="F183" s="14">
        <f t="shared" ca="1" si="82"/>
        <v>1.0004903700000001</v>
      </c>
      <c r="G183" s="14">
        <f ca="1">(TRUNC(PRODUCT($F$12:$F182),16))</f>
        <v>1.0904390526224701</v>
      </c>
      <c r="H183" s="14">
        <f t="shared" ca="1" si="83"/>
        <v>1.0510184065557999</v>
      </c>
      <c r="I183" s="14">
        <f t="shared" ca="1" si="84"/>
        <v>1.0375070900000001</v>
      </c>
      <c r="J183" s="13">
        <f t="shared" si="72"/>
        <v>5.5E-2</v>
      </c>
      <c r="K183" s="33">
        <f t="shared" si="73"/>
        <v>45058</v>
      </c>
      <c r="L183" s="2">
        <f t="shared" si="74"/>
        <v>73</v>
      </c>
      <c r="M183" s="17">
        <f t="shared" si="75"/>
        <v>73</v>
      </c>
      <c r="N183" s="12">
        <f t="shared" si="76"/>
        <v>1.015630727</v>
      </c>
      <c r="O183" s="12">
        <f t="shared" ca="1" si="77"/>
        <v>1.0537240800000001</v>
      </c>
      <c r="P183" s="17">
        <f t="shared" si="86"/>
        <v>0</v>
      </c>
      <c r="Q183" s="14">
        <f t="shared" ca="1" si="68"/>
        <v>0</v>
      </c>
      <c r="R183" s="21">
        <f t="shared" si="69"/>
        <v>0</v>
      </c>
      <c r="S183" s="14">
        <f t="shared" si="78"/>
        <v>0</v>
      </c>
      <c r="T183" s="4">
        <f t="shared" si="79"/>
        <v>0</v>
      </c>
      <c r="U183" s="33">
        <f t="shared" si="80"/>
        <v>0</v>
      </c>
      <c r="V183" s="3"/>
      <c r="W183" s="147">
        <f>[2]Plan1!$A265</f>
        <v>44920</v>
      </c>
      <c r="Z183" s="1"/>
      <c r="AB183" s="132"/>
      <c r="AC183" s="132"/>
      <c r="AD183" s="13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2">
        <f t="shared" si="70"/>
        <v>45163</v>
      </c>
      <c r="B184" s="176">
        <f t="shared" ca="1" si="81"/>
        <v>0</v>
      </c>
      <c r="C184" s="3">
        <f t="shared" si="71"/>
        <v>0</v>
      </c>
      <c r="D184" s="96">
        <f t="shared" si="85"/>
        <v>45162</v>
      </c>
      <c r="E184" s="94">
        <f ca="1">IF(D184&lt;$B$1,VLOOKUP(D184,[1]DI!$A$4:$B$15000,2,FALSE),0)</f>
        <v>0.13150000000000001</v>
      </c>
      <c r="F184" s="14">
        <f t="shared" ca="1" si="82"/>
        <v>1.0004903700000001</v>
      </c>
      <c r="G184" s="14">
        <f ca="1">(TRUNC(PRODUCT($F$12:$F183),16))</f>
        <v>1.0909737712206999</v>
      </c>
      <c r="H184" s="14">
        <f t="shared" ca="1" si="83"/>
        <v>1.0510184065557999</v>
      </c>
      <c r="I184" s="14">
        <f t="shared" ca="1" si="84"/>
        <v>1.03801586</v>
      </c>
      <c r="J184" s="13">
        <f t="shared" si="72"/>
        <v>5.5E-2</v>
      </c>
      <c r="K184" s="33">
        <f t="shared" si="73"/>
        <v>45058</v>
      </c>
      <c r="L184" s="2">
        <f t="shared" si="74"/>
        <v>74</v>
      </c>
      <c r="M184" s="17">
        <f t="shared" si="75"/>
        <v>74</v>
      </c>
      <c r="N184" s="12">
        <f t="shared" si="76"/>
        <v>1.015846534</v>
      </c>
      <c r="O184" s="12">
        <f t="shared" ca="1" si="77"/>
        <v>1.0544648139999999</v>
      </c>
      <c r="P184" s="17">
        <f t="shared" si="86"/>
        <v>0</v>
      </c>
      <c r="Q184" s="14">
        <f t="shared" ca="1" si="68"/>
        <v>0</v>
      </c>
      <c r="R184" s="21">
        <f t="shared" si="69"/>
        <v>0</v>
      </c>
      <c r="S184" s="14">
        <f t="shared" si="78"/>
        <v>0</v>
      </c>
      <c r="T184" s="4">
        <f t="shared" si="79"/>
        <v>0</v>
      </c>
      <c r="U184" s="33">
        <f t="shared" si="80"/>
        <v>0</v>
      </c>
      <c r="V184" s="3"/>
      <c r="W184" s="147">
        <f>[2]Plan1!$A266</f>
        <v>44927</v>
      </c>
      <c r="Z184" s="1"/>
      <c r="AB184" s="132"/>
      <c r="AC184" s="132"/>
      <c r="AD184" s="13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2">
        <f t="shared" si="70"/>
        <v>45166</v>
      </c>
      <c r="B185" s="176">
        <f t="shared" ca="1" si="81"/>
        <v>0</v>
      </c>
      <c r="C185" s="3">
        <f t="shared" si="71"/>
        <v>0</v>
      </c>
      <c r="D185" s="96">
        <f t="shared" si="85"/>
        <v>45163</v>
      </c>
      <c r="E185" s="94">
        <f ca="1">IF(D185&lt;$B$1,VLOOKUP(D185,[1]DI!$A$4:$B$15000,2,FALSE),0)</f>
        <v>0.13150000000000001</v>
      </c>
      <c r="F185" s="14">
        <f t="shared" ca="1" si="82"/>
        <v>1.0004903700000001</v>
      </c>
      <c r="G185" s="14">
        <f ca="1">(TRUNC(PRODUCT($F$12:$F184),16))</f>
        <v>1.0915087520289</v>
      </c>
      <c r="H185" s="14">
        <f t="shared" ca="1" si="83"/>
        <v>1.0510184065557999</v>
      </c>
      <c r="I185" s="14">
        <f t="shared" ca="1" si="84"/>
        <v>1.03852487</v>
      </c>
      <c r="J185" s="13">
        <f t="shared" si="72"/>
        <v>5.5E-2</v>
      </c>
      <c r="K185" s="33">
        <f t="shared" si="73"/>
        <v>45058</v>
      </c>
      <c r="L185" s="2">
        <f t="shared" si="74"/>
        <v>75</v>
      </c>
      <c r="M185" s="17">
        <f t="shared" si="75"/>
        <v>75</v>
      </c>
      <c r="N185" s="12">
        <f t="shared" si="76"/>
        <v>1.0160623870000001</v>
      </c>
      <c r="O185" s="12">
        <f t="shared" ca="1" si="77"/>
        <v>1.055206058</v>
      </c>
      <c r="P185" s="17">
        <f t="shared" si="86"/>
        <v>0</v>
      </c>
      <c r="Q185" s="14">
        <f t="shared" ca="1" si="68"/>
        <v>0</v>
      </c>
      <c r="R185" s="21">
        <f t="shared" si="69"/>
        <v>0</v>
      </c>
      <c r="S185" s="14">
        <f t="shared" si="78"/>
        <v>0</v>
      </c>
      <c r="T185" s="4">
        <f t="shared" si="79"/>
        <v>0</v>
      </c>
      <c r="U185" s="33">
        <f t="shared" si="80"/>
        <v>0</v>
      </c>
      <c r="V185" s="3"/>
      <c r="W185" s="147">
        <f>[2]Plan1!$A267</f>
        <v>44977</v>
      </c>
      <c r="Z185" s="1"/>
      <c r="AB185" s="132"/>
      <c r="AC185" s="132"/>
      <c r="AD185" s="13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2">
        <f t="shared" si="70"/>
        <v>45167</v>
      </c>
      <c r="B186" s="176">
        <f t="shared" ca="1" si="81"/>
        <v>0</v>
      </c>
      <c r="C186" s="3">
        <f t="shared" si="71"/>
        <v>0</v>
      </c>
      <c r="D186" s="96">
        <f t="shared" si="85"/>
        <v>45166</v>
      </c>
      <c r="E186" s="94">
        <f ca="1">IF(D186&lt;$B$1,VLOOKUP(D186,[1]DI!$A$4:$B$15000,2,FALSE),0)</f>
        <v>0.13150000000000001</v>
      </c>
      <c r="F186" s="14">
        <f t="shared" ca="1" si="82"/>
        <v>1.0004903700000001</v>
      </c>
      <c r="G186" s="14">
        <f ca="1">(TRUNC(PRODUCT($F$12:$F185),16))</f>
        <v>1.09204399517563</v>
      </c>
      <c r="H186" s="14">
        <f t="shared" ca="1" si="83"/>
        <v>1.0510184065557999</v>
      </c>
      <c r="I186" s="14">
        <f t="shared" ca="1" si="84"/>
        <v>1.0390341299999999</v>
      </c>
      <c r="J186" s="13">
        <f t="shared" si="72"/>
        <v>5.5E-2</v>
      </c>
      <c r="K186" s="33">
        <f t="shared" si="73"/>
        <v>45058</v>
      </c>
      <c r="L186" s="2">
        <f t="shared" si="74"/>
        <v>76</v>
      </c>
      <c r="M186" s="17">
        <f t="shared" si="75"/>
        <v>76</v>
      </c>
      <c r="N186" s="12">
        <f t="shared" si="76"/>
        <v>1.0162782859999999</v>
      </c>
      <c r="O186" s="12">
        <f t="shared" ca="1" si="77"/>
        <v>1.0559478250000001</v>
      </c>
      <c r="P186" s="17">
        <f t="shared" si="86"/>
        <v>0</v>
      </c>
      <c r="Q186" s="14">
        <f t="shared" ca="1" si="68"/>
        <v>0</v>
      </c>
      <c r="R186" s="21">
        <f t="shared" si="69"/>
        <v>0</v>
      </c>
      <c r="S186" s="14">
        <f t="shared" si="78"/>
        <v>0</v>
      </c>
      <c r="T186" s="4">
        <f t="shared" si="79"/>
        <v>0</v>
      </c>
      <c r="U186" s="33">
        <f t="shared" si="80"/>
        <v>0</v>
      </c>
      <c r="V186" s="3"/>
      <c r="W186" s="147">
        <f>[2]Plan1!$A268</f>
        <v>44978</v>
      </c>
      <c r="Z186" s="1"/>
      <c r="AB186" s="132"/>
      <c r="AC186" s="132"/>
      <c r="AD186" s="13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2">
        <f t="shared" si="70"/>
        <v>45168</v>
      </c>
      <c r="B187" s="176">
        <f t="shared" ca="1" si="81"/>
        <v>0</v>
      </c>
      <c r="C187" s="3">
        <f t="shared" si="71"/>
        <v>0</v>
      </c>
      <c r="D187" s="96">
        <f t="shared" si="85"/>
        <v>45167</v>
      </c>
      <c r="E187" s="94">
        <f ca="1">IF(D187&lt;$B$1,VLOOKUP(D187,[1]DI!$A$4:$B$15000,2,FALSE),0)</f>
        <v>0.13150000000000001</v>
      </c>
      <c r="F187" s="14">
        <f t="shared" ca="1" si="82"/>
        <v>1.0004903700000001</v>
      </c>
      <c r="G187" s="14">
        <f ca="1">(TRUNC(PRODUCT($F$12:$F186),16))</f>
        <v>1.09257950078954</v>
      </c>
      <c r="H187" s="14">
        <f t="shared" ca="1" si="83"/>
        <v>1.0510184065557999</v>
      </c>
      <c r="I187" s="14">
        <f t="shared" ca="1" si="84"/>
        <v>1.03954364</v>
      </c>
      <c r="J187" s="13">
        <f t="shared" si="72"/>
        <v>5.5E-2</v>
      </c>
      <c r="K187" s="33">
        <f t="shared" si="73"/>
        <v>45058</v>
      </c>
      <c r="L187" s="2">
        <f t="shared" si="74"/>
        <v>77</v>
      </c>
      <c r="M187" s="17">
        <f t="shared" si="75"/>
        <v>77</v>
      </c>
      <c r="N187" s="12">
        <f t="shared" si="76"/>
        <v>1.016494231</v>
      </c>
      <c r="O187" s="12">
        <f t="shared" ca="1" si="77"/>
        <v>1.0566901129999999</v>
      </c>
      <c r="P187" s="17">
        <f t="shared" si="86"/>
        <v>0</v>
      </c>
      <c r="Q187" s="14">
        <f t="shared" ca="1" si="68"/>
        <v>0</v>
      </c>
      <c r="R187" s="21">
        <f t="shared" si="69"/>
        <v>0</v>
      </c>
      <c r="S187" s="14">
        <f t="shared" si="78"/>
        <v>0</v>
      </c>
      <c r="T187" s="4">
        <f t="shared" si="79"/>
        <v>0</v>
      </c>
      <c r="U187" s="33">
        <f t="shared" si="80"/>
        <v>0</v>
      </c>
      <c r="V187" s="3"/>
      <c r="W187" s="147">
        <f>[2]Plan1!$A269</f>
        <v>45023</v>
      </c>
      <c r="Z187" s="1"/>
      <c r="AB187" s="132"/>
      <c r="AC187" s="132"/>
      <c r="AD187" s="13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2">
        <f t="shared" si="70"/>
        <v>45169</v>
      </c>
      <c r="B188" s="176">
        <f t="shared" ca="1" si="81"/>
        <v>0</v>
      </c>
      <c r="C188" s="3">
        <f t="shared" si="71"/>
        <v>0</v>
      </c>
      <c r="D188" s="96">
        <f t="shared" si="85"/>
        <v>45168</v>
      </c>
      <c r="E188" s="94">
        <f ca="1">IF(D188&lt;$B$1,VLOOKUP(D188,[1]DI!$A$4:$B$15000,2,FALSE),0)</f>
        <v>0.13150000000000001</v>
      </c>
      <c r="F188" s="14">
        <f t="shared" ca="1" si="82"/>
        <v>1.0004903700000001</v>
      </c>
      <c r="G188" s="14">
        <f ca="1">(TRUNC(PRODUCT($F$12:$F187),16))</f>
        <v>1.09311526899935</v>
      </c>
      <c r="H188" s="14">
        <f t="shared" ca="1" si="83"/>
        <v>1.0510184065557999</v>
      </c>
      <c r="I188" s="14">
        <f t="shared" ca="1" si="84"/>
        <v>1.0400533999999999</v>
      </c>
      <c r="J188" s="13">
        <f t="shared" si="72"/>
        <v>5.5E-2</v>
      </c>
      <c r="K188" s="33">
        <f t="shared" si="73"/>
        <v>45058</v>
      </c>
      <c r="L188" s="2">
        <f t="shared" si="74"/>
        <v>78</v>
      </c>
      <c r="M188" s="17">
        <f t="shared" si="75"/>
        <v>78</v>
      </c>
      <c r="N188" s="12">
        <f t="shared" si="76"/>
        <v>1.0167102219999999</v>
      </c>
      <c r="O188" s="12">
        <f t="shared" ca="1" si="77"/>
        <v>1.0574329229999999</v>
      </c>
      <c r="P188" s="17">
        <f t="shared" si="86"/>
        <v>0</v>
      </c>
      <c r="Q188" s="14">
        <f t="shared" ca="1" si="68"/>
        <v>0</v>
      </c>
      <c r="R188" s="21">
        <f t="shared" si="69"/>
        <v>0</v>
      </c>
      <c r="S188" s="14">
        <f t="shared" si="78"/>
        <v>0</v>
      </c>
      <c r="T188" s="4">
        <f t="shared" si="79"/>
        <v>0</v>
      </c>
      <c r="U188" s="33">
        <f t="shared" si="80"/>
        <v>0</v>
      </c>
      <c r="V188" s="3"/>
      <c r="W188" s="147">
        <f>[2]Plan1!$A270</f>
        <v>45037</v>
      </c>
      <c r="Z188" s="1"/>
      <c r="AB188" s="132"/>
      <c r="AC188" s="132"/>
      <c r="AD188" s="13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2">
        <f t="shared" si="70"/>
        <v>45170</v>
      </c>
      <c r="B189" s="176">
        <f t="shared" ca="1" si="81"/>
        <v>0</v>
      </c>
      <c r="C189" s="3">
        <f t="shared" si="71"/>
        <v>0</v>
      </c>
      <c r="D189" s="96">
        <f t="shared" si="85"/>
        <v>45169</v>
      </c>
      <c r="E189" s="94">
        <f ca="1">IF(D189&lt;$B$1,VLOOKUP(D189,[1]DI!$A$4:$B$15000,2,FALSE),0)</f>
        <v>0.13150000000000001</v>
      </c>
      <c r="F189" s="14">
        <f t="shared" ca="1" si="82"/>
        <v>1.0004903700000001</v>
      </c>
      <c r="G189" s="14">
        <f ca="1">(TRUNC(PRODUCT($F$12:$F188),16))</f>
        <v>1.0936512999337999</v>
      </c>
      <c r="H189" s="14">
        <f t="shared" ca="1" si="83"/>
        <v>1.0510184065557999</v>
      </c>
      <c r="I189" s="14">
        <f t="shared" ca="1" si="84"/>
        <v>1.0405634100000001</v>
      </c>
      <c r="J189" s="13">
        <f t="shared" si="72"/>
        <v>5.5E-2</v>
      </c>
      <c r="K189" s="33">
        <f t="shared" si="73"/>
        <v>45058</v>
      </c>
      <c r="L189" s="2">
        <f t="shared" si="74"/>
        <v>79</v>
      </c>
      <c r="M189" s="17">
        <f t="shared" si="75"/>
        <v>79</v>
      </c>
      <c r="N189" s="12">
        <f t="shared" si="76"/>
        <v>1.016926258</v>
      </c>
      <c r="O189" s="12">
        <f t="shared" ca="1" si="77"/>
        <v>1.058176255</v>
      </c>
      <c r="P189" s="17">
        <f t="shared" si="86"/>
        <v>0</v>
      </c>
      <c r="Q189" s="14">
        <f t="shared" ca="1" si="68"/>
        <v>0</v>
      </c>
      <c r="R189" s="21">
        <f t="shared" si="69"/>
        <v>0</v>
      </c>
      <c r="S189" s="14">
        <f t="shared" si="78"/>
        <v>0</v>
      </c>
      <c r="T189" s="4">
        <f t="shared" si="79"/>
        <v>0</v>
      </c>
      <c r="U189" s="33">
        <f t="shared" si="80"/>
        <v>0</v>
      </c>
      <c r="V189" s="3"/>
      <c r="W189" s="147">
        <f>[2]Plan1!$A271</f>
        <v>45047</v>
      </c>
      <c r="Z189" s="1"/>
      <c r="AB189" s="132"/>
      <c r="AC189" s="132"/>
      <c r="AD189" s="13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2">
        <f t="shared" si="70"/>
        <v>45173</v>
      </c>
      <c r="B190" s="176">
        <f t="shared" ca="1" si="81"/>
        <v>0</v>
      </c>
      <c r="C190" s="3">
        <f t="shared" si="71"/>
        <v>0</v>
      </c>
      <c r="D190" s="96">
        <f t="shared" si="85"/>
        <v>45170</v>
      </c>
      <c r="E190" s="94">
        <f ca="1">IF(D190&lt;$B$1,VLOOKUP(D190,[1]DI!$A$4:$B$15000,2,FALSE),0)</f>
        <v>0.13150000000000001</v>
      </c>
      <c r="F190" s="14">
        <f t="shared" ca="1" si="82"/>
        <v>1.0004903700000001</v>
      </c>
      <c r="G190" s="14">
        <f ca="1">(TRUNC(PRODUCT($F$12:$F189),16))</f>
        <v>1.09418759372175</v>
      </c>
      <c r="H190" s="14">
        <f t="shared" ca="1" si="83"/>
        <v>1.0510184065557999</v>
      </c>
      <c r="I190" s="14">
        <f t="shared" ca="1" si="84"/>
        <v>1.0410736700000001</v>
      </c>
      <c r="J190" s="13">
        <f t="shared" si="72"/>
        <v>5.5E-2</v>
      </c>
      <c r="K190" s="33">
        <f t="shared" si="73"/>
        <v>45058</v>
      </c>
      <c r="L190" s="2">
        <f t="shared" si="74"/>
        <v>80</v>
      </c>
      <c r="M190" s="17">
        <f t="shared" si="75"/>
        <v>80</v>
      </c>
      <c r="N190" s="12">
        <f t="shared" si="76"/>
        <v>1.017142341</v>
      </c>
      <c r="O190" s="12">
        <f t="shared" ca="1" si="77"/>
        <v>1.0589201100000001</v>
      </c>
      <c r="P190" s="17">
        <f t="shared" si="86"/>
        <v>0</v>
      </c>
      <c r="Q190" s="14">
        <f t="shared" ca="1" si="68"/>
        <v>0</v>
      </c>
      <c r="R190" s="21">
        <f t="shared" si="69"/>
        <v>0</v>
      </c>
      <c r="S190" s="14">
        <f t="shared" si="78"/>
        <v>0</v>
      </c>
      <c r="T190" s="4">
        <f t="shared" si="79"/>
        <v>0</v>
      </c>
      <c r="U190" s="33">
        <f t="shared" si="80"/>
        <v>0</v>
      </c>
      <c r="V190" s="3"/>
      <c r="W190" s="147">
        <f>[2]Plan1!$A272</f>
        <v>45085</v>
      </c>
      <c r="Z190" s="1"/>
      <c r="AB190" s="132"/>
      <c r="AC190" s="132"/>
      <c r="AD190" s="13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2">
        <f t="shared" si="70"/>
        <v>45174</v>
      </c>
      <c r="B191" s="176">
        <f t="shared" ca="1" si="81"/>
        <v>0</v>
      </c>
      <c r="C191" s="3">
        <f t="shared" si="71"/>
        <v>0</v>
      </c>
      <c r="D191" s="96">
        <f t="shared" si="85"/>
        <v>45173</v>
      </c>
      <c r="E191" s="94">
        <f ca="1">IF(D191&lt;$B$1,VLOOKUP(D191,[1]DI!$A$4:$B$15000,2,FALSE),0)</f>
        <v>0.13150000000000001</v>
      </c>
      <c r="F191" s="14">
        <f t="shared" ca="1" si="82"/>
        <v>1.0004903700000001</v>
      </c>
      <c r="G191" s="14">
        <f ca="1">(TRUNC(PRODUCT($F$12:$F190),16))</f>
        <v>1.0947241504920899</v>
      </c>
      <c r="H191" s="14">
        <f t="shared" ca="1" si="83"/>
        <v>1.0510184065557999</v>
      </c>
      <c r="I191" s="14">
        <f t="shared" ca="1" si="84"/>
        <v>1.04158419</v>
      </c>
      <c r="J191" s="13">
        <f t="shared" si="72"/>
        <v>5.5E-2</v>
      </c>
      <c r="K191" s="33">
        <f t="shared" si="73"/>
        <v>45058</v>
      </c>
      <c r="L191" s="2">
        <f t="shared" si="74"/>
        <v>81</v>
      </c>
      <c r="M191" s="17">
        <f t="shared" si="75"/>
        <v>81</v>
      </c>
      <c r="N191" s="12">
        <f t="shared" si="76"/>
        <v>1.0173584689999999</v>
      </c>
      <c r="O191" s="12">
        <f t="shared" ca="1" si="77"/>
        <v>1.059664497</v>
      </c>
      <c r="P191" s="17">
        <f t="shared" si="86"/>
        <v>0</v>
      </c>
      <c r="Q191" s="14">
        <f t="shared" ca="1" si="68"/>
        <v>0</v>
      </c>
      <c r="R191" s="21">
        <f t="shared" si="69"/>
        <v>0</v>
      </c>
      <c r="S191" s="14">
        <f t="shared" si="78"/>
        <v>0</v>
      </c>
      <c r="T191" s="4">
        <f t="shared" si="79"/>
        <v>0</v>
      </c>
      <c r="U191" s="33">
        <f t="shared" si="80"/>
        <v>0</v>
      </c>
      <c r="V191" s="3"/>
      <c r="W191" s="147">
        <f>[2]Plan1!$A273</f>
        <v>45176</v>
      </c>
      <c r="Z191" s="1"/>
      <c r="AB191" s="132"/>
      <c r="AC191" s="132"/>
      <c r="AD191" s="13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2">
        <f t="shared" si="70"/>
        <v>45175</v>
      </c>
      <c r="B192" s="176">
        <f t="shared" ca="1" si="81"/>
        <v>0</v>
      </c>
      <c r="C192" s="3">
        <f t="shared" si="71"/>
        <v>0</v>
      </c>
      <c r="D192" s="96">
        <f t="shared" si="85"/>
        <v>45174</v>
      </c>
      <c r="E192" s="94">
        <f ca="1">IF(D192&lt;$B$1,VLOOKUP(D192,[1]DI!$A$4:$B$15000,2,FALSE),0)</f>
        <v>0.13150000000000001</v>
      </c>
      <c r="F192" s="14">
        <f t="shared" ca="1" si="82"/>
        <v>1.0004903700000001</v>
      </c>
      <c r="G192" s="14">
        <f ca="1">(TRUNC(PRODUCT($F$12:$F191),16))</f>
        <v>1.0952609703737599</v>
      </c>
      <c r="H192" s="14">
        <f t="shared" ca="1" si="83"/>
        <v>1.0510184065557999</v>
      </c>
      <c r="I192" s="14">
        <f t="shared" ca="1" si="84"/>
        <v>1.0420949500000001</v>
      </c>
      <c r="J192" s="13">
        <f t="shared" si="72"/>
        <v>5.5E-2</v>
      </c>
      <c r="K192" s="33">
        <f t="shared" si="73"/>
        <v>45058</v>
      </c>
      <c r="L192" s="2">
        <f t="shared" si="74"/>
        <v>82</v>
      </c>
      <c r="M192" s="17">
        <f t="shared" si="75"/>
        <v>82</v>
      </c>
      <c r="N192" s="12">
        <f t="shared" si="76"/>
        <v>1.017574644</v>
      </c>
      <c r="O192" s="12">
        <f t="shared" ca="1" si="77"/>
        <v>1.060409398</v>
      </c>
      <c r="P192" s="17">
        <f t="shared" si="86"/>
        <v>0</v>
      </c>
      <c r="Q192" s="14">
        <f t="shared" ca="1" si="68"/>
        <v>0</v>
      </c>
      <c r="R192" s="21">
        <f t="shared" si="69"/>
        <v>0</v>
      </c>
      <c r="S192" s="14">
        <f t="shared" si="78"/>
        <v>0</v>
      </c>
      <c r="T192" s="4">
        <f t="shared" si="79"/>
        <v>0</v>
      </c>
      <c r="U192" s="33">
        <f t="shared" si="80"/>
        <v>0</v>
      </c>
      <c r="V192" s="3"/>
      <c r="W192" s="147">
        <f>[2]Plan1!$A274</f>
        <v>45211</v>
      </c>
      <c r="Z192" s="1"/>
      <c r="AB192" s="132"/>
      <c r="AC192" s="132"/>
      <c r="AD192" s="13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2">
        <f t="shared" si="70"/>
        <v>45177</v>
      </c>
      <c r="B193" s="177">
        <f t="shared" ca="1" si="81"/>
        <v>0</v>
      </c>
      <c r="C193" s="178">
        <f t="shared" si="71"/>
        <v>0</v>
      </c>
      <c r="D193" s="96">
        <f t="shared" si="85"/>
        <v>45175</v>
      </c>
      <c r="E193" s="94">
        <f ca="1">IF(D193&lt;$B$1,VLOOKUP(D193,[1]DI!$A$4:$B$15000,2,FALSE),0)</f>
        <v>0.13150000000000001</v>
      </c>
      <c r="F193" s="115">
        <f t="shared" ca="1" si="82"/>
        <v>1.0004903700000001</v>
      </c>
      <c r="G193" s="115">
        <f ca="1">(TRUNC(PRODUCT($F$12:$F192),16))</f>
        <v>1.0957980534958101</v>
      </c>
      <c r="H193" s="115">
        <f t="shared" ca="1" si="83"/>
        <v>1.0510184065557999</v>
      </c>
      <c r="I193" s="115">
        <f t="shared" ca="1" si="84"/>
        <v>1.0426059599999999</v>
      </c>
      <c r="J193" s="114">
        <f t="shared" si="72"/>
        <v>5.5E-2</v>
      </c>
      <c r="K193" s="116">
        <f t="shared" si="73"/>
        <v>45058</v>
      </c>
      <c r="L193" s="117">
        <f t="shared" si="74"/>
        <v>83</v>
      </c>
      <c r="M193" s="118">
        <f t="shared" si="75"/>
        <v>83</v>
      </c>
      <c r="N193" s="12">
        <f t="shared" si="76"/>
        <v>1.017790864</v>
      </c>
      <c r="O193" s="12">
        <f t="shared" ca="1" si="77"/>
        <v>1.0611548209999999</v>
      </c>
      <c r="P193" s="118">
        <f t="shared" si="86"/>
        <v>0</v>
      </c>
      <c r="Q193" s="14">
        <f t="shared" ca="1" si="68"/>
        <v>0</v>
      </c>
      <c r="R193" s="119">
        <f t="shared" si="69"/>
        <v>0</v>
      </c>
      <c r="S193" s="14">
        <f t="shared" si="78"/>
        <v>0</v>
      </c>
      <c r="T193" s="120">
        <f t="shared" si="79"/>
        <v>0</v>
      </c>
      <c r="U193" s="116">
        <f t="shared" si="80"/>
        <v>0</v>
      </c>
      <c r="V193" s="3"/>
      <c r="W193" s="147">
        <f>[2]Plan1!$A275</f>
        <v>45232</v>
      </c>
      <c r="Z193" s="1"/>
      <c r="AB193" s="132"/>
      <c r="AC193" s="132"/>
      <c r="AD193" s="132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2">
        <f t="shared" si="70"/>
        <v>45180</v>
      </c>
      <c r="B194" s="176">
        <f t="shared" ca="1" si="81"/>
        <v>0</v>
      </c>
      <c r="C194" s="3">
        <f t="shared" si="71"/>
        <v>0</v>
      </c>
      <c r="D194" s="96">
        <f t="shared" si="85"/>
        <v>45177</v>
      </c>
      <c r="E194" s="94">
        <f ca="1">IF(D194&lt;$B$1,VLOOKUP(D194,[1]DI!$A$4:$B$15000,2,FALSE),0)</f>
        <v>0.13150000000000001</v>
      </c>
      <c r="F194" s="14">
        <f t="shared" ca="1" si="82"/>
        <v>1.0004903700000001</v>
      </c>
      <c r="G194" s="14">
        <f ca="1">(TRUNC(PRODUCT($F$12:$F193),16))</f>
        <v>1.0963353999873</v>
      </c>
      <c r="H194" s="14">
        <f t="shared" ca="1" si="83"/>
        <v>1.0510184065557999</v>
      </c>
      <c r="I194" s="14">
        <f t="shared" ca="1" si="84"/>
        <v>1.0431172200000001</v>
      </c>
      <c r="J194" s="13">
        <f t="shared" si="72"/>
        <v>5.5E-2</v>
      </c>
      <c r="K194" s="33">
        <f t="shared" si="73"/>
        <v>45058</v>
      </c>
      <c r="L194" s="2">
        <f t="shared" si="74"/>
        <v>84</v>
      </c>
      <c r="M194" s="17">
        <f t="shared" si="75"/>
        <v>84</v>
      </c>
      <c r="N194" s="12">
        <f t="shared" si="76"/>
        <v>1.01800713</v>
      </c>
      <c r="O194" s="12">
        <f t="shared" ca="1" si="77"/>
        <v>1.061900767</v>
      </c>
      <c r="P194" s="17">
        <f t="shared" si="86"/>
        <v>0</v>
      </c>
      <c r="Q194" s="14">
        <f t="shared" ca="1" si="68"/>
        <v>0</v>
      </c>
      <c r="R194" s="21">
        <f t="shared" si="69"/>
        <v>0</v>
      </c>
      <c r="S194" s="14">
        <f t="shared" si="78"/>
        <v>0</v>
      </c>
      <c r="T194" s="4">
        <f t="shared" si="79"/>
        <v>0</v>
      </c>
      <c r="U194" s="33">
        <f t="shared" si="80"/>
        <v>0</v>
      </c>
      <c r="V194" s="22"/>
      <c r="W194" s="147">
        <f>[2]Plan1!$A276</f>
        <v>45245</v>
      </c>
      <c r="Z194" s="1"/>
      <c r="AB194" s="132"/>
      <c r="AC194" s="132"/>
      <c r="AD194" s="132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2">
        <f t="shared" si="70"/>
        <v>45181</v>
      </c>
      <c r="B195" s="176">
        <f t="shared" ca="1" si="81"/>
        <v>0</v>
      </c>
      <c r="C195" s="3">
        <f t="shared" si="71"/>
        <v>0</v>
      </c>
      <c r="D195" s="96">
        <f t="shared" si="85"/>
        <v>45180</v>
      </c>
      <c r="E195" s="94">
        <f ca="1">IF(D195&lt;$B$1,VLOOKUP(D195,[1]DI!$A$4:$B$15000,2,FALSE),0)</f>
        <v>0.13150000000000001</v>
      </c>
      <c r="F195" s="14">
        <f t="shared" ca="1" si="82"/>
        <v>1.0004903700000001</v>
      </c>
      <c r="G195" s="14">
        <f ca="1">(TRUNC(PRODUCT($F$12:$F194),16))</f>
        <v>1.09687300997739</v>
      </c>
      <c r="H195" s="14">
        <f t="shared" ca="1" si="83"/>
        <v>1.0510184065557999</v>
      </c>
      <c r="I195" s="14">
        <f t="shared" ca="1" si="84"/>
        <v>1.04362873</v>
      </c>
      <c r="J195" s="13">
        <f t="shared" si="72"/>
        <v>5.5E-2</v>
      </c>
      <c r="K195" s="33">
        <f t="shared" si="73"/>
        <v>45058</v>
      </c>
      <c r="L195" s="2">
        <f t="shared" si="74"/>
        <v>85</v>
      </c>
      <c r="M195" s="17">
        <f t="shared" si="75"/>
        <v>85</v>
      </c>
      <c r="N195" s="12">
        <f t="shared" si="76"/>
        <v>1.018223442</v>
      </c>
      <c r="O195" s="12">
        <f t="shared" ca="1" si="77"/>
        <v>1.062647238</v>
      </c>
      <c r="P195" s="17">
        <f t="shared" si="86"/>
        <v>0</v>
      </c>
      <c r="Q195" s="14">
        <f t="shared" ca="1" si="68"/>
        <v>0</v>
      </c>
      <c r="R195" s="21">
        <f t="shared" si="69"/>
        <v>0</v>
      </c>
      <c r="S195" s="14">
        <f t="shared" si="78"/>
        <v>0</v>
      </c>
      <c r="T195" s="4">
        <f t="shared" si="79"/>
        <v>0</v>
      </c>
      <c r="U195" s="33">
        <f t="shared" si="80"/>
        <v>0</v>
      </c>
      <c r="V195" s="3"/>
      <c r="W195" s="147">
        <f>[2]Plan1!$A277</f>
        <v>45285</v>
      </c>
      <c r="Z195" s="1"/>
      <c r="AB195" s="132"/>
      <c r="AC195" s="132"/>
      <c r="AD195" s="132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2">
        <f t="shared" si="70"/>
        <v>45182</v>
      </c>
      <c r="B196" s="176">
        <f t="shared" ca="1" si="81"/>
        <v>0</v>
      </c>
      <c r="C196" s="3">
        <f t="shared" si="71"/>
        <v>0</v>
      </c>
      <c r="D196" s="96">
        <f t="shared" si="85"/>
        <v>45181</v>
      </c>
      <c r="E196" s="94">
        <f ca="1">IF(D196&lt;$B$1,VLOOKUP(D196,[1]DI!$A$4:$B$15000,2,FALSE),0)</f>
        <v>0.13150000000000001</v>
      </c>
      <c r="F196" s="14">
        <f t="shared" ca="1" si="82"/>
        <v>1.0004903700000001</v>
      </c>
      <c r="G196" s="14">
        <f ca="1">(TRUNC(PRODUCT($F$12:$F195),16))</f>
        <v>1.09741088359529</v>
      </c>
      <c r="H196" s="14">
        <f t="shared" ca="1" si="83"/>
        <v>1.0510184065557999</v>
      </c>
      <c r="I196" s="14">
        <f t="shared" ca="1" si="84"/>
        <v>1.0441404999999999</v>
      </c>
      <c r="J196" s="13">
        <f t="shared" si="72"/>
        <v>5.5E-2</v>
      </c>
      <c r="K196" s="33">
        <f t="shared" si="73"/>
        <v>45058</v>
      </c>
      <c r="L196" s="2">
        <f t="shared" si="74"/>
        <v>86</v>
      </c>
      <c r="M196" s="17">
        <f t="shared" si="75"/>
        <v>86</v>
      </c>
      <c r="N196" s="12">
        <f t="shared" si="76"/>
        <v>1.018439801</v>
      </c>
      <c r="O196" s="12">
        <f t="shared" ca="1" si="77"/>
        <v>1.0633942430000001</v>
      </c>
      <c r="P196" s="17">
        <f t="shared" si="86"/>
        <v>0</v>
      </c>
      <c r="Q196" s="14">
        <f t="shared" ca="1" si="68"/>
        <v>0</v>
      </c>
      <c r="R196" s="21">
        <f t="shared" si="69"/>
        <v>0</v>
      </c>
      <c r="S196" s="14">
        <f t="shared" si="78"/>
        <v>0</v>
      </c>
      <c r="T196" s="4">
        <f t="shared" si="79"/>
        <v>0</v>
      </c>
      <c r="U196" s="33">
        <f t="shared" si="80"/>
        <v>0</v>
      </c>
      <c r="V196" s="3"/>
      <c r="W196" s="147">
        <f>[2]Plan1!$A278</f>
        <v>45292</v>
      </c>
      <c r="Z196" s="1"/>
      <c r="AB196" s="132"/>
      <c r="AC196" s="132"/>
      <c r="AD196" s="132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2">
        <f t="shared" si="70"/>
        <v>45183</v>
      </c>
      <c r="B197" s="176">
        <f t="shared" ca="1" si="81"/>
        <v>0</v>
      </c>
      <c r="C197" s="3">
        <f t="shared" si="71"/>
        <v>0</v>
      </c>
      <c r="D197" s="96">
        <f t="shared" si="85"/>
        <v>45182</v>
      </c>
      <c r="E197" s="94">
        <f ca="1">IF(D197&lt;$B$1,VLOOKUP(D197,[1]DI!$A$4:$B$15000,2,FALSE),0)</f>
        <v>0.13150000000000001</v>
      </c>
      <c r="F197" s="14">
        <f t="shared" ca="1" si="82"/>
        <v>1.0004903700000001</v>
      </c>
      <c r="G197" s="14">
        <f ca="1">(TRUNC(PRODUCT($F$12:$F196),16))</f>
        <v>1.09794902097028</v>
      </c>
      <c r="H197" s="14">
        <f t="shared" ca="1" si="83"/>
        <v>1.0510184065557999</v>
      </c>
      <c r="I197" s="14">
        <f t="shared" ca="1" si="84"/>
        <v>1.0446525099999999</v>
      </c>
      <c r="J197" s="13">
        <f t="shared" si="72"/>
        <v>5.5E-2</v>
      </c>
      <c r="K197" s="33">
        <f t="shared" si="73"/>
        <v>45058</v>
      </c>
      <c r="L197" s="2">
        <f t="shared" si="74"/>
        <v>87</v>
      </c>
      <c r="M197" s="17">
        <f t="shared" si="75"/>
        <v>87</v>
      </c>
      <c r="N197" s="12">
        <f t="shared" si="76"/>
        <v>1.0186562050000001</v>
      </c>
      <c r="O197" s="12">
        <f t="shared" ca="1" si="77"/>
        <v>1.0641417609999999</v>
      </c>
      <c r="P197" s="17">
        <f t="shared" si="86"/>
        <v>0</v>
      </c>
      <c r="Q197" s="14">
        <f t="shared" ca="1" si="68"/>
        <v>0</v>
      </c>
      <c r="R197" s="21">
        <f t="shared" si="69"/>
        <v>0</v>
      </c>
      <c r="S197" s="14">
        <f t="shared" si="78"/>
        <v>0</v>
      </c>
      <c r="T197" s="4">
        <f t="shared" si="79"/>
        <v>0</v>
      </c>
      <c r="U197" s="33">
        <f t="shared" si="80"/>
        <v>0</v>
      </c>
      <c r="V197" s="22"/>
      <c r="W197" s="147">
        <f>[2]Plan1!$A279</f>
        <v>45334</v>
      </c>
      <c r="Z197" s="1"/>
      <c r="AB197" s="132"/>
      <c r="AC197" s="132"/>
      <c r="AD197" s="132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2">
        <f t="shared" si="70"/>
        <v>45184</v>
      </c>
      <c r="B198" s="176">
        <f t="shared" ca="1" si="81"/>
        <v>0</v>
      </c>
      <c r="C198" s="3">
        <f t="shared" si="71"/>
        <v>0</v>
      </c>
      <c r="D198" s="96">
        <f t="shared" si="85"/>
        <v>45183</v>
      </c>
      <c r="E198" s="94">
        <f ca="1">IF(D198&lt;$B$1,VLOOKUP(D198,[1]DI!$A$4:$B$15000,2,FALSE),0)</f>
        <v>0.13150000000000001</v>
      </c>
      <c r="F198" s="14">
        <f t="shared" ca="1" si="82"/>
        <v>1.0004903700000001</v>
      </c>
      <c r="G198" s="14">
        <f ca="1">(TRUNC(PRODUCT($F$12:$F197),16))</f>
        <v>1.0984874222317</v>
      </c>
      <c r="H198" s="14">
        <f t="shared" ca="1" si="83"/>
        <v>1.0510184065557999</v>
      </c>
      <c r="I198" s="14">
        <f t="shared" ca="1" si="84"/>
        <v>1.0451647799999999</v>
      </c>
      <c r="J198" s="13">
        <f t="shared" si="72"/>
        <v>5.5E-2</v>
      </c>
      <c r="K198" s="33">
        <f t="shared" si="73"/>
        <v>45058</v>
      </c>
      <c r="L198" s="2">
        <f t="shared" si="74"/>
        <v>88</v>
      </c>
      <c r="M198" s="17">
        <f t="shared" si="75"/>
        <v>88</v>
      </c>
      <c r="N198" s="12">
        <f t="shared" si="76"/>
        <v>1.018872655</v>
      </c>
      <c r="O198" s="12">
        <f t="shared" ca="1" si="77"/>
        <v>1.064889814</v>
      </c>
      <c r="P198" s="17">
        <f t="shared" si="86"/>
        <v>0</v>
      </c>
      <c r="Q198" s="14">
        <f t="shared" ca="1" si="68"/>
        <v>0</v>
      </c>
      <c r="R198" s="21">
        <f t="shared" si="69"/>
        <v>0</v>
      </c>
      <c r="S198" s="14">
        <f t="shared" si="78"/>
        <v>0</v>
      </c>
      <c r="T198" s="4">
        <f t="shared" si="79"/>
        <v>0</v>
      </c>
      <c r="U198" s="33">
        <f t="shared" si="80"/>
        <v>0</v>
      </c>
      <c r="V198" s="3"/>
      <c r="W198" s="147">
        <f>[2]Plan1!$A280</f>
        <v>45335</v>
      </c>
      <c r="Z198" s="1"/>
      <c r="AB198" s="132"/>
      <c r="AC198" s="132"/>
      <c r="AD198" s="132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2">
        <f t="shared" si="70"/>
        <v>45187</v>
      </c>
      <c r="B199" s="176">
        <f t="shared" ca="1" si="81"/>
        <v>0</v>
      </c>
      <c r="C199" s="3">
        <f t="shared" si="71"/>
        <v>0</v>
      </c>
      <c r="D199" s="96">
        <f t="shared" si="85"/>
        <v>45184</v>
      </c>
      <c r="E199" s="94">
        <f ca="1">IF(D199&lt;$B$1,VLOOKUP(D199,[1]DI!$A$4:$B$15000,2,FALSE),0)</f>
        <v>0.13150000000000001</v>
      </c>
      <c r="F199" s="14">
        <f t="shared" ca="1" si="82"/>
        <v>1.0004903700000001</v>
      </c>
      <c r="G199" s="14">
        <f ca="1">(TRUNC(PRODUCT($F$12:$F198),16))</f>
        <v>1.0990260875089399</v>
      </c>
      <c r="H199" s="14">
        <f t="shared" ca="1" si="83"/>
        <v>1.0510184065557999</v>
      </c>
      <c r="I199" s="14">
        <f t="shared" ca="1" si="84"/>
        <v>1.0456772999999999</v>
      </c>
      <c r="J199" s="13">
        <f t="shared" si="72"/>
        <v>5.5E-2</v>
      </c>
      <c r="K199" s="33">
        <f t="shared" si="73"/>
        <v>45058</v>
      </c>
      <c r="L199" s="2">
        <f t="shared" si="74"/>
        <v>89</v>
      </c>
      <c r="M199" s="17">
        <f t="shared" si="75"/>
        <v>89</v>
      </c>
      <c r="N199" s="12">
        <f t="shared" si="76"/>
        <v>1.019089151</v>
      </c>
      <c r="O199" s="12">
        <f t="shared" ca="1" si="77"/>
        <v>1.0656383920000001</v>
      </c>
      <c r="P199" s="17">
        <f t="shared" si="86"/>
        <v>0</v>
      </c>
      <c r="Q199" s="14">
        <f t="shared" ca="1" si="68"/>
        <v>0</v>
      </c>
      <c r="R199" s="21">
        <f t="shared" si="69"/>
        <v>0</v>
      </c>
      <c r="S199" s="14">
        <f t="shared" si="78"/>
        <v>0</v>
      </c>
      <c r="T199" s="4">
        <f t="shared" si="79"/>
        <v>0</v>
      </c>
      <c r="U199" s="33">
        <f t="shared" si="80"/>
        <v>0</v>
      </c>
      <c r="V199" s="3"/>
      <c r="W199" s="147">
        <f>[2]Plan1!$A281</f>
        <v>45380</v>
      </c>
      <c r="Z199" s="1"/>
      <c r="AB199" s="132"/>
      <c r="AC199" s="132"/>
      <c r="AD199" s="132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2">
        <f t="shared" si="70"/>
        <v>45188</v>
      </c>
      <c r="B200" s="176">
        <f t="shared" ca="1" si="81"/>
        <v>0</v>
      </c>
      <c r="C200" s="3">
        <f t="shared" si="71"/>
        <v>0</v>
      </c>
      <c r="D200" s="96">
        <f t="shared" si="85"/>
        <v>45187</v>
      </c>
      <c r="E200" s="94">
        <f ca="1">IF(D200&lt;$B$1,VLOOKUP(D200,[1]DI!$A$4:$B$15000,2,FALSE),0)</f>
        <v>0.13150000000000001</v>
      </c>
      <c r="F200" s="14">
        <f t="shared" ca="1" si="82"/>
        <v>1.0004903700000001</v>
      </c>
      <c r="G200" s="14">
        <f ca="1">(TRUNC(PRODUCT($F$12:$F199),16))</f>
        <v>1.0995650169314699</v>
      </c>
      <c r="H200" s="14">
        <f t="shared" ca="1" si="83"/>
        <v>1.0510184065557999</v>
      </c>
      <c r="I200" s="14">
        <f t="shared" ca="1" si="84"/>
        <v>1.04619007</v>
      </c>
      <c r="J200" s="13">
        <f t="shared" si="72"/>
        <v>5.5E-2</v>
      </c>
      <c r="K200" s="33">
        <f t="shared" si="73"/>
        <v>45058</v>
      </c>
      <c r="L200" s="2">
        <f t="shared" si="74"/>
        <v>90</v>
      </c>
      <c r="M200" s="17">
        <f t="shared" si="75"/>
        <v>90</v>
      </c>
      <c r="N200" s="12">
        <f t="shared" si="76"/>
        <v>1.019305693</v>
      </c>
      <c r="O200" s="12">
        <f t="shared" ca="1" si="77"/>
        <v>1.066387494</v>
      </c>
      <c r="P200" s="17">
        <f t="shared" si="86"/>
        <v>0</v>
      </c>
      <c r="Q200" s="14">
        <f t="shared" ca="1" si="68"/>
        <v>0</v>
      </c>
      <c r="R200" s="21">
        <f t="shared" si="69"/>
        <v>0</v>
      </c>
      <c r="S200" s="14">
        <f t="shared" si="78"/>
        <v>0</v>
      </c>
      <c r="T200" s="4">
        <f t="shared" si="79"/>
        <v>0</v>
      </c>
      <c r="U200" s="33">
        <f t="shared" si="80"/>
        <v>0</v>
      </c>
      <c r="V200" s="3"/>
      <c r="W200" s="147">
        <f>[2]Plan1!$A282</f>
        <v>45403</v>
      </c>
      <c r="Z200" s="1"/>
      <c r="AB200" s="132"/>
      <c r="AC200" s="132"/>
      <c r="AD200" s="132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2">
        <f t="shared" si="70"/>
        <v>45189</v>
      </c>
      <c r="B201" s="176">
        <f t="shared" ca="1" si="81"/>
        <v>0</v>
      </c>
      <c r="C201" s="3">
        <f t="shared" si="71"/>
        <v>0</v>
      </c>
      <c r="D201" s="96">
        <f t="shared" si="85"/>
        <v>45188</v>
      </c>
      <c r="E201" s="94">
        <f ca="1">IF(D201&lt;$B$1,VLOOKUP(D201,[1]DI!$A$4:$B$15000,2,FALSE),0)</f>
        <v>0.13150000000000001</v>
      </c>
      <c r="F201" s="14">
        <f t="shared" ca="1" si="82"/>
        <v>1.0004903700000001</v>
      </c>
      <c r="G201" s="14">
        <f ca="1">(TRUNC(PRODUCT($F$12:$F200),16))</f>
        <v>1.1001042106288199</v>
      </c>
      <c r="H201" s="14">
        <f t="shared" ca="1" si="83"/>
        <v>1.0510184065557999</v>
      </c>
      <c r="I201" s="14">
        <f t="shared" ca="1" si="84"/>
        <v>1.0467030900000001</v>
      </c>
      <c r="J201" s="13">
        <f t="shared" si="72"/>
        <v>5.5E-2</v>
      </c>
      <c r="K201" s="33">
        <f t="shared" si="73"/>
        <v>45058</v>
      </c>
      <c r="L201" s="2">
        <f t="shared" si="74"/>
        <v>91</v>
      </c>
      <c r="M201" s="17">
        <f t="shared" si="75"/>
        <v>91</v>
      </c>
      <c r="N201" s="12">
        <f t="shared" si="76"/>
        <v>1.019522281</v>
      </c>
      <c r="O201" s="12">
        <f t="shared" ca="1" si="77"/>
        <v>1.0671371220000001</v>
      </c>
      <c r="P201" s="17">
        <f t="shared" si="86"/>
        <v>0</v>
      </c>
      <c r="Q201" s="14">
        <f t="shared" ca="1" si="68"/>
        <v>0</v>
      </c>
      <c r="R201" s="21">
        <f t="shared" si="69"/>
        <v>0</v>
      </c>
      <c r="S201" s="14">
        <f t="shared" si="78"/>
        <v>0</v>
      </c>
      <c r="T201" s="4">
        <f t="shared" si="79"/>
        <v>0</v>
      </c>
      <c r="U201" s="33">
        <f t="shared" si="80"/>
        <v>0</v>
      </c>
      <c r="V201" s="3"/>
      <c r="W201" s="147">
        <f>[2]Plan1!$A283</f>
        <v>45413</v>
      </c>
      <c r="Z201" s="1"/>
      <c r="AA201" s="26"/>
      <c r="AB201" s="132"/>
      <c r="AC201" s="132"/>
      <c r="AD201" s="132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2">
        <f t="shared" si="70"/>
        <v>45190</v>
      </c>
      <c r="B202" s="176">
        <f t="shared" ca="1" si="81"/>
        <v>0</v>
      </c>
      <c r="C202" s="3">
        <f t="shared" si="71"/>
        <v>0</v>
      </c>
      <c r="D202" s="96">
        <f t="shared" si="85"/>
        <v>45189</v>
      </c>
      <c r="E202" s="94">
        <f ca="1">IF(D202&lt;$B$1,VLOOKUP(D202,[1]DI!$A$4:$B$15000,2,FALSE),0)</f>
        <v>0.13150000000000001</v>
      </c>
      <c r="F202" s="14">
        <f t="shared" ca="1" si="82"/>
        <v>1.0004903700000001</v>
      </c>
      <c r="G202" s="14">
        <f ca="1">(TRUNC(PRODUCT($F$12:$F201),16))</f>
        <v>1.1006436687305901</v>
      </c>
      <c r="H202" s="14">
        <f t="shared" ca="1" si="83"/>
        <v>1.0510184065557999</v>
      </c>
      <c r="I202" s="14">
        <f t="shared" ca="1" si="84"/>
        <v>1.04721636</v>
      </c>
      <c r="J202" s="13">
        <f t="shared" si="72"/>
        <v>5.5E-2</v>
      </c>
      <c r="K202" s="33">
        <f t="shared" si="73"/>
        <v>45058</v>
      </c>
      <c r="L202" s="2">
        <f t="shared" si="74"/>
        <v>92</v>
      </c>
      <c r="M202" s="17">
        <f t="shared" si="75"/>
        <v>92</v>
      </c>
      <c r="N202" s="12">
        <f t="shared" si="76"/>
        <v>1.019738915</v>
      </c>
      <c r="O202" s="12">
        <f t="shared" ca="1" si="77"/>
        <v>1.0678872749999999</v>
      </c>
      <c r="P202" s="17">
        <f t="shared" si="86"/>
        <v>0</v>
      </c>
      <c r="Q202" s="14">
        <f t="shared" ca="1" si="68"/>
        <v>0</v>
      </c>
      <c r="R202" s="21">
        <f t="shared" si="69"/>
        <v>0</v>
      </c>
      <c r="S202" s="14">
        <f t="shared" si="78"/>
        <v>0</v>
      </c>
      <c r="T202" s="4">
        <f t="shared" si="79"/>
        <v>0</v>
      </c>
      <c r="U202" s="33">
        <f t="shared" si="80"/>
        <v>0</v>
      </c>
      <c r="V202" s="3"/>
      <c r="W202" s="147">
        <f>[2]Plan1!$A284</f>
        <v>45442</v>
      </c>
      <c r="Z202" s="1"/>
      <c r="AA202" s="26"/>
      <c r="AB202" s="132"/>
      <c r="AC202" s="132"/>
      <c r="AD202" s="132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2">
        <f t="shared" si="70"/>
        <v>45191</v>
      </c>
      <c r="B203" s="176">
        <f t="shared" ca="1" si="81"/>
        <v>0</v>
      </c>
      <c r="C203" s="3">
        <f t="shared" si="71"/>
        <v>0</v>
      </c>
      <c r="D203" s="96">
        <f t="shared" si="85"/>
        <v>45190</v>
      </c>
      <c r="E203" s="94">
        <f ca="1">IF(D203&lt;$B$1,VLOOKUP(D203,[1]DI!$A$4:$B$15000,2,FALSE),0)</f>
        <v>0.1265</v>
      </c>
      <c r="F203" s="14">
        <f t="shared" ca="1" si="82"/>
        <v>1.0004727899999999</v>
      </c>
      <c r="G203" s="14">
        <f ca="1">(TRUNC(PRODUCT($F$12:$F202),16))</f>
        <v>1.10118339136642</v>
      </c>
      <c r="H203" s="14">
        <f t="shared" ca="1" si="83"/>
        <v>1.0510184065557999</v>
      </c>
      <c r="I203" s="14">
        <f t="shared" ca="1" si="84"/>
        <v>1.0477298799999999</v>
      </c>
      <c r="J203" s="13">
        <f t="shared" si="72"/>
        <v>5.5E-2</v>
      </c>
      <c r="K203" s="33">
        <f t="shared" si="73"/>
        <v>45058</v>
      </c>
      <c r="L203" s="2">
        <f t="shared" si="74"/>
        <v>93</v>
      </c>
      <c r="M203" s="17">
        <f t="shared" si="75"/>
        <v>93</v>
      </c>
      <c r="N203" s="12">
        <f t="shared" si="76"/>
        <v>1.019955596</v>
      </c>
      <c r="O203" s="12">
        <f t="shared" ca="1" si="77"/>
        <v>1.0686379539999999</v>
      </c>
      <c r="P203" s="17">
        <f t="shared" si="86"/>
        <v>0</v>
      </c>
      <c r="Q203" s="14">
        <f t="shared" ca="1" si="68"/>
        <v>0</v>
      </c>
      <c r="R203" s="21">
        <f t="shared" si="69"/>
        <v>0</v>
      </c>
      <c r="S203" s="14">
        <f t="shared" si="78"/>
        <v>0</v>
      </c>
      <c r="T203" s="4">
        <f t="shared" si="79"/>
        <v>0</v>
      </c>
      <c r="U203" s="33">
        <f t="shared" si="80"/>
        <v>0</v>
      </c>
      <c r="V203" s="3"/>
      <c r="W203" s="147">
        <f>[2]Plan1!$A285</f>
        <v>45542</v>
      </c>
      <c r="Z203" s="1"/>
      <c r="AA203" s="26"/>
      <c r="AB203" s="132"/>
      <c r="AC203" s="132"/>
      <c r="AD203" s="132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2">
        <f t="shared" si="70"/>
        <v>45194</v>
      </c>
      <c r="B204" s="176">
        <f t="shared" ca="1" si="81"/>
        <v>0</v>
      </c>
      <c r="C204" s="3">
        <f t="shared" si="71"/>
        <v>0</v>
      </c>
      <c r="D204" s="96">
        <f t="shared" si="85"/>
        <v>45191</v>
      </c>
      <c r="E204" s="94">
        <f ca="1">IF(D204&lt;$B$1,VLOOKUP(D204,[1]DI!$A$4:$B$15000,2,FALSE),0)</f>
        <v>0.1265</v>
      </c>
      <c r="F204" s="14">
        <f t="shared" ca="1" si="82"/>
        <v>1.0004727899999999</v>
      </c>
      <c r="G204" s="14">
        <f ca="1">(TRUNC(PRODUCT($F$12:$F203),16))</f>
        <v>1.10170401986203</v>
      </c>
      <c r="H204" s="14">
        <f t="shared" ca="1" si="83"/>
        <v>1.0510184065557999</v>
      </c>
      <c r="I204" s="14">
        <f t="shared" ca="1" si="84"/>
        <v>1.0482252400000001</v>
      </c>
      <c r="J204" s="13">
        <f t="shared" si="72"/>
        <v>5.5E-2</v>
      </c>
      <c r="K204" s="33">
        <f t="shared" si="73"/>
        <v>45058</v>
      </c>
      <c r="L204" s="2">
        <f t="shared" si="74"/>
        <v>94</v>
      </c>
      <c r="M204" s="17">
        <f t="shared" si="75"/>
        <v>94</v>
      </c>
      <c r="N204" s="12">
        <f t="shared" si="76"/>
        <v>1.0201723220000001</v>
      </c>
      <c r="O204" s="12">
        <f t="shared" ca="1" si="77"/>
        <v>1.069370377</v>
      </c>
      <c r="P204" s="17">
        <f t="shared" si="86"/>
        <v>0</v>
      </c>
      <c r="Q204" s="14">
        <f t="shared" ref="Q204:Q256" ca="1" si="87">TRUNC(((O204-1)*C204),8)</f>
        <v>0</v>
      </c>
      <c r="R204" s="21">
        <f t="shared" ref="R204:R260" si="88">IF($P204&gt;0,VLOOKUP($P204,$W$12:$AC$150,7),0)</f>
        <v>0</v>
      </c>
      <c r="S204" s="14">
        <f t="shared" si="78"/>
        <v>0</v>
      </c>
      <c r="T204" s="4">
        <f t="shared" si="79"/>
        <v>0</v>
      </c>
      <c r="U204" s="33">
        <f t="shared" si="80"/>
        <v>0</v>
      </c>
      <c r="V204" s="3"/>
      <c r="W204" s="147">
        <f>[2]Plan1!$A286</f>
        <v>45577</v>
      </c>
      <c r="Z204" s="1"/>
      <c r="AA204" s="26"/>
      <c r="AB204" s="132"/>
      <c r="AC204" s="132"/>
      <c r="AD204" s="132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2">
        <f t="shared" ref="A205:A261" si="89">WORKDAY($A204,1,$W$166:$W$544)</f>
        <v>45195</v>
      </c>
      <c r="B205" s="176">
        <f t="shared" ca="1" si="81"/>
        <v>0</v>
      </c>
      <c r="C205" s="3">
        <f t="shared" ref="C205:C256" si="90">(C204-S204)</f>
        <v>0</v>
      </c>
      <c r="D205" s="96">
        <f t="shared" si="85"/>
        <v>45194</v>
      </c>
      <c r="E205" s="94">
        <f ca="1">IF(D205&lt;$B$1,VLOOKUP(D205,[1]DI!$A$4:$B$15000,2,FALSE),0)</f>
        <v>0.1265</v>
      </c>
      <c r="F205" s="14">
        <f t="shared" ca="1" si="82"/>
        <v>1.0004727899999999</v>
      </c>
      <c r="G205" s="14">
        <f ca="1">(TRUNC(PRODUCT($F$12:$F204),16))</f>
        <v>1.1022248945055799</v>
      </c>
      <c r="H205" s="14">
        <f t="shared" ca="1" si="83"/>
        <v>1.0510184065557999</v>
      </c>
      <c r="I205" s="14">
        <f t="shared" ca="1" si="84"/>
        <v>1.0487208299999999</v>
      </c>
      <c r="J205" s="13">
        <f t="shared" ref="J205:J260" si="91">J204</f>
        <v>5.5E-2</v>
      </c>
      <c r="K205" s="33">
        <f t="shared" ref="K205:K256" si="92">IF(P204&gt;0,VLOOKUP(P204,W$12:AG$150,2),K204)</f>
        <v>45058</v>
      </c>
      <c r="L205" s="2">
        <f t="shared" ref="L205:L256" si="93">IF(A205&gt;K205,IF(NETWORKDAYS(K205,A205,$W$160:$W$544)-1=0,1,NETWORKDAYS(K205,A205,$W$160:$W$544)-1),0)</f>
        <v>95</v>
      </c>
      <c r="M205" s="17">
        <f t="shared" ref="M205:M256" si="94">IF(AND(L205=1,L204=1),1,IF(L205&gt;0,IF(L205=L204,L205+1,L205),0))</f>
        <v>95</v>
      </c>
      <c r="N205" s="12">
        <f t="shared" ref="N205:N256" si="95">ROUND((J205+1)^(M205/252),9)</f>
        <v>1.020389094</v>
      </c>
      <c r="O205" s="12">
        <f t="shared" ref="O205:O256" ca="1" si="96">ROUND(I205*N205,9)</f>
        <v>1.070103298</v>
      </c>
      <c r="P205" s="17">
        <f t="shared" si="86"/>
        <v>0</v>
      </c>
      <c r="Q205" s="14">
        <f t="shared" ca="1" si="87"/>
        <v>0</v>
      </c>
      <c r="R205" s="21">
        <f t="shared" si="88"/>
        <v>0</v>
      </c>
      <c r="S205" s="14">
        <f t="shared" ref="S205:S256" si="97">IF(R205&gt;0,TRUNC(R205*C205,8),0)</f>
        <v>0</v>
      </c>
      <c r="T205" s="4">
        <f t="shared" ref="T205:T256" si="98">IF(P204&gt;0,VLOOKUP(P204,W$12:AG$150,10),T204)</f>
        <v>0</v>
      </c>
      <c r="U205" s="33">
        <f t="shared" ref="U205:U256" si="99">IF(P204&gt;0,VLOOKUP(P204,W$12:AG$150,11),U204)</f>
        <v>0</v>
      </c>
      <c r="V205" s="3"/>
      <c r="W205" s="147">
        <f>[2]Plan1!$A287</f>
        <v>45598</v>
      </c>
      <c r="Z205" s="1"/>
      <c r="AA205" s="26"/>
      <c r="AB205" s="132"/>
      <c r="AC205" s="132"/>
      <c r="AD205" s="132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2">
        <f t="shared" si="89"/>
        <v>45196</v>
      </c>
      <c r="B206" s="176">
        <f t="shared" ref="B206:B256" ca="1" si="100">IF(A206&lt;=TODAY(),C206+Q206,IF(AND(A206&gt;TODAY(),A206&lt;=$B$1),IF(VLOOKUP(TODAY(),$A$10:$E$5000,4,FALSE)=0,"n.d",C206+Q206),"n.d"))</f>
        <v>0</v>
      </c>
      <c r="C206" s="3">
        <f t="shared" si="90"/>
        <v>0</v>
      </c>
      <c r="D206" s="96">
        <f t="shared" si="85"/>
        <v>45195</v>
      </c>
      <c r="E206" s="94">
        <f ca="1">IF(D206&lt;$B$1,VLOOKUP(D206,[1]DI!$A$4:$B$15000,2,FALSE),0)</f>
        <v>0.1265</v>
      </c>
      <c r="F206" s="14">
        <f t="shared" ref="F206:F256" ca="1" si="101">ROUND(((1+E206)^(1/252)),8)</f>
        <v>1.0004727899999999</v>
      </c>
      <c r="G206" s="14">
        <f ca="1">(TRUNC(PRODUCT($F$12:$F205),16))</f>
        <v>1.1027460154134501</v>
      </c>
      <c r="H206" s="14">
        <f t="shared" ref="H206:H256" ca="1" si="102">IF(P205&gt;0,G205,H205)</f>
        <v>1.0510184065557999</v>
      </c>
      <c r="I206" s="14">
        <f t="shared" ref="I206:I256" ca="1" si="103">ROUND(G206/H206,8)</f>
        <v>1.04921665</v>
      </c>
      <c r="J206" s="13">
        <f t="shared" si="91"/>
        <v>5.5E-2</v>
      </c>
      <c r="K206" s="33">
        <f t="shared" si="92"/>
        <v>45058</v>
      </c>
      <c r="L206" s="2">
        <f t="shared" si="93"/>
        <v>96</v>
      </c>
      <c r="M206" s="17">
        <f t="shared" si="94"/>
        <v>96</v>
      </c>
      <c r="N206" s="12">
        <f t="shared" si="95"/>
        <v>1.0206059119999999</v>
      </c>
      <c r="O206" s="12">
        <f t="shared" ca="1" si="96"/>
        <v>1.0708367160000001</v>
      </c>
      <c r="P206" s="17">
        <f t="shared" si="86"/>
        <v>0</v>
      </c>
      <c r="Q206" s="14">
        <f t="shared" ca="1" si="87"/>
        <v>0</v>
      </c>
      <c r="R206" s="21">
        <f t="shared" si="88"/>
        <v>0</v>
      </c>
      <c r="S206" s="14">
        <f t="shared" si="97"/>
        <v>0</v>
      </c>
      <c r="T206" s="4">
        <f t="shared" si="98"/>
        <v>0</v>
      </c>
      <c r="U206" s="33">
        <f t="shared" si="99"/>
        <v>0</v>
      </c>
      <c r="V206" s="3"/>
      <c r="W206" s="147">
        <f>[2]Plan1!$A288</f>
        <v>45611</v>
      </c>
      <c r="Z206" s="1"/>
      <c r="AA206" s="26"/>
      <c r="AB206" s="132"/>
      <c r="AC206" s="132"/>
      <c r="AD206" s="132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2">
        <f t="shared" si="89"/>
        <v>45197</v>
      </c>
      <c r="B207" s="176">
        <f t="shared" ca="1" si="100"/>
        <v>0</v>
      </c>
      <c r="C207" s="3">
        <f t="shared" si="90"/>
        <v>0</v>
      </c>
      <c r="D207" s="96">
        <f t="shared" ref="D207:D260" si="104">WORKDAY($A207,-1,$W$160:$W$544)</f>
        <v>45196</v>
      </c>
      <c r="E207" s="94">
        <f ca="1">IF(D207&lt;$B$1,VLOOKUP(D207,[1]DI!$A$4:$B$15000,2,FALSE),0)</f>
        <v>0.1265</v>
      </c>
      <c r="F207" s="14">
        <f t="shared" ca="1" si="101"/>
        <v>1.0004727899999999</v>
      </c>
      <c r="G207" s="14">
        <f ca="1">(TRUNC(PRODUCT($F$12:$F206),16))</f>
        <v>1.10326738270208</v>
      </c>
      <c r="H207" s="14">
        <f t="shared" ca="1" si="102"/>
        <v>1.0510184065557999</v>
      </c>
      <c r="I207" s="14">
        <f t="shared" ca="1" si="103"/>
        <v>1.0497127100000001</v>
      </c>
      <c r="J207" s="13">
        <f t="shared" si="91"/>
        <v>5.5E-2</v>
      </c>
      <c r="K207" s="33">
        <f t="shared" si="92"/>
        <v>45058</v>
      </c>
      <c r="L207" s="2">
        <f t="shared" si="93"/>
        <v>97</v>
      </c>
      <c r="M207" s="17">
        <f t="shared" si="94"/>
        <v>97</v>
      </c>
      <c r="N207" s="12">
        <f t="shared" si="95"/>
        <v>1.020822777</v>
      </c>
      <c r="O207" s="12">
        <f t="shared" ca="1" si="96"/>
        <v>1.0715706439999999</v>
      </c>
      <c r="P207" s="17">
        <f t="shared" ref="P207:P256" si="105">IF(VLOOKUP(A207,X$12:AE$150,8)=VLOOKUP(A206,X$12:AE$150,8),0,VLOOKUP(A207,X$12:AE$150,8))</f>
        <v>0</v>
      </c>
      <c r="Q207" s="14">
        <f t="shared" ca="1" si="87"/>
        <v>0</v>
      </c>
      <c r="R207" s="21">
        <f t="shared" si="88"/>
        <v>0</v>
      </c>
      <c r="S207" s="14">
        <f t="shared" si="97"/>
        <v>0</v>
      </c>
      <c r="T207" s="4">
        <f t="shared" si="98"/>
        <v>0</v>
      </c>
      <c r="U207" s="33">
        <f t="shared" si="99"/>
        <v>0</v>
      </c>
      <c r="V207" s="3"/>
      <c r="W207" s="147">
        <f>[2]Plan1!$A289</f>
        <v>45616</v>
      </c>
      <c r="Z207" s="1"/>
      <c r="AA207" s="26"/>
      <c r="AB207" s="132"/>
      <c r="AC207" s="132"/>
      <c r="AD207" s="132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2">
        <f t="shared" si="89"/>
        <v>45198</v>
      </c>
      <c r="B208" s="176">
        <f t="shared" ca="1" si="100"/>
        <v>0</v>
      </c>
      <c r="C208" s="3">
        <f t="shared" si="90"/>
        <v>0</v>
      </c>
      <c r="D208" s="96">
        <f t="shared" si="104"/>
        <v>45197</v>
      </c>
      <c r="E208" s="94">
        <f ca="1">IF(D208&lt;$B$1,VLOOKUP(D208,[1]DI!$A$4:$B$15000,2,FALSE),0)</f>
        <v>0.1265</v>
      </c>
      <c r="F208" s="14">
        <f t="shared" ca="1" si="101"/>
        <v>1.0004727899999999</v>
      </c>
      <c r="G208" s="14">
        <f ca="1">(TRUNC(PRODUCT($F$12:$F207),16))</f>
        <v>1.1037889964879399</v>
      </c>
      <c r="H208" s="14">
        <f t="shared" ca="1" si="102"/>
        <v>1.0510184065557999</v>
      </c>
      <c r="I208" s="14">
        <f t="shared" ca="1" si="103"/>
        <v>1.0502090100000001</v>
      </c>
      <c r="J208" s="13">
        <f t="shared" si="91"/>
        <v>5.5E-2</v>
      </c>
      <c r="K208" s="33">
        <f t="shared" si="92"/>
        <v>45058</v>
      </c>
      <c r="L208" s="2">
        <f t="shared" si="93"/>
        <v>98</v>
      </c>
      <c r="M208" s="17">
        <f t="shared" si="94"/>
        <v>98</v>
      </c>
      <c r="N208" s="12">
        <f t="shared" si="95"/>
        <v>1.021039687</v>
      </c>
      <c r="O208" s="12">
        <f t="shared" ca="1" si="96"/>
        <v>1.0723050789999999</v>
      </c>
      <c r="P208" s="17">
        <f t="shared" si="105"/>
        <v>0</v>
      </c>
      <c r="Q208" s="14">
        <f t="shared" ca="1" si="87"/>
        <v>0</v>
      </c>
      <c r="R208" s="21">
        <f t="shared" si="88"/>
        <v>0</v>
      </c>
      <c r="S208" s="14">
        <f t="shared" si="97"/>
        <v>0</v>
      </c>
      <c r="T208" s="4">
        <f t="shared" si="98"/>
        <v>0</v>
      </c>
      <c r="U208" s="33">
        <f t="shared" si="99"/>
        <v>0</v>
      </c>
      <c r="V208" s="3"/>
      <c r="W208" s="147">
        <f>[2]Plan1!$A290</f>
        <v>45651</v>
      </c>
      <c r="Z208" s="1"/>
      <c r="AA208" s="26"/>
      <c r="AB208" s="132"/>
      <c r="AC208" s="132"/>
      <c r="AD208" s="132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2">
        <f t="shared" si="89"/>
        <v>45201</v>
      </c>
      <c r="B209" s="176">
        <f t="shared" ca="1" si="100"/>
        <v>0</v>
      </c>
      <c r="C209" s="3">
        <f t="shared" si="90"/>
        <v>0</v>
      </c>
      <c r="D209" s="96">
        <f t="shared" si="104"/>
        <v>45198</v>
      </c>
      <c r="E209" s="94">
        <f ca="1">IF(D209&lt;$B$1,VLOOKUP(D209,[1]DI!$A$4:$B$15000,2,FALSE),0)</f>
        <v>0.1265</v>
      </c>
      <c r="F209" s="14">
        <f t="shared" ca="1" si="101"/>
        <v>1.0004727899999999</v>
      </c>
      <c r="G209" s="14">
        <f ca="1">(TRUNC(PRODUCT($F$12:$F208),16))</f>
        <v>1.1043108568875899</v>
      </c>
      <c r="H209" s="14">
        <f t="shared" ca="1" si="102"/>
        <v>1.0510184065557999</v>
      </c>
      <c r="I209" s="14">
        <f t="shared" ca="1" si="103"/>
        <v>1.0507055300000001</v>
      </c>
      <c r="J209" s="13">
        <f t="shared" si="91"/>
        <v>5.5E-2</v>
      </c>
      <c r="K209" s="33">
        <f t="shared" si="92"/>
        <v>45058</v>
      </c>
      <c r="L209" s="2">
        <f t="shared" si="93"/>
        <v>99</v>
      </c>
      <c r="M209" s="17">
        <f t="shared" si="94"/>
        <v>99</v>
      </c>
      <c r="N209" s="12">
        <f t="shared" si="95"/>
        <v>1.0212566439999999</v>
      </c>
      <c r="O209" s="12">
        <f t="shared" ca="1" si="96"/>
        <v>1.073040003</v>
      </c>
      <c r="P209" s="17">
        <f t="shared" si="105"/>
        <v>0</v>
      </c>
      <c r="Q209" s="14">
        <f t="shared" ca="1" si="87"/>
        <v>0</v>
      </c>
      <c r="R209" s="21">
        <f t="shared" si="88"/>
        <v>0</v>
      </c>
      <c r="S209" s="14">
        <f t="shared" si="97"/>
        <v>0</v>
      </c>
      <c r="T209" s="4">
        <f t="shared" si="98"/>
        <v>0</v>
      </c>
      <c r="U209" s="33">
        <f t="shared" si="99"/>
        <v>0</v>
      </c>
      <c r="V209" s="3"/>
      <c r="W209" s="147">
        <f>[2]Plan1!$A291</f>
        <v>45658</v>
      </c>
      <c r="Z209" s="1"/>
      <c r="AA209" s="26"/>
      <c r="AB209" s="132"/>
      <c r="AC209" s="132"/>
      <c r="AD209" s="132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2">
        <f t="shared" si="89"/>
        <v>45202</v>
      </c>
      <c r="B210" s="176">
        <f t="shared" ca="1" si="100"/>
        <v>0</v>
      </c>
      <c r="C210" s="3">
        <f t="shared" si="90"/>
        <v>0</v>
      </c>
      <c r="D210" s="96">
        <f t="shared" si="104"/>
        <v>45201</v>
      </c>
      <c r="E210" s="94">
        <f ca="1">IF(D210&lt;$B$1,VLOOKUP(D210,[1]DI!$A$4:$B$15000,2,FALSE),0)</f>
        <v>0.1265</v>
      </c>
      <c r="F210" s="14">
        <f t="shared" ca="1" si="101"/>
        <v>1.0004727899999999</v>
      </c>
      <c r="G210" s="14">
        <f ca="1">(TRUNC(PRODUCT($F$12:$F209),16))</f>
        <v>1.10483296401762</v>
      </c>
      <c r="H210" s="14">
        <f t="shared" ca="1" si="102"/>
        <v>1.0510184065557999</v>
      </c>
      <c r="I210" s="14">
        <f t="shared" ca="1" si="103"/>
        <v>1.0512022999999999</v>
      </c>
      <c r="J210" s="13">
        <f t="shared" si="91"/>
        <v>5.5E-2</v>
      </c>
      <c r="K210" s="33">
        <f t="shared" si="92"/>
        <v>45058</v>
      </c>
      <c r="L210" s="2">
        <f t="shared" si="93"/>
        <v>100</v>
      </c>
      <c r="M210" s="17">
        <f t="shared" si="94"/>
        <v>100</v>
      </c>
      <c r="N210" s="12">
        <f t="shared" si="95"/>
        <v>1.021473646</v>
      </c>
      <c r="O210" s="12">
        <f t="shared" ca="1" si="96"/>
        <v>1.073775446</v>
      </c>
      <c r="P210" s="17">
        <f t="shared" si="105"/>
        <v>0</v>
      </c>
      <c r="Q210" s="14">
        <f t="shared" ca="1" si="87"/>
        <v>0</v>
      </c>
      <c r="R210" s="21">
        <f t="shared" si="88"/>
        <v>0</v>
      </c>
      <c r="S210" s="14">
        <f t="shared" si="97"/>
        <v>0</v>
      </c>
      <c r="T210" s="4">
        <f t="shared" si="98"/>
        <v>0</v>
      </c>
      <c r="U210" s="33">
        <f t="shared" si="99"/>
        <v>0</v>
      </c>
      <c r="V210" s="3"/>
      <c r="W210" s="147">
        <f>[2]Plan1!$A292</f>
        <v>45719</v>
      </c>
      <c r="Z210" s="1"/>
      <c r="AA210" s="20"/>
      <c r="AB210" s="132"/>
      <c r="AC210" s="132"/>
      <c r="AD210" s="132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2">
        <f t="shared" si="89"/>
        <v>45203</v>
      </c>
      <c r="B211" s="176">
        <f t="shared" ca="1" si="100"/>
        <v>0</v>
      </c>
      <c r="C211" s="3">
        <f t="shared" si="90"/>
        <v>0</v>
      </c>
      <c r="D211" s="96">
        <f t="shared" si="104"/>
        <v>45202</v>
      </c>
      <c r="E211" s="94">
        <f ca="1">IF(D211&lt;$B$1,VLOOKUP(D211,[1]DI!$A$4:$B$15000,2,FALSE),0)</f>
        <v>0.1265</v>
      </c>
      <c r="F211" s="14">
        <f t="shared" ca="1" si="101"/>
        <v>1.0004727899999999</v>
      </c>
      <c r="G211" s="14">
        <f ca="1">(TRUNC(PRODUCT($F$12:$F210),16))</f>
        <v>1.10535531799468</v>
      </c>
      <c r="H211" s="14">
        <f t="shared" ca="1" si="102"/>
        <v>1.0510184065557999</v>
      </c>
      <c r="I211" s="14">
        <f t="shared" ca="1" si="103"/>
        <v>1.0516992999999999</v>
      </c>
      <c r="J211" s="13">
        <f t="shared" si="91"/>
        <v>5.5E-2</v>
      </c>
      <c r="K211" s="33">
        <f t="shared" si="92"/>
        <v>45058</v>
      </c>
      <c r="L211" s="2">
        <f t="shared" si="93"/>
        <v>101</v>
      </c>
      <c r="M211" s="17">
        <f t="shared" si="94"/>
        <v>101</v>
      </c>
      <c r="N211" s="12">
        <f t="shared" si="95"/>
        <v>1.021690695</v>
      </c>
      <c r="O211" s="12">
        <f t="shared" ca="1" si="96"/>
        <v>1.074511389</v>
      </c>
      <c r="P211" s="17">
        <f t="shared" si="105"/>
        <v>0</v>
      </c>
      <c r="Q211" s="14">
        <f t="shared" ca="1" si="87"/>
        <v>0</v>
      </c>
      <c r="R211" s="21">
        <f t="shared" si="88"/>
        <v>0</v>
      </c>
      <c r="S211" s="14">
        <f t="shared" si="97"/>
        <v>0</v>
      </c>
      <c r="T211" s="4">
        <f t="shared" si="98"/>
        <v>0</v>
      </c>
      <c r="U211" s="33">
        <f t="shared" si="99"/>
        <v>0</v>
      </c>
      <c r="V211" s="3"/>
      <c r="W211" s="147">
        <f>[2]Plan1!$A293</f>
        <v>45720</v>
      </c>
      <c r="Z211" s="1"/>
      <c r="AA211" s="27"/>
      <c r="AB211" s="132"/>
      <c r="AC211" s="132"/>
      <c r="AD211" s="132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2">
        <f t="shared" si="89"/>
        <v>45204</v>
      </c>
      <c r="B212" s="176">
        <f t="shared" ca="1" si="100"/>
        <v>0</v>
      </c>
      <c r="C212" s="3">
        <f t="shared" si="90"/>
        <v>0</v>
      </c>
      <c r="D212" s="96">
        <f t="shared" si="104"/>
        <v>45203</v>
      </c>
      <c r="E212" s="94">
        <f ca="1">IF(D212&lt;$B$1,VLOOKUP(D212,[1]DI!$A$4:$B$15000,2,FALSE),0)</f>
        <v>0.1265</v>
      </c>
      <c r="F212" s="14">
        <f t="shared" ca="1" si="101"/>
        <v>1.0004727899999999</v>
      </c>
      <c r="G212" s="14">
        <f ca="1">(TRUNC(PRODUCT($F$12:$F211),16))</f>
        <v>1.1058779189354699</v>
      </c>
      <c r="H212" s="14">
        <f t="shared" ca="1" si="102"/>
        <v>1.0510184065557999</v>
      </c>
      <c r="I212" s="14">
        <f t="shared" ca="1" si="103"/>
        <v>1.05219653</v>
      </c>
      <c r="J212" s="13">
        <f t="shared" si="91"/>
        <v>5.5E-2</v>
      </c>
      <c r="K212" s="33">
        <f t="shared" si="92"/>
        <v>45058</v>
      </c>
      <c r="L212" s="2">
        <f t="shared" si="93"/>
        <v>102</v>
      </c>
      <c r="M212" s="17">
        <f t="shared" si="94"/>
        <v>102</v>
      </c>
      <c r="N212" s="12">
        <f t="shared" si="95"/>
        <v>1.02190779</v>
      </c>
      <c r="O212" s="12">
        <f t="shared" ca="1" si="96"/>
        <v>1.075247831</v>
      </c>
      <c r="P212" s="17">
        <f t="shared" si="105"/>
        <v>0</v>
      </c>
      <c r="Q212" s="14">
        <f t="shared" ca="1" si="87"/>
        <v>0</v>
      </c>
      <c r="R212" s="21">
        <f t="shared" si="88"/>
        <v>0</v>
      </c>
      <c r="S212" s="14">
        <f t="shared" si="97"/>
        <v>0</v>
      </c>
      <c r="T212" s="4">
        <f t="shared" si="98"/>
        <v>0</v>
      </c>
      <c r="U212" s="33">
        <f t="shared" si="99"/>
        <v>0</v>
      </c>
      <c r="V212" s="3"/>
      <c r="W212" s="147">
        <f>[2]Plan1!$A294</f>
        <v>45765</v>
      </c>
      <c r="Z212" s="1"/>
      <c r="AA212" s="28"/>
      <c r="AB212" s="132"/>
      <c r="AC212" s="132"/>
      <c r="AD212" s="132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2">
        <f t="shared" si="89"/>
        <v>45205</v>
      </c>
      <c r="B213" s="176">
        <f t="shared" ca="1" si="100"/>
        <v>0</v>
      </c>
      <c r="C213" s="3">
        <f t="shared" si="90"/>
        <v>0</v>
      </c>
      <c r="D213" s="96">
        <f t="shared" si="104"/>
        <v>45204</v>
      </c>
      <c r="E213" s="94">
        <f ca="1">IF(D213&lt;$B$1,VLOOKUP(D213,[1]DI!$A$4:$B$15000,2,FALSE),0)</f>
        <v>0.1265</v>
      </c>
      <c r="F213" s="14">
        <f t="shared" ca="1" si="101"/>
        <v>1.0004727899999999</v>
      </c>
      <c r="G213" s="14">
        <f ca="1">(TRUNC(PRODUCT($F$12:$F212),16))</f>
        <v>1.1064007669567699</v>
      </c>
      <c r="H213" s="14">
        <f t="shared" ca="1" si="102"/>
        <v>1.0510184065557999</v>
      </c>
      <c r="I213" s="14">
        <f t="shared" ca="1" si="103"/>
        <v>1.052694</v>
      </c>
      <c r="J213" s="13">
        <f t="shared" si="91"/>
        <v>5.5E-2</v>
      </c>
      <c r="K213" s="33">
        <f t="shared" si="92"/>
        <v>45058</v>
      </c>
      <c r="L213" s="2">
        <f t="shared" si="93"/>
        <v>103</v>
      </c>
      <c r="M213" s="17">
        <f t="shared" si="94"/>
        <v>103</v>
      </c>
      <c r="N213" s="12">
        <f t="shared" si="95"/>
        <v>1.022124931</v>
      </c>
      <c r="O213" s="12">
        <f t="shared" ca="1" si="96"/>
        <v>1.0759847819999999</v>
      </c>
      <c r="P213" s="17">
        <f t="shared" si="105"/>
        <v>0</v>
      </c>
      <c r="Q213" s="14">
        <f t="shared" ca="1" si="87"/>
        <v>0</v>
      </c>
      <c r="R213" s="21">
        <f t="shared" si="88"/>
        <v>0</v>
      </c>
      <c r="S213" s="14">
        <f t="shared" si="97"/>
        <v>0</v>
      </c>
      <c r="T213" s="4">
        <f t="shared" si="98"/>
        <v>0</v>
      </c>
      <c r="U213" s="33">
        <f t="shared" si="99"/>
        <v>0</v>
      </c>
      <c r="V213" s="3"/>
      <c r="W213" s="147">
        <f>[2]Plan1!$A295</f>
        <v>45768</v>
      </c>
      <c r="Z213" s="1"/>
      <c r="AA213" s="28"/>
      <c r="AB213" s="132"/>
      <c r="AC213" s="132"/>
      <c r="AD213" s="132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2">
        <f t="shared" si="89"/>
        <v>45208</v>
      </c>
      <c r="B214" s="176">
        <f t="shared" ca="1" si="100"/>
        <v>0</v>
      </c>
      <c r="C214" s="3">
        <f t="shared" si="90"/>
        <v>0</v>
      </c>
      <c r="D214" s="96">
        <f t="shared" si="104"/>
        <v>45205</v>
      </c>
      <c r="E214" s="94">
        <f ca="1">IF(D214&lt;$B$1,VLOOKUP(D214,[1]DI!$A$4:$B$15000,2,FALSE),0)</f>
        <v>0.1265</v>
      </c>
      <c r="F214" s="14">
        <f t="shared" ca="1" si="101"/>
        <v>1.0004727899999999</v>
      </c>
      <c r="G214" s="14">
        <f ca="1">(TRUNC(PRODUCT($F$12:$F213),16))</f>
        <v>1.1069238621753801</v>
      </c>
      <c r="H214" s="14">
        <f t="shared" ca="1" si="102"/>
        <v>1.0510184065557999</v>
      </c>
      <c r="I214" s="14">
        <f t="shared" ca="1" si="103"/>
        <v>1.0531917</v>
      </c>
      <c r="J214" s="13">
        <f t="shared" si="91"/>
        <v>5.5E-2</v>
      </c>
      <c r="K214" s="33">
        <f t="shared" si="92"/>
        <v>45058</v>
      </c>
      <c r="L214" s="2">
        <f t="shared" si="93"/>
        <v>104</v>
      </c>
      <c r="M214" s="17">
        <f t="shared" si="94"/>
        <v>104</v>
      </c>
      <c r="N214" s="12">
        <f t="shared" si="95"/>
        <v>1.0223421180000001</v>
      </c>
      <c r="O214" s="12">
        <f t="shared" ca="1" si="96"/>
        <v>1.0767222329999999</v>
      </c>
      <c r="P214" s="17">
        <f t="shared" si="105"/>
        <v>0</v>
      </c>
      <c r="Q214" s="14">
        <f t="shared" ca="1" si="87"/>
        <v>0</v>
      </c>
      <c r="R214" s="21">
        <f t="shared" si="88"/>
        <v>0</v>
      </c>
      <c r="S214" s="14">
        <f t="shared" si="97"/>
        <v>0</v>
      </c>
      <c r="T214" s="4">
        <f t="shared" si="98"/>
        <v>0</v>
      </c>
      <c r="U214" s="33">
        <f t="shared" si="99"/>
        <v>0</v>
      </c>
      <c r="V214" s="3"/>
      <c r="W214" s="147">
        <f>[2]Plan1!$A296</f>
        <v>45778</v>
      </c>
      <c r="Z214" s="1"/>
      <c r="AA214" s="28"/>
      <c r="AB214" s="132"/>
      <c r="AC214" s="132"/>
      <c r="AD214" s="132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2">
        <f t="shared" si="89"/>
        <v>45209</v>
      </c>
      <c r="B215" s="176">
        <f t="shared" ca="1" si="100"/>
        <v>0</v>
      </c>
      <c r="C215" s="3">
        <f t="shared" si="90"/>
        <v>0</v>
      </c>
      <c r="D215" s="96">
        <f t="shared" si="104"/>
        <v>45208</v>
      </c>
      <c r="E215" s="94">
        <f ca="1">IF(D215&lt;$B$1,VLOOKUP(D215,[1]DI!$A$4:$B$15000,2,FALSE),0)</f>
        <v>0.1265</v>
      </c>
      <c r="F215" s="14">
        <f t="shared" ca="1" si="101"/>
        <v>1.0004727899999999</v>
      </c>
      <c r="G215" s="14">
        <f ca="1">(TRUNC(PRODUCT($F$12:$F214),16))</f>
        <v>1.10744720470817</v>
      </c>
      <c r="H215" s="14">
        <f t="shared" ca="1" si="102"/>
        <v>1.0510184065557999</v>
      </c>
      <c r="I215" s="14">
        <f t="shared" ca="1" si="103"/>
        <v>1.05368964</v>
      </c>
      <c r="J215" s="13">
        <f t="shared" si="91"/>
        <v>5.5E-2</v>
      </c>
      <c r="K215" s="33">
        <f t="shared" si="92"/>
        <v>45058</v>
      </c>
      <c r="L215" s="2">
        <f t="shared" si="93"/>
        <v>105</v>
      </c>
      <c r="M215" s="17">
        <f t="shared" si="94"/>
        <v>105</v>
      </c>
      <c r="N215" s="12">
        <f t="shared" si="95"/>
        <v>1.022559352</v>
      </c>
      <c r="O215" s="12">
        <f t="shared" ca="1" si="96"/>
        <v>1.077460195</v>
      </c>
      <c r="P215" s="17">
        <f t="shared" si="105"/>
        <v>0</v>
      </c>
      <c r="Q215" s="14">
        <f t="shared" ca="1" si="87"/>
        <v>0</v>
      </c>
      <c r="R215" s="21">
        <f t="shared" si="88"/>
        <v>0</v>
      </c>
      <c r="S215" s="14">
        <f t="shared" si="97"/>
        <v>0</v>
      </c>
      <c r="T215" s="4">
        <f t="shared" si="98"/>
        <v>0</v>
      </c>
      <c r="U215" s="33">
        <f t="shared" si="99"/>
        <v>0</v>
      </c>
      <c r="V215" s="3"/>
      <c r="W215" s="147">
        <f>[2]Plan1!$A297</f>
        <v>45827</v>
      </c>
      <c r="Z215" s="1"/>
      <c r="AA215" s="28"/>
      <c r="AB215" s="132"/>
      <c r="AC215" s="132"/>
      <c r="AD215" s="132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2">
        <f t="shared" si="89"/>
        <v>45210</v>
      </c>
      <c r="B216" s="176">
        <f t="shared" ca="1" si="100"/>
        <v>0</v>
      </c>
      <c r="C216" s="3">
        <f t="shared" si="90"/>
        <v>0</v>
      </c>
      <c r="D216" s="96">
        <f t="shared" si="104"/>
        <v>45209</v>
      </c>
      <c r="E216" s="94">
        <f ca="1">IF(D216&lt;$B$1,VLOOKUP(D216,[1]DI!$A$4:$B$15000,2,FALSE),0)</f>
        <v>0.1265</v>
      </c>
      <c r="F216" s="14">
        <f t="shared" ca="1" si="101"/>
        <v>1.0004727899999999</v>
      </c>
      <c r="G216" s="14">
        <f ca="1">(TRUNC(PRODUCT($F$12:$F215),16))</f>
        <v>1.10797079467209</v>
      </c>
      <c r="H216" s="14">
        <f t="shared" ca="1" si="102"/>
        <v>1.0510184065557999</v>
      </c>
      <c r="I216" s="14">
        <f t="shared" ca="1" si="103"/>
        <v>1.0541878099999999</v>
      </c>
      <c r="J216" s="13">
        <f t="shared" si="91"/>
        <v>5.5E-2</v>
      </c>
      <c r="K216" s="33">
        <f t="shared" si="92"/>
        <v>45058</v>
      </c>
      <c r="L216" s="2">
        <f t="shared" si="93"/>
        <v>106</v>
      </c>
      <c r="M216" s="17">
        <f t="shared" si="94"/>
        <v>106</v>
      </c>
      <c r="N216" s="12">
        <f t="shared" si="95"/>
        <v>1.0227766309999999</v>
      </c>
      <c r="O216" s="12">
        <f t="shared" ca="1" si="96"/>
        <v>1.0781986569999999</v>
      </c>
      <c r="P216" s="17">
        <f t="shared" si="105"/>
        <v>0</v>
      </c>
      <c r="Q216" s="14">
        <f t="shared" ca="1" si="87"/>
        <v>0</v>
      </c>
      <c r="R216" s="21">
        <f t="shared" si="88"/>
        <v>0</v>
      </c>
      <c r="S216" s="14">
        <f t="shared" si="97"/>
        <v>0</v>
      </c>
      <c r="T216" s="4">
        <f t="shared" si="98"/>
        <v>0</v>
      </c>
      <c r="U216" s="33">
        <f t="shared" si="99"/>
        <v>0</v>
      </c>
      <c r="V216" s="3"/>
      <c r="W216" s="147">
        <f>[2]Plan1!$A298</f>
        <v>45907</v>
      </c>
      <c r="Z216" s="1"/>
      <c r="AA216" s="28"/>
      <c r="AB216" s="132"/>
      <c r="AC216" s="132"/>
      <c r="AD216" s="132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2">
        <f t="shared" si="89"/>
        <v>45212</v>
      </c>
      <c r="B217" s="176">
        <f t="shared" ca="1" si="100"/>
        <v>0</v>
      </c>
      <c r="C217" s="3">
        <f t="shared" si="90"/>
        <v>0</v>
      </c>
      <c r="D217" s="96">
        <f t="shared" si="104"/>
        <v>45210</v>
      </c>
      <c r="E217" s="94">
        <f ca="1">IF(D217&lt;$B$1,VLOOKUP(D217,[1]DI!$A$4:$B$15000,2,FALSE),0)</f>
        <v>0.1265</v>
      </c>
      <c r="F217" s="14">
        <f t="shared" ca="1" si="101"/>
        <v>1.0004727899999999</v>
      </c>
      <c r="G217" s="14">
        <f ca="1">(TRUNC(PRODUCT($F$12:$F216),16))</f>
        <v>1.1084946321841</v>
      </c>
      <c r="H217" s="14">
        <f t="shared" ca="1" si="102"/>
        <v>1.0510184065557999</v>
      </c>
      <c r="I217" s="14">
        <f t="shared" ca="1" si="103"/>
        <v>1.05468622</v>
      </c>
      <c r="J217" s="13">
        <f t="shared" si="91"/>
        <v>5.5E-2</v>
      </c>
      <c r="K217" s="33">
        <f t="shared" si="92"/>
        <v>45058</v>
      </c>
      <c r="L217" s="2">
        <f t="shared" si="93"/>
        <v>107</v>
      </c>
      <c r="M217" s="17">
        <f t="shared" si="94"/>
        <v>107</v>
      </c>
      <c r="N217" s="12">
        <f t="shared" si="95"/>
        <v>1.022993957</v>
      </c>
      <c r="O217" s="12">
        <f t="shared" ca="1" si="96"/>
        <v>1.07893763</v>
      </c>
      <c r="P217" s="17">
        <f t="shared" si="105"/>
        <v>0</v>
      </c>
      <c r="Q217" s="14">
        <f t="shared" ca="1" si="87"/>
        <v>0</v>
      </c>
      <c r="R217" s="21">
        <f t="shared" si="88"/>
        <v>0</v>
      </c>
      <c r="S217" s="14">
        <f t="shared" si="97"/>
        <v>0</v>
      </c>
      <c r="T217" s="4">
        <f t="shared" si="98"/>
        <v>0</v>
      </c>
      <c r="U217" s="33">
        <f t="shared" si="99"/>
        <v>0</v>
      </c>
      <c r="V217" s="3"/>
      <c r="W217" s="147">
        <f>[2]Plan1!$A299</f>
        <v>45942</v>
      </c>
      <c r="Z217" s="1"/>
      <c r="AA217" s="28"/>
      <c r="AB217" s="132"/>
      <c r="AC217" s="132"/>
      <c r="AD217" s="132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2">
        <f t="shared" si="89"/>
        <v>45215</v>
      </c>
      <c r="B218" s="176">
        <f t="shared" ca="1" si="100"/>
        <v>0</v>
      </c>
      <c r="C218" s="3">
        <f t="shared" si="90"/>
        <v>0</v>
      </c>
      <c r="D218" s="96">
        <f t="shared" si="104"/>
        <v>45212</v>
      </c>
      <c r="E218" s="94">
        <f ca="1">IF(D218&lt;$B$1,VLOOKUP(D218,[1]DI!$A$4:$B$15000,2,FALSE),0)</f>
        <v>0.1265</v>
      </c>
      <c r="F218" s="14">
        <f t="shared" ca="1" si="101"/>
        <v>1.0004727899999999</v>
      </c>
      <c r="G218" s="14">
        <f ca="1">(TRUNC(PRODUCT($F$12:$F217),16))</f>
        <v>1.10901871736125</v>
      </c>
      <c r="H218" s="14">
        <f t="shared" ca="1" si="102"/>
        <v>1.0510184065557999</v>
      </c>
      <c r="I218" s="14">
        <f t="shared" ca="1" si="103"/>
        <v>1.0551848699999999</v>
      </c>
      <c r="J218" s="13">
        <f t="shared" si="91"/>
        <v>5.5E-2</v>
      </c>
      <c r="K218" s="33">
        <f t="shared" si="92"/>
        <v>45058</v>
      </c>
      <c r="L218" s="2">
        <f t="shared" si="93"/>
        <v>108</v>
      </c>
      <c r="M218" s="17">
        <f t="shared" si="94"/>
        <v>108</v>
      </c>
      <c r="N218" s="12">
        <f t="shared" si="95"/>
        <v>1.023211329</v>
      </c>
      <c r="O218" s="12">
        <f t="shared" ca="1" si="96"/>
        <v>1.079677113</v>
      </c>
      <c r="P218" s="17">
        <f t="shared" si="105"/>
        <v>0</v>
      </c>
      <c r="Q218" s="14">
        <f t="shared" ca="1" si="87"/>
        <v>0</v>
      </c>
      <c r="R218" s="21">
        <f t="shared" si="88"/>
        <v>0</v>
      </c>
      <c r="S218" s="14">
        <f t="shared" si="97"/>
        <v>0</v>
      </c>
      <c r="T218" s="4">
        <f t="shared" si="98"/>
        <v>0</v>
      </c>
      <c r="U218" s="33">
        <f t="shared" si="99"/>
        <v>0</v>
      </c>
      <c r="V218" s="3"/>
      <c r="W218" s="147">
        <f>[2]Plan1!$A300</f>
        <v>45963</v>
      </c>
      <c r="Z218" s="1"/>
      <c r="AA218" s="28"/>
      <c r="AB218" s="132"/>
      <c r="AC218" s="132"/>
      <c r="AD218" s="132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2">
        <f t="shared" si="89"/>
        <v>45216</v>
      </c>
      <c r="B219" s="176">
        <f t="shared" ca="1" si="100"/>
        <v>0</v>
      </c>
      <c r="C219" s="3">
        <f t="shared" si="90"/>
        <v>0</v>
      </c>
      <c r="D219" s="96">
        <f t="shared" si="104"/>
        <v>45215</v>
      </c>
      <c r="E219" s="94">
        <f ca="1">IF(D219&lt;$B$1,VLOOKUP(D219,[1]DI!$A$4:$B$15000,2,FALSE),0)</f>
        <v>0.1265</v>
      </c>
      <c r="F219" s="14">
        <f t="shared" ca="1" si="101"/>
        <v>1.0004727899999999</v>
      </c>
      <c r="G219" s="14">
        <f ca="1">(TRUNC(PRODUCT($F$12:$F218),16))</f>
        <v>1.1095430503206301</v>
      </c>
      <c r="H219" s="14">
        <f t="shared" ca="1" si="102"/>
        <v>1.0510184065557999</v>
      </c>
      <c r="I219" s="14">
        <f t="shared" ca="1" si="103"/>
        <v>1.05568375</v>
      </c>
      <c r="J219" s="13">
        <f t="shared" si="91"/>
        <v>5.5E-2</v>
      </c>
      <c r="K219" s="33">
        <f t="shared" si="92"/>
        <v>45058</v>
      </c>
      <c r="L219" s="2">
        <f t="shared" si="93"/>
        <v>109</v>
      </c>
      <c r="M219" s="17">
        <f t="shared" si="94"/>
        <v>109</v>
      </c>
      <c r="N219" s="12">
        <f t="shared" si="95"/>
        <v>1.0234287470000001</v>
      </c>
      <c r="O219" s="12">
        <f t="shared" ca="1" si="96"/>
        <v>1.080417097</v>
      </c>
      <c r="P219" s="17">
        <f t="shared" si="105"/>
        <v>0</v>
      </c>
      <c r="Q219" s="14">
        <f t="shared" ca="1" si="87"/>
        <v>0</v>
      </c>
      <c r="R219" s="21">
        <f t="shared" si="88"/>
        <v>0</v>
      </c>
      <c r="S219" s="14">
        <f t="shared" si="97"/>
        <v>0</v>
      </c>
      <c r="T219" s="4">
        <f t="shared" si="98"/>
        <v>0</v>
      </c>
      <c r="U219" s="33">
        <f t="shared" si="99"/>
        <v>0</v>
      </c>
      <c r="V219" s="3"/>
      <c r="W219" s="147">
        <f>[2]Plan1!$A301</f>
        <v>45976</v>
      </c>
      <c r="Z219" s="1"/>
      <c r="AA219" s="28"/>
      <c r="AB219" s="132"/>
      <c r="AC219" s="132"/>
      <c r="AD219" s="132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2">
        <f t="shared" si="89"/>
        <v>45217</v>
      </c>
      <c r="B220" s="176">
        <f t="shared" ca="1" si="100"/>
        <v>0</v>
      </c>
      <c r="C220" s="3">
        <f t="shared" si="90"/>
        <v>0</v>
      </c>
      <c r="D220" s="96">
        <f t="shared" si="104"/>
        <v>45216</v>
      </c>
      <c r="E220" s="94">
        <f ca="1">IF(D220&lt;$B$1,VLOOKUP(D220,[1]DI!$A$4:$B$15000,2,FALSE),0)</f>
        <v>0.1265</v>
      </c>
      <c r="F220" s="14">
        <f t="shared" ca="1" si="101"/>
        <v>1.0004727899999999</v>
      </c>
      <c r="G220" s="14">
        <f ca="1">(TRUNC(PRODUCT($F$12:$F219),16))</f>
        <v>1.11006763117939</v>
      </c>
      <c r="H220" s="14">
        <f t="shared" ca="1" si="102"/>
        <v>1.0510184065557999</v>
      </c>
      <c r="I220" s="14">
        <f t="shared" ca="1" si="103"/>
        <v>1.0561828600000001</v>
      </c>
      <c r="J220" s="13">
        <f t="shared" si="91"/>
        <v>5.5E-2</v>
      </c>
      <c r="K220" s="33">
        <f t="shared" si="92"/>
        <v>45058</v>
      </c>
      <c r="L220" s="2">
        <f t="shared" si="93"/>
        <v>110</v>
      </c>
      <c r="M220" s="17">
        <f t="shared" si="94"/>
        <v>110</v>
      </c>
      <c r="N220" s="12">
        <f t="shared" si="95"/>
        <v>1.023646211</v>
      </c>
      <c r="O220" s="12">
        <f t="shared" ca="1" si="96"/>
        <v>1.081157583</v>
      </c>
      <c r="P220" s="17">
        <f t="shared" si="105"/>
        <v>0</v>
      </c>
      <c r="Q220" s="14">
        <f t="shared" ca="1" si="87"/>
        <v>0</v>
      </c>
      <c r="R220" s="21">
        <f t="shared" si="88"/>
        <v>0</v>
      </c>
      <c r="S220" s="14">
        <f t="shared" si="97"/>
        <v>0</v>
      </c>
      <c r="T220" s="4">
        <f t="shared" si="98"/>
        <v>0</v>
      </c>
      <c r="U220" s="33">
        <f t="shared" si="99"/>
        <v>0</v>
      </c>
      <c r="V220" s="3"/>
      <c r="W220" s="147">
        <f>[2]Plan1!$A302</f>
        <v>45981</v>
      </c>
      <c r="Z220" s="1"/>
      <c r="AA220" s="28"/>
      <c r="AB220" s="132"/>
      <c r="AC220" s="132"/>
      <c r="AD220" s="132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2">
        <f t="shared" si="89"/>
        <v>45218</v>
      </c>
      <c r="B221" s="176">
        <f t="shared" ca="1" si="100"/>
        <v>0</v>
      </c>
      <c r="C221" s="3">
        <f t="shared" si="90"/>
        <v>0</v>
      </c>
      <c r="D221" s="96">
        <f t="shared" si="104"/>
        <v>45217</v>
      </c>
      <c r="E221" s="94">
        <f ca="1">IF(D221&lt;$B$1,VLOOKUP(D221,[1]DI!$A$4:$B$15000,2,FALSE),0)</f>
        <v>0.1265</v>
      </c>
      <c r="F221" s="14">
        <f t="shared" ca="1" si="101"/>
        <v>1.0004727899999999</v>
      </c>
      <c r="G221" s="14">
        <f ca="1">(TRUNC(PRODUCT($F$12:$F220),16))</f>
        <v>1.1105924600547401</v>
      </c>
      <c r="H221" s="14">
        <f t="shared" ca="1" si="102"/>
        <v>1.0510184065557999</v>
      </c>
      <c r="I221" s="14">
        <f t="shared" ca="1" si="103"/>
        <v>1.0566822199999999</v>
      </c>
      <c r="J221" s="13">
        <f t="shared" si="91"/>
        <v>5.5E-2</v>
      </c>
      <c r="K221" s="33">
        <f t="shared" si="92"/>
        <v>45058</v>
      </c>
      <c r="L221" s="2">
        <f t="shared" si="93"/>
        <v>111</v>
      </c>
      <c r="M221" s="17">
        <f t="shared" si="94"/>
        <v>111</v>
      </c>
      <c r="N221" s="12">
        <f t="shared" si="95"/>
        <v>1.0238637209999999</v>
      </c>
      <c r="O221" s="12">
        <f t="shared" ca="1" si="96"/>
        <v>1.08189859</v>
      </c>
      <c r="P221" s="17">
        <f t="shared" si="105"/>
        <v>0</v>
      </c>
      <c r="Q221" s="14">
        <f t="shared" ca="1" si="87"/>
        <v>0</v>
      </c>
      <c r="R221" s="21">
        <f t="shared" si="88"/>
        <v>0</v>
      </c>
      <c r="S221" s="14">
        <f t="shared" si="97"/>
        <v>0</v>
      </c>
      <c r="T221" s="4">
        <f t="shared" si="98"/>
        <v>0</v>
      </c>
      <c r="U221" s="33">
        <f t="shared" si="99"/>
        <v>0</v>
      </c>
      <c r="V221" s="3"/>
      <c r="W221" s="147">
        <f>[2]Plan1!$A303</f>
        <v>46016</v>
      </c>
      <c r="Z221" s="1"/>
      <c r="AA221" s="28"/>
      <c r="AB221" s="132"/>
      <c r="AC221" s="132"/>
      <c r="AD221" s="132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2">
        <f t="shared" si="89"/>
        <v>45219</v>
      </c>
      <c r="B222" s="176">
        <f t="shared" ca="1" si="100"/>
        <v>0</v>
      </c>
      <c r="C222" s="3">
        <f t="shared" si="90"/>
        <v>0</v>
      </c>
      <c r="D222" s="96">
        <f t="shared" si="104"/>
        <v>45218</v>
      </c>
      <c r="E222" s="94">
        <f ca="1">IF(D222&lt;$B$1,VLOOKUP(D222,[1]DI!$A$4:$B$15000,2,FALSE),0)</f>
        <v>0.1265</v>
      </c>
      <c r="F222" s="14">
        <f t="shared" ca="1" si="101"/>
        <v>1.0004727899999999</v>
      </c>
      <c r="G222" s="14">
        <f ca="1">(TRUNC(PRODUCT($F$12:$F221),16))</f>
        <v>1.1111175370639299</v>
      </c>
      <c r="H222" s="14">
        <f t="shared" ca="1" si="102"/>
        <v>1.0510184065557999</v>
      </c>
      <c r="I222" s="14">
        <f t="shared" ca="1" si="103"/>
        <v>1.0571818100000001</v>
      </c>
      <c r="J222" s="13">
        <f t="shared" si="91"/>
        <v>5.5E-2</v>
      </c>
      <c r="K222" s="33">
        <f t="shared" si="92"/>
        <v>45058</v>
      </c>
      <c r="L222" s="2">
        <f t="shared" si="93"/>
        <v>112</v>
      </c>
      <c r="M222" s="17">
        <f t="shared" si="94"/>
        <v>112</v>
      </c>
      <c r="N222" s="12">
        <f t="shared" si="95"/>
        <v>1.0240812779999999</v>
      </c>
      <c r="O222" s="12">
        <f t="shared" ca="1" si="96"/>
        <v>1.082640099</v>
      </c>
      <c r="P222" s="17">
        <f t="shared" si="105"/>
        <v>0</v>
      </c>
      <c r="Q222" s="14">
        <f t="shared" ca="1" si="87"/>
        <v>0</v>
      </c>
      <c r="R222" s="21">
        <f t="shared" si="88"/>
        <v>0</v>
      </c>
      <c r="S222" s="14">
        <f t="shared" si="97"/>
        <v>0</v>
      </c>
      <c r="T222" s="4">
        <f t="shared" si="98"/>
        <v>0</v>
      </c>
      <c r="U222" s="33">
        <f t="shared" si="99"/>
        <v>0</v>
      </c>
      <c r="V222" s="3"/>
      <c r="W222" s="147">
        <f>[2]Plan1!$A304</f>
        <v>46023</v>
      </c>
      <c r="Z222" s="1"/>
      <c r="AA222" s="28"/>
      <c r="AB222" s="132"/>
      <c r="AC222" s="132"/>
      <c r="AD222" s="132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2">
        <f t="shared" si="89"/>
        <v>45222</v>
      </c>
      <c r="B223" s="176">
        <f t="shared" ca="1" si="100"/>
        <v>0</v>
      </c>
      <c r="C223" s="3">
        <f t="shared" si="90"/>
        <v>0</v>
      </c>
      <c r="D223" s="96">
        <f t="shared" si="104"/>
        <v>45219</v>
      </c>
      <c r="E223" s="94">
        <f ca="1">IF(D223&lt;$B$1,VLOOKUP(D223,[1]DI!$A$4:$B$15000,2,FALSE),0)</f>
        <v>0.1265</v>
      </c>
      <c r="F223" s="14">
        <f t="shared" ca="1" si="101"/>
        <v>1.0004727899999999</v>
      </c>
      <c r="G223" s="14">
        <f ca="1">(TRUNC(PRODUCT($F$12:$F222),16))</f>
        <v>1.11164286232428</v>
      </c>
      <c r="H223" s="14">
        <f t="shared" ca="1" si="102"/>
        <v>1.0510184065557999</v>
      </c>
      <c r="I223" s="14">
        <f t="shared" ca="1" si="103"/>
        <v>1.05768163</v>
      </c>
      <c r="J223" s="13">
        <f t="shared" si="91"/>
        <v>5.5E-2</v>
      </c>
      <c r="K223" s="33">
        <f t="shared" si="92"/>
        <v>45058</v>
      </c>
      <c r="L223" s="2">
        <f t="shared" si="93"/>
        <v>113</v>
      </c>
      <c r="M223" s="17">
        <f t="shared" si="94"/>
        <v>113</v>
      </c>
      <c r="N223" s="12">
        <f t="shared" si="95"/>
        <v>1.024298881</v>
      </c>
      <c r="O223" s="12">
        <f t="shared" ca="1" si="96"/>
        <v>1.0833821100000001</v>
      </c>
      <c r="P223" s="17">
        <f t="shared" si="105"/>
        <v>0</v>
      </c>
      <c r="Q223" s="14">
        <f t="shared" ca="1" si="87"/>
        <v>0</v>
      </c>
      <c r="R223" s="21">
        <f t="shared" si="88"/>
        <v>0</v>
      </c>
      <c r="S223" s="14">
        <f t="shared" si="97"/>
        <v>0</v>
      </c>
      <c r="T223" s="4">
        <f t="shared" si="98"/>
        <v>0</v>
      </c>
      <c r="U223" s="33">
        <f t="shared" si="99"/>
        <v>0</v>
      </c>
      <c r="V223" s="3"/>
      <c r="W223" s="147">
        <f>[2]Plan1!$A305</f>
        <v>46069</v>
      </c>
      <c r="Z223" s="1"/>
      <c r="AA223" s="28"/>
      <c r="AB223" s="132"/>
      <c r="AC223" s="132"/>
      <c r="AD223" s="132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2">
        <f t="shared" si="89"/>
        <v>45223</v>
      </c>
      <c r="B224" s="176">
        <f t="shared" ca="1" si="100"/>
        <v>0</v>
      </c>
      <c r="C224" s="3">
        <f t="shared" si="90"/>
        <v>0</v>
      </c>
      <c r="D224" s="96">
        <f t="shared" si="104"/>
        <v>45222</v>
      </c>
      <c r="E224" s="94">
        <f ca="1">IF(D224&lt;$B$1,VLOOKUP(D224,[1]DI!$A$4:$B$15000,2,FALSE),0)</f>
        <v>0.1265</v>
      </c>
      <c r="F224" s="14">
        <f t="shared" ca="1" si="101"/>
        <v>1.0004727899999999</v>
      </c>
      <c r="G224" s="14">
        <f ca="1">(TRUNC(PRODUCT($F$12:$F223),16))</f>
        <v>1.1121684359531501</v>
      </c>
      <c r="H224" s="14">
        <f t="shared" ca="1" si="102"/>
        <v>1.0510184065557999</v>
      </c>
      <c r="I224" s="14">
        <f t="shared" ca="1" si="103"/>
        <v>1.0581816900000001</v>
      </c>
      <c r="J224" s="13">
        <f t="shared" si="91"/>
        <v>5.5E-2</v>
      </c>
      <c r="K224" s="33">
        <f t="shared" si="92"/>
        <v>45058</v>
      </c>
      <c r="L224" s="2">
        <f t="shared" si="93"/>
        <v>114</v>
      </c>
      <c r="M224" s="17">
        <f t="shared" si="94"/>
        <v>114</v>
      </c>
      <c r="N224" s="12">
        <f t="shared" si="95"/>
        <v>1.0245165300000001</v>
      </c>
      <c r="O224" s="12">
        <f t="shared" ca="1" si="96"/>
        <v>1.0841246330000001</v>
      </c>
      <c r="P224" s="17">
        <f t="shared" si="105"/>
        <v>0</v>
      </c>
      <c r="Q224" s="14">
        <f t="shared" ca="1" si="87"/>
        <v>0</v>
      </c>
      <c r="R224" s="21">
        <f t="shared" si="88"/>
        <v>0</v>
      </c>
      <c r="S224" s="14">
        <f t="shared" si="97"/>
        <v>0</v>
      </c>
      <c r="T224" s="4">
        <f t="shared" si="98"/>
        <v>0</v>
      </c>
      <c r="U224" s="33">
        <f t="shared" si="99"/>
        <v>0</v>
      </c>
      <c r="V224" s="3"/>
      <c r="W224" s="147">
        <f>[2]Plan1!$A306</f>
        <v>46070</v>
      </c>
      <c r="Z224" s="1"/>
      <c r="AA224" s="28"/>
      <c r="AB224" s="132"/>
      <c r="AC224" s="132"/>
      <c r="AD224" s="132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2">
        <f t="shared" si="89"/>
        <v>45224</v>
      </c>
      <c r="B225" s="176">
        <f t="shared" ca="1" si="100"/>
        <v>0</v>
      </c>
      <c r="C225" s="3">
        <f t="shared" si="90"/>
        <v>0</v>
      </c>
      <c r="D225" s="96">
        <f t="shared" si="104"/>
        <v>45223</v>
      </c>
      <c r="E225" s="94">
        <f ca="1">IF(D225&lt;$B$1,VLOOKUP(D225,[1]DI!$A$4:$B$15000,2,FALSE),0)</f>
        <v>0.1265</v>
      </c>
      <c r="F225" s="14">
        <f t="shared" ca="1" si="101"/>
        <v>1.0004727899999999</v>
      </c>
      <c r="G225" s="14">
        <f ca="1">(TRUNC(PRODUCT($F$12:$F224),16))</f>
        <v>1.1126942580679899</v>
      </c>
      <c r="H225" s="14">
        <f t="shared" ca="1" si="102"/>
        <v>1.0510184065557999</v>
      </c>
      <c r="I225" s="14">
        <f t="shared" ca="1" si="103"/>
        <v>1.05868199</v>
      </c>
      <c r="J225" s="13">
        <f t="shared" si="91"/>
        <v>5.5E-2</v>
      </c>
      <c r="K225" s="33">
        <f t="shared" si="92"/>
        <v>45058</v>
      </c>
      <c r="L225" s="2">
        <f t="shared" si="93"/>
        <v>115</v>
      </c>
      <c r="M225" s="17">
        <f t="shared" si="94"/>
        <v>115</v>
      </c>
      <c r="N225" s="12">
        <f t="shared" si="95"/>
        <v>1.024734225</v>
      </c>
      <c r="O225" s="12">
        <f t="shared" ca="1" si="96"/>
        <v>1.0848676690000001</v>
      </c>
      <c r="P225" s="17">
        <f t="shared" si="105"/>
        <v>0</v>
      </c>
      <c r="Q225" s="14">
        <f t="shared" ca="1" si="87"/>
        <v>0</v>
      </c>
      <c r="R225" s="21">
        <f t="shared" si="88"/>
        <v>0</v>
      </c>
      <c r="S225" s="14">
        <f t="shared" si="97"/>
        <v>0</v>
      </c>
      <c r="T225" s="4">
        <f t="shared" si="98"/>
        <v>0</v>
      </c>
      <c r="U225" s="33">
        <f t="shared" si="99"/>
        <v>0</v>
      </c>
      <c r="V225" s="3"/>
      <c r="W225" s="147">
        <f>[2]Plan1!$A307</f>
        <v>46115</v>
      </c>
      <c r="Z225" s="1"/>
      <c r="AA225" s="28"/>
      <c r="AB225" s="132"/>
      <c r="AC225" s="132"/>
      <c r="AD225" s="132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2">
        <f t="shared" si="89"/>
        <v>45225</v>
      </c>
      <c r="B226" s="176">
        <f t="shared" ca="1" si="100"/>
        <v>0</v>
      </c>
      <c r="C226" s="3">
        <f t="shared" si="90"/>
        <v>0</v>
      </c>
      <c r="D226" s="96">
        <f t="shared" si="104"/>
        <v>45224</v>
      </c>
      <c r="E226" s="94">
        <f ca="1">IF(D226&lt;$B$1,VLOOKUP(D226,[1]DI!$A$4:$B$15000,2,FALSE),0)</f>
        <v>0.1265</v>
      </c>
      <c r="F226" s="14">
        <f t="shared" ca="1" si="101"/>
        <v>1.0004727899999999</v>
      </c>
      <c r="G226" s="14">
        <f ca="1">(TRUNC(PRODUCT($F$12:$F225),16))</f>
        <v>1.1132203287862601</v>
      </c>
      <c r="H226" s="14">
        <f t="shared" ca="1" si="102"/>
        <v>1.0510184065557999</v>
      </c>
      <c r="I226" s="14">
        <f t="shared" ca="1" si="103"/>
        <v>1.05918252</v>
      </c>
      <c r="J226" s="13">
        <f t="shared" si="91"/>
        <v>5.5E-2</v>
      </c>
      <c r="K226" s="33">
        <f t="shared" si="92"/>
        <v>45058</v>
      </c>
      <c r="L226" s="2">
        <f t="shared" si="93"/>
        <v>116</v>
      </c>
      <c r="M226" s="17">
        <f t="shared" si="94"/>
        <v>116</v>
      </c>
      <c r="N226" s="12">
        <f t="shared" si="95"/>
        <v>1.024951967</v>
      </c>
      <c r="O226" s="12">
        <f t="shared" ca="1" si="96"/>
        <v>1.0856112069999999</v>
      </c>
      <c r="P226" s="17">
        <f t="shared" si="105"/>
        <v>0</v>
      </c>
      <c r="Q226" s="14">
        <f t="shared" ca="1" si="87"/>
        <v>0</v>
      </c>
      <c r="R226" s="21">
        <f t="shared" si="88"/>
        <v>0</v>
      </c>
      <c r="S226" s="14">
        <f t="shared" si="97"/>
        <v>0</v>
      </c>
      <c r="T226" s="4">
        <f t="shared" si="98"/>
        <v>0</v>
      </c>
      <c r="U226" s="33">
        <f t="shared" si="99"/>
        <v>0</v>
      </c>
      <c r="V226" s="3"/>
      <c r="W226" s="147">
        <f>[2]Plan1!$A308</f>
        <v>46133</v>
      </c>
      <c r="Z226" s="1"/>
      <c r="AA226" s="28"/>
      <c r="AB226" s="132"/>
      <c r="AC226" s="132"/>
      <c r="AD226" s="132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2">
        <f t="shared" si="89"/>
        <v>45226</v>
      </c>
      <c r="B227" s="176">
        <f t="shared" ca="1" si="100"/>
        <v>0</v>
      </c>
      <c r="C227" s="3">
        <f t="shared" si="90"/>
        <v>0</v>
      </c>
      <c r="D227" s="96">
        <f t="shared" si="104"/>
        <v>45225</v>
      </c>
      <c r="E227" s="94">
        <f ca="1">IF(D227&lt;$B$1,VLOOKUP(D227,[1]DI!$A$4:$B$15000,2,FALSE),0)</f>
        <v>0.1265</v>
      </c>
      <c r="F227" s="14">
        <f t="shared" ca="1" si="101"/>
        <v>1.0004727899999999</v>
      </c>
      <c r="G227" s="14">
        <f ca="1">(TRUNC(PRODUCT($F$12:$F226),16))</f>
        <v>1.1137466482255101</v>
      </c>
      <c r="H227" s="14">
        <f t="shared" ca="1" si="102"/>
        <v>1.0510184065557999</v>
      </c>
      <c r="I227" s="14">
        <f t="shared" ca="1" si="103"/>
        <v>1.0596833000000001</v>
      </c>
      <c r="J227" s="13">
        <f t="shared" si="91"/>
        <v>5.5E-2</v>
      </c>
      <c r="K227" s="33">
        <f t="shared" si="92"/>
        <v>45058</v>
      </c>
      <c r="L227" s="2">
        <f t="shared" si="93"/>
        <v>117</v>
      </c>
      <c r="M227" s="17">
        <f t="shared" si="94"/>
        <v>117</v>
      </c>
      <c r="N227" s="12">
        <f t="shared" si="95"/>
        <v>1.0251697550000001</v>
      </c>
      <c r="O227" s="12">
        <f t="shared" ca="1" si="96"/>
        <v>1.086355269</v>
      </c>
      <c r="P227" s="17">
        <f t="shared" si="105"/>
        <v>0</v>
      </c>
      <c r="Q227" s="14">
        <f t="shared" ca="1" si="87"/>
        <v>0</v>
      </c>
      <c r="R227" s="21">
        <f t="shared" si="88"/>
        <v>0</v>
      </c>
      <c r="S227" s="14">
        <f t="shared" si="97"/>
        <v>0</v>
      </c>
      <c r="T227" s="4">
        <f t="shared" si="98"/>
        <v>0</v>
      </c>
      <c r="U227" s="33">
        <f t="shared" si="99"/>
        <v>0</v>
      </c>
      <c r="V227" s="3"/>
      <c r="W227" s="147">
        <f>[2]Plan1!$A309</f>
        <v>46143</v>
      </c>
      <c r="Z227" s="1"/>
      <c r="AA227" s="28"/>
      <c r="AB227" s="132"/>
      <c r="AC227" s="132"/>
      <c r="AD227" s="132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2">
        <f t="shared" si="89"/>
        <v>45229</v>
      </c>
      <c r="B228" s="176">
        <f t="shared" ca="1" si="100"/>
        <v>0</v>
      </c>
      <c r="C228" s="3">
        <f t="shared" si="90"/>
        <v>0</v>
      </c>
      <c r="D228" s="96">
        <f t="shared" si="104"/>
        <v>45226</v>
      </c>
      <c r="E228" s="94">
        <f ca="1">IF(D228&lt;$B$1,VLOOKUP(D228,[1]DI!$A$4:$B$15000,2,FALSE),0)</f>
        <v>0.1265</v>
      </c>
      <c r="F228" s="14">
        <f t="shared" ca="1" si="101"/>
        <v>1.0004727899999999</v>
      </c>
      <c r="G228" s="14">
        <f ca="1">(TRUNC(PRODUCT($F$12:$F227),16))</f>
        <v>1.11427321650332</v>
      </c>
      <c r="H228" s="14">
        <f t="shared" ca="1" si="102"/>
        <v>1.0510184065557999</v>
      </c>
      <c r="I228" s="14">
        <f t="shared" ca="1" si="103"/>
        <v>1.0601843</v>
      </c>
      <c r="J228" s="13">
        <f t="shared" si="91"/>
        <v>5.5E-2</v>
      </c>
      <c r="K228" s="33">
        <f t="shared" si="92"/>
        <v>45058</v>
      </c>
      <c r="L228" s="2">
        <f t="shared" si="93"/>
        <v>118</v>
      </c>
      <c r="M228" s="17">
        <f t="shared" si="94"/>
        <v>118</v>
      </c>
      <c r="N228" s="12">
        <f t="shared" si="95"/>
        <v>1.0253875889999999</v>
      </c>
      <c r="O228" s="12">
        <f t="shared" ca="1" si="96"/>
        <v>1.087099823</v>
      </c>
      <c r="P228" s="17">
        <f t="shared" si="105"/>
        <v>0</v>
      </c>
      <c r="Q228" s="14">
        <f t="shared" ca="1" si="87"/>
        <v>0</v>
      </c>
      <c r="R228" s="21">
        <f t="shared" si="88"/>
        <v>0</v>
      </c>
      <c r="S228" s="14">
        <f t="shared" si="97"/>
        <v>0</v>
      </c>
      <c r="T228" s="4">
        <f t="shared" si="98"/>
        <v>0</v>
      </c>
      <c r="U228" s="33">
        <f t="shared" si="99"/>
        <v>0</v>
      </c>
      <c r="V228" s="3"/>
      <c r="W228" s="147">
        <f>[2]Plan1!$A310</f>
        <v>46177</v>
      </c>
      <c r="Z228" s="1"/>
      <c r="AA228" s="28"/>
      <c r="AB228" s="132"/>
      <c r="AC228" s="132"/>
      <c r="AD228" s="132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2">
        <f t="shared" si="89"/>
        <v>45230</v>
      </c>
      <c r="B229" s="176">
        <f t="shared" ca="1" si="100"/>
        <v>0</v>
      </c>
      <c r="C229" s="3">
        <f t="shared" si="90"/>
        <v>0</v>
      </c>
      <c r="D229" s="96">
        <f t="shared" si="104"/>
        <v>45229</v>
      </c>
      <c r="E229" s="94">
        <f ca="1">IF(D229&lt;$B$1,VLOOKUP(D229,[1]DI!$A$4:$B$15000,2,FALSE),0)</f>
        <v>0.1265</v>
      </c>
      <c r="F229" s="14">
        <f t="shared" ca="1" si="101"/>
        <v>1.0004727899999999</v>
      </c>
      <c r="G229" s="14">
        <f ca="1">(TRUNC(PRODUCT($F$12:$F228),16))</f>
        <v>1.11480003373735</v>
      </c>
      <c r="H229" s="14">
        <f t="shared" ca="1" si="102"/>
        <v>1.0510184065557999</v>
      </c>
      <c r="I229" s="14">
        <f t="shared" ca="1" si="103"/>
        <v>1.0606855500000001</v>
      </c>
      <c r="J229" s="13">
        <f t="shared" si="91"/>
        <v>5.5E-2</v>
      </c>
      <c r="K229" s="33">
        <f t="shared" si="92"/>
        <v>45058</v>
      </c>
      <c r="L229" s="2">
        <f t="shared" si="93"/>
        <v>119</v>
      </c>
      <c r="M229" s="17">
        <f t="shared" si="94"/>
        <v>119</v>
      </c>
      <c r="N229" s="12">
        <f t="shared" si="95"/>
        <v>1.025605469</v>
      </c>
      <c r="O229" s="12">
        <f t="shared" ca="1" si="96"/>
        <v>1.087844901</v>
      </c>
      <c r="P229" s="17">
        <f t="shared" si="105"/>
        <v>0</v>
      </c>
      <c r="Q229" s="14">
        <f t="shared" ca="1" si="87"/>
        <v>0</v>
      </c>
      <c r="R229" s="21">
        <f t="shared" si="88"/>
        <v>0</v>
      </c>
      <c r="S229" s="14">
        <f t="shared" si="97"/>
        <v>0</v>
      </c>
      <c r="T229" s="4">
        <f t="shared" si="98"/>
        <v>0</v>
      </c>
      <c r="U229" s="33">
        <f t="shared" si="99"/>
        <v>0</v>
      </c>
      <c r="V229" s="3"/>
      <c r="W229" s="147">
        <f>[2]Plan1!$A311</f>
        <v>46272</v>
      </c>
      <c r="Z229" s="1"/>
      <c r="AA229" s="28"/>
      <c r="AB229" s="132"/>
      <c r="AC229" s="132"/>
      <c r="AD229" s="132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2">
        <f t="shared" si="89"/>
        <v>45231</v>
      </c>
      <c r="B230" s="176">
        <f t="shared" ca="1" si="100"/>
        <v>0</v>
      </c>
      <c r="C230" s="3">
        <f t="shared" si="90"/>
        <v>0</v>
      </c>
      <c r="D230" s="96">
        <f t="shared" si="104"/>
        <v>45230</v>
      </c>
      <c r="E230" s="94">
        <f ca="1">IF(D230&lt;$B$1,VLOOKUP(D230,[1]DI!$A$4:$B$15000,2,FALSE),0)</f>
        <v>0.1265</v>
      </c>
      <c r="F230" s="14">
        <f t="shared" ca="1" si="101"/>
        <v>1.0004727899999999</v>
      </c>
      <c r="G230" s="14">
        <f ca="1">(TRUNC(PRODUCT($F$12:$F229),16))</f>
        <v>1.1153271000453</v>
      </c>
      <c r="H230" s="14">
        <f t="shared" ca="1" si="102"/>
        <v>1.0510184065557999</v>
      </c>
      <c r="I230" s="14">
        <f t="shared" ca="1" si="103"/>
        <v>1.0611870299999999</v>
      </c>
      <c r="J230" s="13">
        <f t="shared" si="91"/>
        <v>5.5E-2</v>
      </c>
      <c r="K230" s="33">
        <f t="shared" si="92"/>
        <v>45058</v>
      </c>
      <c r="L230" s="2">
        <f t="shared" si="93"/>
        <v>120</v>
      </c>
      <c r="M230" s="17">
        <f t="shared" si="94"/>
        <v>120</v>
      </c>
      <c r="N230" s="12">
        <f t="shared" si="95"/>
        <v>1.0258233960000001</v>
      </c>
      <c r="O230" s="12">
        <f t="shared" ca="1" si="96"/>
        <v>1.0885904829999999</v>
      </c>
      <c r="P230" s="17">
        <f t="shared" si="105"/>
        <v>0</v>
      </c>
      <c r="Q230" s="14">
        <f t="shared" ca="1" si="87"/>
        <v>0</v>
      </c>
      <c r="R230" s="21">
        <f t="shared" si="88"/>
        <v>0</v>
      </c>
      <c r="S230" s="14">
        <f t="shared" si="97"/>
        <v>0</v>
      </c>
      <c r="T230" s="4">
        <f t="shared" si="98"/>
        <v>0</v>
      </c>
      <c r="U230" s="33">
        <f t="shared" si="99"/>
        <v>0</v>
      </c>
      <c r="V230" s="3"/>
      <c r="W230" s="147">
        <f>[2]Plan1!$A312</f>
        <v>46307</v>
      </c>
      <c r="Z230" s="1"/>
      <c r="AA230" s="28"/>
      <c r="AB230" s="132"/>
      <c r="AC230" s="132"/>
      <c r="AD230" s="132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2">
        <f t="shared" si="89"/>
        <v>45233</v>
      </c>
      <c r="B231" s="176">
        <f t="shared" ca="1" si="100"/>
        <v>0</v>
      </c>
      <c r="C231" s="3">
        <f t="shared" si="90"/>
        <v>0</v>
      </c>
      <c r="D231" s="96">
        <f t="shared" si="104"/>
        <v>45231</v>
      </c>
      <c r="E231" s="94">
        <f ca="1">IF(D231&lt;$B$1,VLOOKUP(D231,[1]DI!$A$4:$B$15000,2,FALSE),0)</f>
        <v>0.1265</v>
      </c>
      <c r="F231" s="14">
        <f t="shared" ca="1" si="101"/>
        <v>1.0004727899999999</v>
      </c>
      <c r="G231" s="14">
        <f ca="1">(TRUNC(PRODUCT($F$12:$F230),16))</f>
        <v>1.1158544155449299</v>
      </c>
      <c r="H231" s="14">
        <f t="shared" ca="1" si="102"/>
        <v>1.0510184065557999</v>
      </c>
      <c r="I231" s="14">
        <f t="shared" ca="1" si="103"/>
        <v>1.0616887500000001</v>
      </c>
      <c r="J231" s="13">
        <f t="shared" si="91"/>
        <v>5.5E-2</v>
      </c>
      <c r="K231" s="33">
        <f t="shared" si="92"/>
        <v>45058</v>
      </c>
      <c r="L231" s="2">
        <f t="shared" si="93"/>
        <v>121</v>
      </c>
      <c r="M231" s="17">
        <f t="shared" si="94"/>
        <v>121</v>
      </c>
      <c r="N231" s="12">
        <f t="shared" si="95"/>
        <v>1.0260413690000001</v>
      </c>
      <c r="O231" s="12">
        <f t="shared" ca="1" si="96"/>
        <v>1.089336579</v>
      </c>
      <c r="P231" s="17">
        <f t="shared" si="105"/>
        <v>0</v>
      </c>
      <c r="Q231" s="14">
        <f t="shared" ca="1" si="87"/>
        <v>0</v>
      </c>
      <c r="R231" s="21">
        <f t="shared" si="88"/>
        <v>0</v>
      </c>
      <c r="S231" s="14">
        <f t="shared" si="97"/>
        <v>0</v>
      </c>
      <c r="T231" s="4">
        <f t="shared" si="98"/>
        <v>0</v>
      </c>
      <c r="U231" s="33">
        <f t="shared" si="99"/>
        <v>0</v>
      </c>
      <c r="V231" s="3"/>
      <c r="W231" s="147">
        <f>[2]Plan1!$A313</f>
        <v>46328</v>
      </c>
      <c r="Z231" s="1"/>
      <c r="AA231" s="28"/>
      <c r="AB231" s="132"/>
      <c r="AC231" s="132"/>
      <c r="AD231" s="132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2">
        <f t="shared" si="89"/>
        <v>45236</v>
      </c>
      <c r="B232" s="176">
        <f t="shared" ca="1" si="100"/>
        <v>0</v>
      </c>
      <c r="C232" s="3">
        <f t="shared" si="90"/>
        <v>0</v>
      </c>
      <c r="D232" s="96">
        <f t="shared" si="104"/>
        <v>45233</v>
      </c>
      <c r="E232" s="94">
        <f ca="1">IF(D232&lt;$B$1,VLOOKUP(D232,[1]DI!$A$4:$B$15000,2,FALSE),0)</f>
        <v>0.1215</v>
      </c>
      <c r="F232" s="14">
        <f t="shared" ca="1" si="101"/>
        <v>1.00045513</v>
      </c>
      <c r="G232" s="14">
        <f ca="1">(TRUNC(PRODUCT($F$12:$F231),16))</f>
        <v>1.11638198035406</v>
      </c>
      <c r="H232" s="14">
        <f t="shared" ca="1" si="102"/>
        <v>1.0510184065557999</v>
      </c>
      <c r="I232" s="14">
        <f t="shared" ca="1" si="103"/>
        <v>1.0621906999999999</v>
      </c>
      <c r="J232" s="13">
        <f t="shared" si="91"/>
        <v>5.5E-2</v>
      </c>
      <c r="K232" s="33">
        <f t="shared" si="92"/>
        <v>45058</v>
      </c>
      <c r="L232" s="2">
        <f t="shared" si="93"/>
        <v>122</v>
      </c>
      <c r="M232" s="17">
        <f t="shared" si="94"/>
        <v>122</v>
      </c>
      <c r="N232" s="12">
        <f t="shared" si="95"/>
        <v>1.0262593879999999</v>
      </c>
      <c r="O232" s="12">
        <f t="shared" ca="1" si="96"/>
        <v>1.090083178</v>
      </c>
      <c r="P232" s="17">
        <f t="shared" si="105"/>
        <v>0</v>
      </c>
      <c r="Q232" s="14">
        <f t="shared" ca="1" si="87"/>
        <v>0</v>
      </c>
      <c r="R232" s="21">
        <f t="shared" si="88"/>
        <v>0</v>
      </c>
      <c r="S232" s="14">
        <f t="shared" si="97"/>
        <v>0</v>
      </c>
      <c r="T232" s="4">
        <f t="shared" si="98"/>
        <v>0</v>
      </c>
      <c r="U232" s="33">
        <f t="shared" si="99"/>
        <v>0</v>
      </c>
      <c r="V232" s="3"/>
      <c r="W232" s="147">
        <f>[2]Plan1!$A314</f>
        <v>46341</v>
      </c>
      <c r="Z232" s="1"/>
      <c r="AA232" s="28"/>
      <c r="AB232" s="132"/>
      <c r="AC232" s="132"/>
      <c r="AD232" s="132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2">
        <f t="shared" si="89"/>
        <v>45237</v>
      </c>
      <c r="B233" s="176">
        <f t="shared" ca="1" si="100"/>
        <v>0</v>
      </c>
      <c r="C233" s="3">
        <f t="shared" si="90"/>
        <v>0</v>
      </c>
      <c r="D233" s="96">
        <f t="shared" si="104"/>
        <v>45236</v>
      </c>
      <c r="E233" s="94">
        <f ca="1">IF(D233&lt;$B$1,VLOOKUP(D233,[1]DI!$A$4:$B$15000,2,FALSE),0)</f>
        <v>0.1215</v>
      </c>
      <c r="F233" s="14">
        <f t="shared" ca="1" si="101"/>
        <v>1.00045513</v>
      </c>
      <c r="G233" s="14">
        <f ca="1">(TRUNC(PRODUCT($F$12:$F232),16))</f>
        <v>1.11689007928478</v>
      </c>
      <c r="H233" s="14">
        <f t="shared" ca="1" si="102"/>
        <v>1.0510184065557999</v>
      </c>
      <c r="I233" s="14">
        <f t="shared" ca="1" si="103"/>
        <v>1.0626741399999999</v>
      </c>
      <c r="J233" s="13">
        <f t="shared" si="91"/>
        <v>5.5E-2</v>
      </c>
      <c r="K233" s="33">
        <f t="shared" si="92"/>
        <v>45058</v>
      </c>
      <c r="L233" s="2">
        <f t="shared" si="93"/>
        <v>123</v>
      </c>
      <c r="M233" s="17">
        <f t="shared" si="94"/>
        <v>123</v>
      </c>
      <c r="N233" s="12">
        <f t="shared" si="95"/>
        <v>1.0264774539999999</v>
      </c>
      <c r="O233" s="12">
        <f t="shared" ca="1" si="96"/>
        <v>1.090811046</v>
      </c>
      <c r="P233" s="17">
        <f t="shared" si="105"/>
        <v>0</v>
      </c>
      <c r="Q233" s="14">
        <f t="shared" ca="1" si="87"/>
        <v>0</v>
      </c>
      <c r="R233" s="21">
        <f t="shared" si="88"/>
        <v>0</v>
      </c>
      <c r="S233" s="14">
        <f t="shared" si="97"/>
        <v>0</v>
      </c>
      <c r="T233" s="4">
        <f t="shared" si="98"/>
        <v>0</v>
      </c>
      <c r="U233" s="33">
        <f t="shared" si="99"/>
        <v>0</v>
      </c>
      <c r="V233" s="3"/>
      <c r="W233" s="147">
        <f>[2]Plan1!$A315</f>
        <v>46346</v>
      </c>
      <c r="Z233" s="1"/>
      <c r="AA233" s="28"/>
      <c r="AB233" s="132"/>
      <c r="AC233" s="132"/>
      <c r="AD233" s="132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2">
        <f t="shared" si="89"/>
        <v>45238</v>
      </c>
      <c r="B234" s="176">
        <f t="shared" ca="1" si="100"/>
        <v>0</v>
      </c>
      <c r="C234" s="3">
        <f t="shared" si="90"/>
        <v>0</v>
      </c>
      <c r="D234" s="96">
        <f t="shared" si="104"/>
        <v>45237</v>
      </c>
      <c r="E234" s="94">
        <f ca="1">IF(D234&lt;$B$1,VLOOKUP(D234,[1]DI!$A$4:$B$15000,2,FALSE),0)</f>
        <v>0.1215</v>
      </c>
      <c r="F234" s="14">
        <f t="shared" ca="1" si="101"/>
        <v>1.00045513</v>
      </c>
      <c r="G234" s="14">
        <f ca="1">(TRUNC(PRODUCT($F$12:$F233),16))</f>
        <v>1.1173984094665601</v>
      </c>
      <c r="H234" s="14">
        <f t="shared" ca="1" si="102"/>
        <v>1.0510184065557999</v>
      </c>
      <c r="I234" s="14">
        <f t="shared" ca="1" si="103"/>
        <v>1.06315779</v>
      </c>
      <c r="J234" s="13">
        <f t="shared" si="91"/>
        <v>5.5E-2</v>
      </c>
      <c r="K234" s="33">
        <f t="shared" si="92"/>
        <v>45058</v>
      </c>
      <c r="L234" s="2">
        <f t="shared" si="93"/>
        <v>124</v>
      </c>
      <c r="M234" s="17">
        <f t="shared" si="94"/>
        <v>124</v>
      </c>
      <c r="N234" s="12">
        <f t="shared" si="95"/>
        <v>1.0266955659999999</v>
      </c>
      <c r="O234" s="12">
        <f t="shared" ca="1" si="96"/>
        <v>1.091539389</v>
      </c>
      <c r="P234" s="17">
        <f t="shared" si="105"/>
        <v>0</v>
      </c>
      <c r="Q234" s="14">
        <f t="shared" ca="1" si="87"/>
        <v>0</v>
      </c>
      <c r="R234" s="21">
        <f t="shared" si="88"/>
        <v>0</v>
      </c>
      <c r="S234" s="14">
        <f t="shared" si="97"/>
        <v>0</v>
      </c>
      <c r="T234" s="4">
        <f t="shared" si="98"/>
        <v>0</v>
      </c>
      <c r="U234" s="33">
        <f t="shared" si="99"/>
        <v>0</v>
      </c>
      <c r="V234" s="3"/>
      <c r="W234" s="147">
        <f>[2]Plan1!$A316</f>
        <v>46381</v>
      </c>
      <c r="Z234" s="1"/>
      <c r="AA234" s="28"/>
      <c r="AB234" s="132"/>
      <c r="AC234" s="132"/>
      <c r="AD234" s="132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2">
        <f t="shared" si="89"/>
        <v>45239</v>
      </c>
      <c r="B235" s="176">
        <f t="shared" ca="1" si="100"/>
        <v>0</v>
      </c>
      <c r="C235" s="3">
        <f t="shared" si="90"/>
        <v>0</v>
      </c>
      <c r="D235" s="96">
        <f t="shared" si="104"/>
        <v>45238</v>
      </c>
      <c r="E235" s="94">
        <f ca="1">IF(D235&lt;$B$1,VLOOKUP(D235,[1]DI!$A$4:$B$15000,2,FALSE),0)</f>
        <v>0.1215</v>
      </c>
      <c r="F235" s="14">
        <f t="shared" ca="1" si="101"/>
        <v>1.00045513</v>
      </c>
      <c r="G235" s="14">
        <f ca="1">(TRUNC(PRODUCT($F$12:$F234),16))</f>
        <v>1.1179069710046601</v>
      </c>
      <c r="H235" s="14">
        <f t="shared" ca="1" si="102"/>
        <v>1.0510184065557999</v>
      </c>
      <c r="I235" s="14">
        <f t="shared" ca="1" si="103"/>
        <v>1.06364167</v>
      </c>
      <c r="J235" s="13">
        <f t="shared" si="91"/>
        <v>5.5E-2</v>
      </c>
      <c r="K235" s="33">
        <f t="shared" si="92"/>
        <v>45058</v>
      </c>
      <c r="L235" s="2">
        <f t="shared" si="93"/>
        <v>125</v>
      </c>
      <c r="M235" s="17">
        <f t="shared" si="94"/>
        <v>125</v>
      </c>
      <c r="N235" s="12">
        <f t="shared" si="95"/>
        <v>1.0269137239999999</v>
      </c>
      <c r="O235" s="12">
        <f t="shared" ca="1" si="96"/>
        <v>1.092268228</v>
      </c>
      <c r="P235" s="17">
        <f t="shared" si="105"/>
        <v>0</v>
      </c>
      <c r="Q235" s="14">
        <f t="shared" ca="1" si="87"/>
        <v>0</v>
      </c>
      <c r="R235" s="21">
        <f t="shared" si="88"/>
        <v>0</v>
      </c>
      <c r="S235" s="14">
        <f t="shared" si="97"/>
        <v>0</v>
      </c>
      <c r="T235" s="4">
        <f t="shared" si="98"/>
        <v>0</v>
      </c>
      <c r="U235" s="33">
        <f t="shared" si="99"/>
        <v>0</v>
      </c>
      <c r="V235" s="3"/>
      <c r="W235" s="147">
        <f>[2]Plan1!$A317</f>
        <v>46388</v>
      </c>
      <c r="Z235" s="1"/>
      <c r="AA235" s="28"/>
      <c r="AB235" s="132"/>
      <c r="AC235" s="132"/>
      <c r="AD235" s="132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2">
        <f t="shared" si="89"/>
        <v>45240</v>
      </c>
      <c r="B236" s="176">
        <f t="shared" ca="1" si="100"/>
        <v>0</v>
      </c>
      <c r="C236" s="3">
        <f t="shared" si="90"/>
        <v>0</v>
      </c>
      <c r="D236" s="96">
        <f t="shared" si="104"/>
        <v>45239</v>
      </c>
      <c r="E236" s="94">
        <f ca="1">IF(D236&lt;$B$1,VLOOKUP(D236,[1]DI!$A$4:$B$15000,2,FALSE),0)</f>
        <v>0.1215</v>
      </c>
      <c r="F236" s="14">
        <f t="shared" ca="1" si="101"/>
        <v>1.00045513</v>
      </c>
      <c r="G236" s="14">
        <f ca="1">(TRUNC(PRODUCT($F$12:$F235),16))</f>
        <v>1.1184157640043799</v>
      </c>
      <c r="H236" s="14">
        <f t="shared" ca="1" si="102"/>
        <v>1.0510184065557999</v>
      </c>
      <c r="I236" s="14">
        <f t="shared" ca="1" si="103"/>
        <v>1.06412576</v>
      </c>
      <c r="J236" s="13">
        <f t="shared" si="91"/>
        <v>5.5E-2</v>
      </c>
      <c r="K236" s="33">
        <f t="shared" si="92"/>
        <v>45058</v>
      </c>
      <c r="L236" s="2">
        <f t="shared" si="93"/>
        <v>126</v>
      </c>
      <c r="M236" s="17">
        <f t="shared" si="94"/>
        <v>126</v>
      </c>
      <c r="N236" s="12">
        <f t="shared" si="95"/>
        <v>1.0271319290000001</v>
      </c>
      <c r="O236" s="12">
        <f t="shared" ca="1" si="96"/>
        <v>1.092997545</v>
      </c>
      <c r="P236" s="17">
        <f t="shared" si="105"/>
        <v>0</v>
      </c>
      <c r="Q236" s="14">
        <f t="shared" ca="1" si="87"/>
        <v>0</v>
      </c>
      <c r="R236" s="21">
        <f t="shared" si="88"/>
        <v>0</v>
      </c>
      <c r="S236" s="14">
        <f t="shared" si="97"/>
        <v>0</v>
      </c>
      <c r="T236" s="4">
        <f t="shared" si="98"/>
        <v>0</v>
      </c>
      <c r="U236" s="33">
        <f t="shared" si="99"/>
        <v>0</v>
      </c>
      <c r="V236" s="3"/>
      <c r="W236" s="147">
        <f>[2]Plan1!$A318</f>
        <v>46426</v>
      </c>
      <c r="Z236" s="1"/>
      <c r="AA236" s="28"/>
      <c r="AB236" s="132"/>
      <c r="AC236" s="132"/>
      <c r="AD236" s="132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2">
        <f t="shared" si="89"/>
        <v>45243</v>
      </c>
      <c r="B237" s="176">
        <f t="shared" ca="1" si="100"/>
        <v>0</v>
      </c>
      <c r="C237" s="3">
        <f t="shared" si="90"/>
        <v>0</v>
      </c>
      <c r="D237" s="96">
        <f t="shared" si="104"/>
        <v>45240</v>
      </c>
      <c r="E237" s="94">
        <f ca="1">IF(D237&lt;$B$1,VLOOKUP(D237,[1]DI!$A$4:$B$15000,2,FALSE),0)</f>
        <v>0.1215</v>
      </c>
      <c r="F237" s="14">
        <f t="shared" ca="1" si="101"/>
        <v>1.00045513</v>
      </c>
      <c r="G237" s="14">
        <f ca="1">(TRUNC(PRODUCT($F$12:$F236),16))</f>
        <v>1.11892478857105</v>
      </c>
      <c r="H237" s="14">
        <f t="shared" ca="1" si="102"/>
        <v>1.0510184065557999</v>
      </c>
      <c r="I237" s="14">
        <f t="shared" ca="1" si="103"/>
        <v>1.06461008</v>
      </c>
      <c r="J237" s="13">
        <f t="shared" si="91"/>
        <v>5.5E-2</v>
      </c>
      <c r="K237" s="33">
        <f t="shared" si="92"/>
        <v>45058</v>
      </c>
      <c r="L237" s="2">
        <f t="shared" si="93"/>
        <v>127</v>
      </c>
      <c r="M237" s="17">
        <f t="shared" si="94"/>
        <v>127</v>
      </c>
      <c r="N237" s="12">
        <f t="shared" si="95"/>
        <v>1.02735018</v>
      </c>
      <c r="O237" s="12">
        <f t="shared" ca="1" si="96"/>
        <v>1.0937273569999999</v>
      </c>
      <c r="P237" s="17">
        <f t="shared" si="105"/>
        <v>0</v>
      </c>
      <c r="Q237" s="14">
        <f t="shared" ca="1" si="87"/>
        <v>0</v>
      </c>
      <c r="R237" s="21">
        <f t="shared" si="88"/>
        <v>0</v>
      </c>
      <c r="S237" s="14">
        <f t="shared" si="97"/>
        <v>0</v>
      </c>
      <c r="T237" s="4">
        <f t="shared" si="98"/>
        <v>0</v>
      </c>
      <c r="U237" s="33">
        <f t="shared" si="99"/>
        <v>0</v>
      </c>
      <c r="V237" s="3"/>
      <c r="W237" s="147">
        <f>[2]Plan1!$A319</f>
        <v>46427</v>
      </c>
      <c r="Z237" s="1"/>
      <c r="AA237" s="28"/>
      <c r="AB237" s="132"/>
      <c r="AC237" s="132"/>
      <c r="AD237" s="132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2">
        <f t="shared" si="89"/>
        <v>45244</v>
      </c>
      <c r="B238" s="176">
        <f t="shared" ca="1" si="100"/>
        <v>0</v>
      </c>
      <c r="C238" s="3">
        <f t="shared" si="90"/>
        <v>0</v>
      </c>
      <c r="D238" s="96">
        <f t="shared" si="104"/>
        <v>45243</v>
      </c>
      <c r="E238" s="94">
        <f ca="1">IF(D238&lt;$B$1,VLOOKUP(D238,[1]DI!$A$4:$B$15000,2,FALSE),0)</f>
        <v>0.1215</v>
      </c>
      <c r="F238" s="14">
        <f t="shared" ca="1" si="101"/>
        <v>1.00045513</v>
      </c>
      <c r="G238" s="14">
        <f ca="1">(TRUNC(PRODUCT($F$12:$F237),16))</f>
        <v>1.1194340448100699</v>
      </c>
      <c r="H238" s="14">
        <f t="shared" ca="1" si="102"/>
        <v>1.0510184065557999</v>
      </c>
      <c r="I238" s="14">
        <f t="shared" ca="1" si="103"/>
        <v>1.0650946100000001</v>
      </c>
      <c r="J238" s="13">
        <f t="shared" si="91"/>
        <v>5.5E-2</v>
      </c>
      <c r="K238" s="33">
        <f t="shared" si="92"/>
        <v>45058</v>
      </c>
      <c r="L238" s="2">
        <f t="shared" si="93"/>
        <v>128</v>
      </c>
      <c r="M238" s="17">
        <f t="shared" si="94"/>
        <v>128</v>
      </c>
      <c r="N238" s="12">
        <f t="shared" si="95"/>
        <v>1.0275684780000001</v>
      </c>
      <c r="O238" s="12">
        <f t="shared" ca="1" si="96"/>
        <v>1.094457647</v>
      </c>
      <c r="P238" s="17">
        <f t="shared" si="105"/>
        <v>0</v>
      </c>
      <c r="Q238" s="14">
        <f t="shared" ca="1" si="87"/>
        <v>0</v>
      </c>
      <c r="R238" s="21">
        <f t="shared" si="88"/>
        <v>0</v>
      </c>
      <c r="S238" s="14">
        <f t="shared" si="97"/>
        <v>0</v>
      </c>
      <c r="T238" s="4">
        <f t="shared" si="98"/>
        <v>0</v>
      </c>
      <c r="U238" s="33">
        <f t="shared" si="99"/>
        <v>0</v>
      </c>
      <c r="V238" s="3"/>
      <c r="W238" s="147">
        <f>[2]Plan1!$A320</f>
        <v>46472</v>
      </c>
      <c r="Z238" s="1"/>
      <c r="AA238" s="28"/>
      <c r="AB238" s="132"/>
      <c r="AC238" s="132"/>
      <c r="AD238" s="132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2">
        <f t="shared" si="89"/>
        <v>45246</v>
      </c>
      <c r="B239" s="176">
        <f t="shared" ca="1" si="100"/>
        <v>0</v>
      </c>
      <c r="C239" s="3">
        <f t="shared" si="90"/>
        <v>0</v>
      </c>
      <c r="D239" s="96">
        <f t="shared" si="104"/>
        <v>45244</v>
      </c>
      <c r="E239" s="94">
        <f ca="1">IF(D239&lt;$B$1,VLOOKUP(D239,[1]DI!$A$4:$B$15000,2,FALSE),0)</f>
        <v>0.1215</v>
      </c>
      <c r="F239" s="14">
        <f t="shared" ca="1" si="101"/>
        <v>1.00045513</v>
      </c>
      <c r="G239" s="14">
        <f ca="1">(TRUNC(PRODUCT($F$12:$F238),16))</f>
        <v>1.1199435328268801</v>
      </c>
      <c r="H239" s="14">
        <f t="shared" ca="1" si="102"/>
        <v>1.0510184065557999</v>
      </c>
      <c r="I239" s="14">
        <f t="shared" ca="1" si="103"/>
        <v>1.06557937</v>
      </c>
      <c r="J239" s="13">
        <f t="shared" si="91"/>
        <v>5.5E-2</v>
      </c>
      <c r="K239" s="33">
        <f t="shared" si="92"/>
        <v>45058</v>
      </c>
      <c r="L239" s="2">
        <f t="shared" si="93"/>
        <v>129</v>
      </c>
      <c r="M239" s="17">
        <f t="shared" si="94"/>
        <v>129</v>
      </c>
      <c r="N239" s="12">
        <f t="shared" si="95"/>
        <v>1.0277868219999999</v>
      </c>
      <c r="O239" s="12">
        <f t="shared" ca="1" si="96"/>
        <v>1.095188434</v>
      </c>
      <c r="P239" s="17">
        <f t="shared" si="105"/>
        <v>0</v>
      </c>
      <c r="Q239" s="14">
        <f t="shared" ca="1" si="87"/>
        <v>0</v>
      </c>
      <c r="R239" s="21">
        <f t="shared" si="88"/>
        <v>0</v>
      </c>
      <c r="S239" s="14">
        <f t="shared" si="97"/>
        <v>0</v>
      </c>
      <c r="T239" s="4">
        <f t="shared" si="98"/>
        <v>0</v>
      </c>
      <c r="U239" s="33">
        <f t="shared" si="99"/>
        <v>0</v>
      </c>
      <c r="V239" s="3"/>
      <c r="W239" s="147">
        <f>[2]Plan1!$A321</f>
        <v>46498</v>
      </c>
      <c r="Z239" s="1"/>
      <c r="AA239" s="28"/>
      <c r="AB239" s="132"/>
      <c r="AC239" s="132"/>
      <c r="AD239" s="132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2">
        <f t="shared" si="89"/>
        <v>45247</v>
      </c>
      <c r="B240" s="176">
        <f t="shared" ca="1" si="100"/>
        <v>0</v>
      </c>
      <c r="C240" s="3">
        <f t="shared" si="90"/>
        <v>0</v>
      </c>
      <c r="D240" s="96">
        <f t="shared" si="104"/>
        <v>45246</v>
      </c>
      <c r="E240" s="94">
        <f ca="1">IF(D240&lt;$B$1,VLOOKUP(D240,[1]DI!$A$4:$B$15000,2,FALSE),0)</f>
        <v>0.1215</v>
      </c>
      <c r="F240" s="14">
        <f t="shared" ca="1" si="101"/>
        <v>1.00045513</v>
      </c>
      <c r="G240" s="14">
        <f ca="1">(TRUNC(PRODUCT($F$12:$F239),16))</f>
        <v>1.1204532527269799</v>
      </c>
      <c r="H240" s="14">
        <f t="shared" ca="1" si="102"/>
        <v>1.0510184065557999</v>
      </c>
      <c r="I240" s="14">
        <f t="shared" ca="1" si="103"/>
        <v>1.06606435</v>
      </c>
      <c r="J240" s="13">
        <f t="shared" si="91"/>
        <v>5.5E-2</v>
      </c>
      <c r="K240" s="33">
        <f t="shared" si="92"/>
        <v>45058</v>
      </c>
      <c r="L240" s="2">
        <f t="shared" si="93"/>
        <v>130</v>
      </c>
      <c r="M240" s="17">
        <f t="shared" si="94"/>
        <v>130</v>
      </c>
      <c r="N240" s="12">
        <f t="shared" si="95"/>
        <v>1.0280052120000001</v>
      </c>
      <c r="O240" s="12">
        <f t="shared" ca="1" si="96"/>
        <v>1.095919708</v>
      </c>
      <c r="P240" s="17">
        <f t="shared" si="105"/>
        <v>0</v>
      </c>
      <c r="Q240" s="14">
        <f t="shared" ca="1" si="87"/>
        <v>0</v>
      </c>
      <c r="R240" s="21">
        <f t="shared" si="88"/>
        <v>0</v>
      </c>
      <c r="S240" s="14">
        <f t="shared" si="97"/>
        <v>0</v>
      </c>
      <c r="T240" s="4">
        <f t="shared" si="98"/>
        <v>0</v>
      </c>
      <c r="U240" s="33">
        <f t="shared" si="99"/>
        <v>0</v>
      </c>
      <c r="V240" s="3"/>
      <c r="W240" s="147">
        <f>[2]Plan1!$A322</f>
        <v>46508</v>
      </c>
      <c r="Z240" s="1"/>
      <c r="AA240" s="28"/>
      <c r="AB240" s="132"/>
      <c r="AC240" s="132"/>
      <c r="AD240" s="132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2">
        <f t="shared" si="89"/>
        <v>45250</v>
      </c>
      <c r="B241" s="176">
        <f t="shared" ca="1" si="100"/>
        <v>0</v>
      </c>
      <c r="C241" s="3">
        <f t="shared" si="90"/>
        <v>0</v>
      </c>
      <c r="D241" s="96">
        <f t="shared" si="104"/>
        <v>45247</v>
      </c>
      <c r="E241" s="94">
        <f ca="1">IF(D241&lt;$B$1,VLOOKUP(D241,[1]DI!$A$4:$B$15000,2,FALSE),0)</f>
        <v>0.1215</v>
      </c>
      <c r="F241" s="14">
        <f t="shared" ca="1" si="101"/>
        <v>1.00045513</v>
      </c>
      <c r="G241" s="14">
        <f ca="1">(TRUNC(PRODUCT($F$12:$F240),16))</f>
        <v>1.1209632046158899</v>
      </c>
      <c r="H241" s="14">
        <f t="shared" ca="1" si="102"/>
        <v>1.0510184065557999</v>
      </c>
      <c r="I241" s="14">
        <f t="shared" ca="1" si="103"/>
        <v>1.06654955</v>
      </c>
      <c r="J241" s="13">
        <f t="shared" si="91"/>
        <v>5.5E-2</v>
      </c>
      <c r="K241" s="33">
        <f t="shared" si="92"/>
        <v>45058</v>
      </c>
      <c r="L241" s="2">
        <f t="shared" si="93"/>
        <v>131</v>
      </c>
      <c r="M241" s="17">
        <f t="shared" si="94"/>
        <v>131</v>
      </c>
      <c r="N241" s="12">
        <f t="shared" si="95"/>
        <v>1.028223648</v>
      </c>
      <c r="O241" s="12">
        <f t="shared" ca="1" si="96"/>
        <v>1.096651469</v>
      </c>
      <c r="P241" s="17">
        <f t="shared" si="105"/>
        <v>0</v>
      </c>
      <c r="Q241" s="14">
        <f t="shared" ca="1" si="87"/>
        <v>0</v>
      </c>
      <c r="R241" s="21">
        <f t="shared" si="88"/>
        <v>0</v>
      </c>
      <c r="S241" s="14">
        <f t="shared" si="97"/>
        <v>0</v>
      </c>
      <c r="T241" s="4">
        <f t="shared" si="98"/>
        <v>0</v>
      </c>
      <c r="U241" s="33">
        <f t="shared" si="99"/>
        <v>0</v>
      </c>
      <c r="V241" s="3"/>
      <c r="W241" s="147">
        <f>[2]Plan1!$A323</f>
        <v>46534</v>
      </c>
      <c r="Z241" s="1"/>
      <c r="AA241" s="28"/>
      <c r="AB241" s="132"/>
      <c r="AC241" s="132"/>
      <c r="AD241" s="132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2">
        <f t="shared" si="89"/>
        <v>45251</v>
      </c>
      <c r="B242" s="176">
        <f t="shared" ca="1" si="100"/>
        <v>0</v>
      </c>
      <c r="C242" s="3">
        <f t="shared" si="90"/>
        <v>0</v>
      </c>
      <c r="D242" s="96">
        <f t="shared" si="104"/>
        <v>45250</v>
      </c>
      <c r="E242" s="94">
        <f ca="1">IF(D242&lt;$B$1,VLOOKUP(D242,[1]DI!$A$4:$B$15000,2,FALSE),0)</f>
        <v>0.1215</v>
      </c>
      <c r="F242" s="14">
        <f t="shared" ca="1" si="101"/>
        <v>1.00045513</v>
      </c>
      <c r="G242" s="14">
        <f ca="1">(TRUNC(PRODUCT($F$12:$F241),16))</f>
        <v>1.1214733885992101</v>
      </c>
      <c r="H242" s="14">
        <f t="shared" ca="1" si="102"/>
        <v>1.0510184065557999</v>
      </c>
      <c r="I242" s="14">
        <f t="shared" ca="1" si="103"/>
        <v>1.06703496</v>
      </c>
      <c r="J242" s="13">
        <f t="shared" si="91"/>
        <v>5.5E-2</v>
      </c>
      <c r="K242" s="33">
        <f t="shared" si="92"/>
        <v>45058</v>
      </c>
      <c r="L242" s="2">
        <f t="shared" si="93"/>
        <v>132</v>
      </c>
      <c r="M242" s="17">
        <f t="shared" si="94"/>
        <v>132</v>
      </c>
      <c r="N242" s="12">
        <f t="shared" si="95"/>
        <v>1.0284421319999999</v>
      </c>
      <c r="O242" s="12">
        <f t="shared" ca="1" si="96"/>
        <v>1.097383709</v>
      </c>
      <c r="P242" s="17">
        <f t="shared" si="105"/>
        <v>0</v>
      </c>
      <c r="Q242" s="14">
        <f t="shared" ca="1" si="87"/>
        <v>0</v>
      </c>
      <c r="R242" s="21">
        <f t="shared" si="88"/>
        <v>0</v>
      </c>
      <c r="S242" s="14">
        <f t="shared" si="97"/>
        <v>0</v>
      </c>
      <c r="T242" s="4">
        <f t="shared" si="98"/>
        <v>0</v>
      </c>
      <c r="U242" s="33">
        <f t="shared" si="99"/>
        <v>0</v>
      </c>
      <c r="V242" s="3"/>
      <c r="W242" s="147">
        <f>[2]Plan1!$A324</f>
        <v>46637</v>
      </c>
      <c r="Z242" s="1"/>
      <c r="AA242" s="28"/>
      <c r="AB242" s="132"/>
      <c r="AC242" s="132"/>
      <c r="AD242" s="132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2">
        <f t="shared" si="89"/>
        <v>45252</v>
      </c>
      <c r="B243" s="176">
        <f t="shared" ca="1" si="100"/>
        <v>0</v>
      </c>
      <c r="C243" s="3">
        <f t="shared" si="90"/>
        <v>0</v>
      </c>
      <c r="D243" s="96">
        <f t="shared" si="104"/>
        <v>45251</v>
      </c>
      <c r="E243" s="94">
        <f ca="1">IF(D243&lt;$B$1,VLOOKUP(D243,[1]DI!$A$4:$B$15000,2,FALSE),0)</f>
        <v>0.1215</v>
      </c>
      <c r="F243" s="14">
        <f t="shared" ca="1" si="101"/>
        <v>1.00045513</v>
      </c>
      <c r="G243" s="14">
        <f ca="1">(TRUNC(PRODUCT($F$12:$F242),16))</f>
        <v>1.1219838047825601</v>
      </c>
      <c r="H243" s="14">
        <f t="shared" ca="1" si="102"/>
        <v>1.0510184065557999</v>
      </c>
      <c r="I243" s="14">
        <f t="shared" ca="1" si="103"/>
        <v>1.0675205999999999</v>
      </c>
      <c r="J243" s="13">
        <f t="shared" si="91"/>
        <v>5.5E-2</v>
      </c>
      <c r="K243" s="33">
        <f t="shared" si="92"/>
        <v>45058</v>
      </c>
      <c r="L243" s="2">
        <f t="shared" si="93"/>
        <v>133</v>
      </c>
      <c r="M243" s="17">
        <f t="shared" si="94"/>
        <v>133</v>
      </c>
      <c r="N243" s="12">
        <f t="shared" si="95"/>
        <v>1.028660661</v>
      </c>
      <c r="O243" s="12">
        <f t="shared" ca="1" si="96"/>
        <v>1.0981164459999999</v>
      </c>
      <c r="P243" s="17">
        <f t="shared" si="105"/>
        <v>0</v>
      </c>
      <c r="Q243" s="14">
        <f t="shared" ca="1" si="87"/>
        <v>0</v>
      </c>
      <c r="R243" s="21">
        <f t="shared" si="88"/>
        <v>0</v>
      </c>
      <c r="S243" s="14">
        <f t="shared" si="97"/>
        <v>0</v>
      </c>
      <c r="T243" s="4">
        <f t="shared" si="98"/>
        <v>0</v>
      </c>
      <c r="U243" s="33">
        <f t="shared" si="99"/>
        <v>0</v>
      </c>
      <c r="V243" s="3"/>
      <c r="W243" s="147">
        <f>[2]Plan1!$A325</f>
        <v>46672</v>
      </c>
      <c r="Z243" s="1"/>
      <c r="AA243" s="28"/>
      <c r="AB243" s="132"/>
      <c r="AC243" s="132"/>
      <c r="AD243" s="132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2">
        <f t="shared" si="89"/>
        <v>45253</v>
      </c>
      <c r="B244" s="176">
        <f t="shared" ca="1" si="100"/>
        <v>0</v>
      </c>
      <c r="C244" s="3">
        <f t="shared" si="90"/>
        <v>0</v>
      </c>
      <c r="D244" s="96">
        <f t="shared" si="104"/>
        <v>45252</v>
      </c>
      <c r="E244" s="94">
        <f ca="1">IF(D244&lt;$B$1,VLOOKUP(D244,[1]DI!$A$4:$B$15000,2,FALSE),0)</f>
        <v>0.1215</v>
      </c>
      <c r="F244" s="14">
        <f t="shared" ca="1" si="101"/>
        <v>1.00045513</v>
      </c>
      <c r="G244" s="14">
        <f ca="1">(TRUNC(PRODUCT($F$12:$F243),16))</f>
        <v>1.1224944532716301</v>
      </c>
      <c r="H244" s="14">
        <f t="shared" ca="1" si="102"/>
        <v>1.0510184065557999</v>
      </c>
      <c r="I244" s="14">
        <f t="shared" ca="1" si="103"/>
        <v>1.06800647</v>
      </c>
      <c r="J244" s="13">
        <f t="shared" si="91"/>
        <v>5.5E-2</v>
      </c>
      <c r="K244" s="33">
        <f t="shared" si="92"/>
        <v>45058</v>
      </c>
      <c r="L244" s="2">
        <f t="shared" si="93"/>
        <v>134</v>
      </c>
      <c r="M244" s="17">
        <f t="shared" si="94"/>
        <v>134</v>
      </c>
      <c r="N244" s="12">
        <f t="shared" si="95"/>
        <v>1.0288792369999999</v>
      </c>
      <c r="O244" s="12">
        <f t="shared" ca="1" si="96"/>
        <v>1.098849682</v>
      </c>
      <c r="P244" s="17">
        <f t="shared" si="105"/>
        <v>0</v>
      </c>
      <c r="Q244" s="14">
        <f t="shared" ca="1" si="87"/>
        <v>0</v>
      </c>
      <c r="R244" s="21">
        <f t="shared" si="88"/>
        <v>0</v>
      </c>
      <c r="S244" s="14">
        <f t="shared" si="97"/>
        <v>0</v>
      </c>
      <c r="T244" s="4">
        <f t="shared" si="98"/>
        <v>0</v>
      </c>
      <c r="U244" s="33">
        <f t="shared" si="99"/>
        <v>0</v>
      </c>
      <c r="V244" s="3"/>
      <c r="W244" s="147">
        <f>[2]Plan1!$A326</f>
        <v>46693</v>
      </c>
      <c r="Z244" s="1"/>
      <c r="AA244" s="28"/>
      <c r="AB244" s="132"/>
      <c r="AC244" s="132"/>
      <c r="AD244" s="132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2">
        <f t="shared" si="89"/>
        <v>45254</v>
      </c>
      <c r="B245" s="176">
        <f t="shared" ca="1" si="100"/>
        <v>0</v>
      </c>
      <c r="C245" s="3">
        <f t="shared" si="90"/>
        <v>0</v>
      </c>
      <c r="D245" s="96">
        <f t="shared" si="104"/>
        <v>45253</v>
      </c>
      <c r="E245" s="94">
        <f ca="1">IF(D245&lt;$B$1,VLOOKUP(D245,[1]DI!$A$4:$B$15000,2,FALSE),0)</f>
        <v>0.1215</v>
      </c>
      <c r="F245" s="14">
        <f t="shared" ca="1" si="101"/>
        <v>1.00045513</v>
      </c>
      <c r="G245" s="14">
        <f ca="1">(TRUNC(PRODUCT($F$12:$F244),16))</f>
        <v>1.12300533417215</v>
      </c>
      <c r="H245" s="14">
        <f t="shared" ca="1" si="102"/>
        <v>1.0510184065557999</v>
      </c>
      <c r="I245" s="14">
        <f t="shared" ca="1" si="103"/>
        <v>1.06849255</v>
      </c>
      <c r="J245" s="13">
        <f t="shared" si="91"/>
        <v>5.5E-2</v>
      </c>
      <c r="K245" s="33">
        <f t="shared" si="92"/>
        <v>45058</v>
      </c>
      <c r="L245" s="2">
        <f t="shared" si="93"/>
        <v>135</v>
      </c>
      <c r="M245" s="17">
        <f t="shared" si="94"/>
        <v>135</v>
      </c>
      <c r="N245" s="12">
        <f t="shared" si="95"/>
        <v>1.0290978589999999</v>
      </c>
      <c r="O245" s="12">
        <f t="shared" ca="1" si="96"/>
        <v>1.0995833960000001</v>
      </c>
      <c r="P245" s="17">
        <f t="shared" si="105"/>
        <v>0</v>
      </c>
      <c r="Q245" s="14">
        <f t="shared" ca="1" si="87"/>
        <v>0</v>
      </c>
      <c r="R245" s="21">
        <f t="shared" si="88"/>
        <v>0</v>
      </c>
      <c r="S245" s="14">
        <f t="shared" si="97"/>
        <v>0</v>
      </c>
      <c r="T245" s="4">
        <f t="shared" si="98"/>
        <v>0</v>
      </c>
      <c r="U245" s="33">
        <f t="shared" si="99"/>
        <v>0</v>
      </c>
      <c r="V245" s="3"/>
      <c r="W245" s="147">
        <f>[2]Plan1!$A327</f>
        <v>46706</v>
      </c>
      <c r="Z245" s="1"/>
      <c r="AA245" s="28"/>
      <c r="AB245" s="132"/>
      <c r="AC245" s="132"/>
      <c r="AD245" s="132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2">
        <f t="shared" si="89"/>
        <v>45257</v>
      </c>
      <c r="B246" s="176">
        <f t="shared" ca="1" si="100"/>
        <v>0</v>
      </c>
      <c r="C246" s="3">
        <f t="shared" si="90"/>
        <v>0</v>
      </c>
      <c r="D246" s="96">
        <f t="shared" si="104"/>
        <v>45254</v>
      </c>
      <c r="E246" s="94">
        <f ca="1">IF(D246&lt;$B$1,VLOOKUP(D246,[1]DI!$A$4:$B$15000,2,FALSE),0)</f>
        <v>0.1215</v>
      </c>
      <c r="F246" s="14">
        <f t="shared" ca="1" si="101"/>
        <v>1.00045513</v>
      </c>
      <c r="G246" s="14">
        <f ca="1">(TRUNC(PRODUCT($F$12:$F245),16))</f>
        <v>1.12351644758989</v>
      </c>
      <c r="H246" s="14">
        <f t="shared" ca="1" si="102"/>
        <v>1.0510184065557999</v>
      </c>
      <c r="I246" s="14">
        <f t="shared" ca="1" si="103"/>
        <v>1.0689788499999999</v>
      </c>
      <c r="J246" s="13">
        <f t="shared" si="91"/>
        <v>5.5E-2</v>
      </c>
      <c r="K246" s="33">
        <f t="shared" si="92"/>
        <v>45058</v>
      </c>
      <c r="L246" s="2">
        <f t="shared" si="93"/>
        <v>136</v>
      </c>
      <c r="M246" s="17">
        <f t="shared" si="94"/>
        <v>136</v>
      </c>
      <c r="N246" s="12">
        <f t="shared" si="95"/>
        <v>1.0293165280000001</v>
      </c>
      <c r="O246" s="12">
        <f t="shared" ca="1" si="96"/>
        <v>1.100317598</v>
      </c>
      <c r="P246" s="17">
        <f t="shared" si="105"/>
        <v>0</v>
      </c>
      <c r="Q246" s="14">
        <f t="shared" ca="1" si="87"/>
        <v>0</v>
      </c>
      <c r="R246" s="21">
        <f t="shared" si="88"/>
        <v>0</v>
      </c>
      <c r="S246" s="14">
        <f t="shared" si="97"/>
        <v>0</v>
      </c>
      <c r="T246" s="4">
        <f t="shared" si="98"/>
        <v>0</v>
      </c>
      <c r="U246" s="33">
        <f t="shared" si="99"/>
        <v>0</v>
      </c>
      <c r="V246" s="3"/>
      <c r="W246" s="147">
        <f>[2]Plan1!$A328</f>
        <v>46711</v>
      </c>
      <c r="Z246" s="1"/>
      <c r="AA246" s="28"/>
      <c r="AB246" s="132"/>
      <c r="AC246" s="132"/>
      <c r="AD246" s="132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2">
        <f t="shared" si="89"/>
        <v>45258</v>
      </c>
      <c r="B247" s="176">
        <f t="shared" ca="1" si="100"/>
        <v>0</v>
      </c>
      <c r="C247" s="3">
        <f t="shared" si="90"/>
        <v>0</v>
      </c>
      <c r="D247" s="96">
        <f t="shared" si="104"/>
        <v>45257</v>
      </c>
      <c r="E247" s="94">
        <f ca="1">IF(D247&lt;$B$1,VLOOKUP(D247,[1]DI!$A$4:$B$15000,2,FALSE),0)</f>
        <v>0.1215</v>
      </c>
      <c r="F247" s="14">
        <f t="shared" ca="1" si="101"/>
        <v>1.00045513</v>
      </c>
      <c r="G247" s="14">
        <f ca="1">(TRUNC(PRODUCT($F$12:$F246),16))</f>
        <v>1.1240277936306799</v>
      </c>
      <c r="H247" s="14">
        <f t="shared" ca="1" si="102"/>
        <v>1.0510184065557999</v>
      </c>
      <c r="I247" s="14">
        <f t="shared" ca="1" si="103"/>
        <v>1.0694653700000001</v>
      </c>
      <c r="J247" s="13">
        <f t="shared" si="91"/>
        <v>5.5E-2</v>
      </c>
      <c r="K247" s="33">
        <f t="shared" si="92"/>
        <v>45058</v>
      </c>
      <c r="L247" s="2">
        <f t="shared" si="93"/>
        <v>137</v>
      </c>
      <c r="M247" s="17">
        <f t="shared" si="94"/>
        <v>137</v>
      </c>
      <c r="N247" s="12">
        <f t="shared" si="95"/>
        <v>1.029535243</v>
      </c>
      <c r="O247" s="12">
        <f t="shared" ca="1" si="96"/>
        <v>1.1010522899999999</v>
      </c>
      <c r="P247" s="17">
        <f t="shared" si="105"/>
        <v>0</v>
      </c>
      <c r="Q247" s="14">
        <f t="shared" ca="1" si="87"/>
        <v>0</v>
      </c>
      <c r="R247" s="21">
        <f t="shared" si="88"/>
        <v>0</v>
      </c>
      <c r="S247" s="14">
        <f t="shared" si="97"/>
        <v>0</v>
      </c>
      <c r="T247" s="4">
        <f t="shared" si="98"/>
        <v>0</v>
      </c>
      <c r="U247" s="33">
        <f t="shared" si="99"/>
        <v>0</v>
      </c>
      <c r="V247" s="3"/>
      <c r="W247" s="147">
        <f>[2]Plan1!$A329</f>
        <v>46746</v>
      </c>
      <c r="Z247" s="1"/>
      <c r="AA247" s="28"/>
      <c r="AB247" s="132"/>
      <c r="AC247" s="132"/>
      <c r="AD247" s="132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2">
        <f t="shared" si="89"/>
        <v>45259</v>
      </c>
      <c r="B248" s="176">
        <f t="shared" ca="1" si="100"/>
        <v>0</v>
      </c>
      <c r="C248" s="3">
        <f t="shared" si="90"/>
        <v>0</v>
      </c>
      <c r="D248" s="96">
        <f t="shared" si="104"/>
        <v>45258</v>
      </c>
      <c r="E248" s="94">
        <f ca="1">IF(D248&lt;$B$1,VLOOKUP(D248,[1]DI!$A$4:$B$15000,2,FALSE),0)</f>
        <v>0.1215</v>
      </c>
      <c r="F248" s="14">
        <f t="shared" ca="1" si="101"/>
        <v>1.00045513</v>
      </c>
      <c r="G248" s="14">
        <f ca="1">(TRUNC(PRODUCT($F$12:$F247),16))</f>
        <v>1.1245393724004</v>
      </c>
      <c r="H248" s="14">
        <f t="shared" ca="1" si="102"/>
        <v>1.0510184065557999</v>
      </c>
      <c r="I248" s="14">
        <f t="shared" ca="1" si="103"/>
        <v>1.06995212</v>
      </c>
      <c r="J248" s="13">
        <f t="shared" si="91"/>
        <v>5.5E-2</v>
      </c>
      <c r="K248" s="33">
        <f t="shared" si="92"/>
        <v>45058</v>
      </c>
      <c r="L248" s="2">
        <f t="shared" si="93"/>
        <v>138</v>
      </c>
      <c r="M248" s="17">
        <f t="shared" si="94"/>
        <v>138</v>
      </c>
      <c r="N248" s="12">
        <f t="shared" si="95"/>
        <v>1.029754005</v>
      </c>
      <c r="O248" s="12">
        <f t="shared" ca="1" si="96"/>
        <v>1.1017874809999999</v>
      </c>
      <c r="P248" s="17">
        <f t="shared" si="105"/>
        <v>0</v>
      </c>
      <c r="Q248" s="14">
        <f t="shared" ca="1" si="87"/>
        <v>0</v>
      </c>
      <c r="R248" s="21">
        <f t="shared" si="88"/>
        <v>0</v>
      </c>
      <c r="S248" s="14">
        <f t="shared" si="97"/>
        <v>0</v>
      </c>
      <c r="T248" s="4">
        <f t="shared" si="98"/>
        <v>0</v>
      </c>
      <c r="U248" s="33">
        <f t="shared" si="99"/>
        <v>0</v>
      </c>
      <c r="V248" s="3"/>
      <c r="W248" s="147">
        <f>[2]Plan1!$A330</f>
        <v>46753</v>
      </c>
      <c r="Z248" s="1"/>
      <c r="AA248" s="28"/>
      <c r="AB248" s="132"/>
      <c r="AC248" s="132"/>
      <c r="AD248" s="132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2">
        <f t="shared" si="89"/>
        <v>45260</v>
      </c>
      <c r="B249" s="176">
        <f t="shared" ca="1" si="100"/>
        <v>0</v>
      </c>
      <c r="C249" s="3">
        <f t="shared" si="90"/>
        <v>0</v>
      </c>
      <c r="D249" s="96">
        <f t="shared" si="104"/>
        <v>45259</v>
      </c>
      <c r="E249" s="94">
        <f ca="1">IF(D249&lt;$B$1,VLOOKUP(D249,[1]DI!$A$4:$B$15000,2,FALSE),0)</f>
        <v>0.1215</v>
      </c>
      <c r="F249" s="14">
        <f t="shared" ca="1" si="101"/>
        <v>1.00045513</v>
      </c>
      <c r="G249" s="14">
        <f ca="1">(TRUNC(PRODUCT($F$12:$F248),16))</f>
        <v>1.12505118400496</v>
      </c>
      <c r="H249" s="14">
        <f t="shared" ca="1" si="102"/>
        <v>1.0510184065557999</v>
      </c>
      <c r="I249" s="14">
        <f t="shared" ca="1" si="103"/>
        <v>1.07043909</v>
      </c>
      <c r="J249" s="13">
        <f t="shared" si="91"/>
        <v>5.5E-2</v>
      </c>
      <c r="K249" s="33">
        <f t="shared" si="92"/>
        <v>45058</v>
      </c>
      <c r="L249" s="2">
        <f t="shared" si="93"/>
        <v>139</v>
      </c>
      <c r="M249" s="17">
        <f t="shared" si="94"/>
        <v>139</v>
      </c>
      <c r="N249" s="12">
        <f t="shared" si="95"/>
        <v>1.0299728130000001</v>
      </c>
      <c r="O249" s="12">
        <f t="shared" ca="1" si="96"/>
        <v>1.1025231609999999</v>
      </c>
      <c r="P249" s="17">
        <f t="shared" si="105"/>
        <v>0</v>
      </c>
      <c r="Q249" s="14">
        <f t="shared" ca="1" si="87"/>
        <v>0</v>
      </c>
      <c r="R249" s="21">
        <f t="shared" si="88"/>
        <v>0</v>
      </c>
      <c r="S249" s="14">
        <f t="shared" si="97"/>
        <v>0</v>
      </c>
      <c r="T249" s="4">
        <f t="shared" si="98"/>
        <v>0</v>
      </c>
      <c r="U249" s="33">
        <f t="shared" si="99"/>
        <v>0</v>
      </c>
      <c r="V249" s="3"/>
      <c r="W249" s="147">
        <f>[2]Plan1!$A331</f>
        <v>46811</v>
      </c>
      <c r="Z249" s="1"/>
      <c r="AA249" s="28"/>
      <c r="AB249" s="132"/>
      <c r="AC249" s="132"/>
      <c r="AD249" s="132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2">
        <f t="shared" si="89"/>
        <v>45261</v>
      </c>
      <c r="B250" s="176">
        <f t="shared" ca="1" si="100"/>
        <v>0</v>
      </c>
      <c r="C250" s="3">
        <f t="shared" si="90"/>
        <v>0</v>
      </c>
      <c r="D250" s="96">
        <f t="shared" si="104"/>
        <v>45260</v>
      </c>
      <c r="E250" s="94">
        <f ca="1">IF(D250&lt;$B$1,VLOOKUP(D250,[1]DI!$A$4:$B$15000,2,FALSE),0)</f>
        <v>0.1215</v>
      </c>
      <c r="F250" s="14">
        <f t="shared" ca="1" si="101"/>
        <v>1.00045513</v>
      </c>
      <c r="G250" s="14">
        <f ca="1">(TRUNC(PRODUCT($F$12:$F249),16))</f>
        <v>1.1255632285503401</v>
      </c>
      <c r="H250" s="14">
        <f t="shared" ca="1" si="102"/>
        <v>1.0510184065557999</v>
      </c>
      <c r="I250" s="14">
        <f t="shared" ca="1" si="103"/>
        <v>1.0709262799999999</v>
      </c>
      <c r="J250" s="13">
        <f t="shared" si="91"/>
        <v>5.5E-2</v>
      </c>
      <c r="K250" s="33">
        <f t="shared" si="92"/>
        <v>45058</v>
      </c>
      <c r="L250" s="2">
        <f t="shared" si="93"/>
        <v>140</v>
      </c>
      <c r="M250" s="17">
        <f t="shared" si="94"/>
        <v>140</v>
      </c>
      <c r="N250" s="12">
        <f t="shared" si="95"/>
        <v>1.0301916680000001</v>
      </c>
      <c r="O250" s="12">
        <f t="shared" ca="1" si="96"/>
        <v>1.1032593310000001</v>
      </c>
      <c r="P250" s="17">
        <f t="shared" si="105"/>
        <v>0</v>
      </c>
      <c r="Q250" s="14">
        <f t="shared" ca="1" si="87"/>
        <v>0</v>
      </c>
      <c r="R250" s="21">
        <f t="shared" si="88"/>
        <v>0</v>
      </c>
      <c r="S250" s="14">
        <f t="shared" si="97"/>
        <v>0</v>
      </c>
      <c r="T250" s="4">
        <f t="shared" si="98"/>
        <v>0</v>
      </c>
      <c r="U250" s="33">
        <f t="shared" si="99"/>
        <v>0</v>
      </c>
      <c r="V250" s="3"/>
      <c r="W250" s="147">
        <f>[2]Plan1!$A332</f>
        <v>46812</v>
      </c>
      <c r="Z250" s="1"/>
      <c r="AA250" s="28"/>
      <c r="AB250" s="132"/>
      <c r="AC250" s="132"/>
      <c r="AD250" s="132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2">
        <f t="shared" si="89"/>
        <v>45264</v>
      </c>
      <c r="B251" s="176">
        <f t="shared" ca="1" si="100"/>
        <v>0</v>
      </c>
      <c r="C251" s="3">
        <f t="shared" si="90"/>
        <v>0</v>
      </c>
      <c r="D251" s="96">
        <f t="shared" si="104"/>
        <v>45261</v>
      </c>
      <c r="E251" s="94">
        <f ca="1">IF(D251&lt;$B$1,VLOOKUP(D251,[1]DI!$A$4:$B$15000,2,FALSE),0)</f>
        <v>0.1215</v>
      </c>
      <c r="F251" s="14">
        <f t="shared" ca="1" si="101"/>
        <v>1.00045513</v>
      </c>
      <c r="G251" s="14">
        <f ca="1">(TRUNC(PRODUCT($F$12:$F250),16))</f>
        <v>1.12607550614255</v>
      </c>
      <c r="H251" s="14">
        <f t="shared" ca="1" si="102"/>
        <v>1.0510184065557999</v>
      </c>
      <c r="I251" s="14">
        <f t="shared" ca="1" si="103"/>
        <v>1.07141369</v>
      </c>
      <c r="J251" s="13">
        <f t="shared" si="91"/>
        <v>5.5E-2</v>
      </c>
      <c r="K251" s="33">
        <f t="shared" si="92"/>
        <v>45058</v>
      </c>
      <c r="L251" s="2">
        <f t="shared" si="93"/>
        <v>141</v>
      </c>
      <c r="M251" s="17">
        <f t="shared" si="94"/>
        <v>141</v>
      </c>
      <c r="N251" s="12">
        <f t="shared" si="95"/>
        <v>1.0304105690000001</v>
      </c>
      <c r="O251" s="12">
        <f t="shared" ca="1" si="96"/>
        <v>1.10399599</v>
      </c>
      <c r="P251" s="17">
        <f t="shared" si="105"/>
        <v>0</v>
      </c>
      <c r="Q251" s="14">
        <f t="shared" ca="1" si="87"/>
        <v>0</v>
      </c>
      <c r="R251" s="21">
        <f t="shared" si="88"/>
        <v>0</v>
      </c>
      <c r="S251" s="14">
        <f t="shared" si="97"/>
        <v>0</v>
      </c>
      <c r="T251" s="4">
        <f t="shared" si="98"/>
        <v>0</v>
      </c>
      <c r="U251" s="33">
        <f t="shared" si="99"/>
        <v>0</v>
      </c>
      <c r="V251" s="3"/>
      <c r="W251" s="147">
        <f>[2]Plan1!$A333</f>
        <v>46857</v>
      </c>
      <c r="Z251" s="1"/>
      <c r="AA251" s="28"/>
      <c r="AB251" s="132"/>
      <c r="AC251" s="132"/>
      <c r="AD251" s="132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2">
        <f t="shared" si="89"/>
        <v>45265</v>
      </c>
      <c r="B252" s="176">
        <f t="shared" ca="1" si="100"/>
        <v>0</v>
      </c>
      <c r="C252" s="3">
        <f t="shared" si="90"/>
        <v>0</v>
      </c>
      <c r="D252" s="96">
        <f t="shared" si="104"/>
        <v>45264</v>
      </c>
      <c r="E252" s="94">
        <f ca="1">IF(D252&lt;$B$1,VLOOKUP(D252,[1]DI!$A$4:$B$15000,2,FALSE),0)</f>
        <v>0.1215</v>
      </c>
      <c r="F252" s="14">
        <f t="shared" ca="1" si="101"/>
        <v>1.00045513</v>
      </c>
      <c r="G252" s="14">
        <f ca="1">(TRUNC(PRODUCT($F$12:$F251),16))</f>
        <v>1.1265880168876601</v>
      </c>
      <c r="H252" s="14">
        <f t="shared" ca="1" si="102"/>
        <v>1.0510184065557999</v>
      </c>
      <c r="I252" s="14">
        <f t="shared" ca="1" si="103"/>
        <v>1.07190132</v>
      </c>
      <c r="J252" s="13">
        <f t="shared" si="91"/>
        <v>5.5E-2</v>
      </c>
      <c r="K252" s="33">
        <f t="shared" si="92"/>
        <v>45058</v>
      </c>
      <c r="L252" s="2">
        <f t="shared" si="93"/>
        <v>142</v>
      </c>
      <c r="M252" s="17">
        <f t="shared" si="94"/>
        <v>142</v>
      </c>
      <c r="N252" s="12">
        <f t="shared" si="95"/>
        <v>1.0306295169999999</v>
      </c>
      <c r="O252" s="12">
        <f t="shared" ca="1" si="96"/>
        <v>1.10473314</v>
      </c>
      <c r="P252" s="17">
        <f t="shared" si="105"/>
        <v>0</v>
      </c>
      <c r="Q252" s="14">
        <f t="shared" ca="1" si="87"/>
        <v>0</v>
      </c>
      <c r="R252" s="21">
        <f t="shared" si="88"/>
        <v>0</v>
      </c>
      <c r="S252" s="14">
        <f t="shared" si="97"/>
        <v>0</v>
      </c>
      <c r="T252" s="4">
        <f t="shared" si="98"/>
        <v>0</v>
      </c>
      <c r="U252" s="33">
        <f t="shared" si="99"/>
        <v>0</v>
      </c>
      <c r="V252" s="3"/>
      <c r="W252" s="147">
        <f>[2]Plan1!$A334</f>
        <v>46864</v>
      </c>
      <c r="Z252" s="1"/>
      <c r="AA252" s="28"/>
      <c r="AB252" s="132"/>
      <c r="AC252" s="132"/>
      <c r="AD252" s="132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2">
        <f t="shared" si="89"/>
        <v>45266</v>
      </c>
      <c r="B253" s="176">
        <f t="shared" ca="1" si="100"/>
        <v>0</v>
      </c>
      <c r="C253" s="3">
        <f t="shared" si="90"/>
        <v>0</v>
      </c>
      <c r="D253" s="96">
        <f t="shared" si="104"/>
        <v>45265</v>
      </c>
      <c r="E253" s="94">
        <f ca="1">IF(D253&lt;$B$1,VLOOKUP(D253,[1]DI!$A$4:$B$15000,2,FALSE),0)</f>
        <v>0.1215</v>
      </c>
      <c r="F253" s="14">
        <f t="shared" ca="1" si="101"/>
        <v>1.00045513</v>
      </c>
      <c r="G253" s="14">
        <f ca="1">(TRUNC(PRODUCT($F$12:$F252),16))</f>
        <v>1.12710076089178</v>
      </c>
      <c r="H253" s="14">
        <f t="shared" ca="1" si="102"/>
        <v>1.0510184065557999</v>
      </c>
      <c r="I253" s="14">
        <f t="shared" ca="1" si="103"/>
        <v>1.0723891699999999</v>
      </c>
      <c r="J253" s="13">
        <f t="shared" si="91"/>
        <v>5.5E-2</v>
      </c>
      <c r="K253" s="33">
        <f t="shared" si="92"/>
        <v>45058</v>
      </c>
      <c r="L253" s="2">
        <f t="shared" si="93"/>
        <v>143</v>
      </c>
      <c r="M253" s="17">
        <f t="shared" si="94"/>
        <v>143</v>
      </c>
      <c r="N253" s="12">
        <f t="shared" si="95"/>
        <v>1.0308485110000001</v>
      </c>
      <c r="O253" s="12">
        <f t="shared" ca="1" si="96"/>
        <v>1.105470779</v>
      </c>
      <c r="P253" s="17">
        <f t="shared" si="105"/>
        <v>0</v>
      </c>
      <c r="Q253" s="14">
        <f t="shared" ca="1" si="87"/>
        <v>0</v>
      </c>
      <c r="R253" s="21">
        <f t="shared" si="88"/>
        <v>0</v>
      </c>
      <c r="S253" s="14">
        <f t="shared" si="97"/>
        <v>0</v>
      </c>
      <c r="T253" s="4">
        <f t="shared" si="98"/>
        <v>0</v>
      </c>
      <c r="U253" s="33">
        <f t="shared" si="99"/>
        <v>0</v>
      </c>
      <c r="V253" s="3"/>
      <c r="W253" s="147">
        <f>[2]Plan1!$A335</f>
        <v>46874</v>
      </c>
      <c r="Z253" s="1"/>
      <c r="AA253" s="28"/>
      <c r="AB253" s="132"/>
      <c r="AC253" s="132"/>
      <c r="AD253" s="132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2">
        <f t="shared" si="89"/>
        <v>45267</v>
      </c>
      <c r="B254" s="176">
        <f t="shared" ca="1" si="100"/>
        <v>0</v>
      </c>
      <c r="C254" s="3">
        <f t="shared" si="90"/>
        <v>0</v>
      </c>
      <c r="D254" s="96">
        <f t="shared" si="104"/>
        <v>45266</v>
      </c>
      <c r="E254" s="94">
        <f ca="1">IF(D254&lt;$B$1,VLOOKUP(D254,[1]DI!$A$4:$B$15000,2,FALSE),0)</f>
        <v>0.1215</v>
      </c>
      <c r="F254" s="14">
        <f t="shared" ca="1" si="101"/>
        <v>1.00045513</v>
      </c>
      <c r="G254" s="14">
        <f ca="1">(TRUNC(PRODUCT($F$12:$F253),16))</f>
        <v>1.12761373826109</v>
      </c>
      <c r="H254" s="14">
        <f t="shared" ca="1" si="102"/>
        <v>1.0510184065557999</v>
      </c>
      <c r="I254" s="14">
        <f t="shared" ca="1" si="103"/>
        <v>1.0728772499999999</v>
      </c>
      <c r="J254" s="13">
        <f t="shared" si="91"/>
        <v>5.5E-2</v>
      </c>
      <c r="K254" s="33">
        <f t="shared" si="92"/>
        <v>45058</v>
      </c>
      <c r="L254" s="2">
        <f t="shared" si="93"/>
        <v>144</v>
      </c>
      <c r="M254" s="17">
        <f t="shared" si="94"/>
        <v>144</v>
      </c>
      <c r="N254" s="12">
        <f t="shared" si="95"/>
        <v>1.0310675520000001</v>
      </c>
      <c r="O254" s="12">
        <f t="shared" ca="1" si="96"/>
        <v>1.10620892</v>
      </c>
      <c r="P254" s="17">
        <f t="shared" si="105"/>
        <v>0</v>
      </c>
      <c r="Q254" s="14">
        <f t="shared" ca="1" si="87"/>
        <v>0</v>
      </c>
      <c r="R254" s="21">
        <f t="shared" si="88"/>
        <v>0</v>
      </c>
      <c r="S254" s="14">
        <f t="shared" si="97"/>
        <v>0</v>
      </c>
      <c r="T254" s="4">
        <f t="shared" si="98"/>
        <v>0</v>
      </c>
      <c r="U254" s="33">
        <f t="shared" si="99"/>
        <v>0</v>
      </c>
      <c r="V254" s="3"/>
      <c r="W254" s="147">
        <f>[2]Plan1!$A336</f>
        <v>46919</v>
      </c>
      <c r="Z254" s="1"/>
      <c r="AA254" s="28"/>
      <c r="AB254" s="132"/>
      <c r="AC254" s="132"/>
      <c r="AD254" s="132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2">
        <f t="shared" si="89"/>
        <v>45268</v>
      </c>
      <c r="B255" s="176">
        <f t="shared" ca="1" si="100"/>
        <v>0</v>
      </c>
      <c r="C255" s="3">
        <f t="shared" si="90"/>
        <v>0</v>
      </c>
      <c r="D255" s="96">
        <f t="shared" si="104"/>
        <v>45267</v>
      </c>
      <c r="E255" s="94">
        <f ca="1">IF(D255&lt;$B$1,VLOOKUP(D255,[1]DI!$A$4:$B$15000,2,FALSE),0)</f>
        <v>0.1215</v>
      </c>
      <c r="F255" s="14">
        <f t="shared" ca="1" si="101"/>
        <v>1.00045513</v>
      </c>
      <c r="G255" s="14">
        <f ca="1">(TRUNC(PRODUCT($F$12:$F254),16))</f>
        <v>1.12812694910178</v>
      </c>
      <c r="H255" s="14">
        <f t="shared" ca="1" si="102"/>
        <v>1.0510184065557999</v>
      </c>
      <c r="I255" s="14">
        <f t="shared" ca="1" si="103"/>
        <v>1.0733655499999999</v>
      </c>
      <c r="J255" s="13">
        <f t="shared" si="91"/>
        <v>5.5E-2</v>
      </c>
      <c r="K255" s="33">
        <f t="shared" si="92"/>
        <v>45058</v>
      </c>
      <c r="L255" s="2">
        <f t="shared" si="93"/>
        <v>145</v>
      </c>
      <c r="M255" s="17">
        <f t="shared" si="94"/>
        <v>145</v>
      </c>
      <c r="N255" s="12">
        <f t="shared" si="95"/>
        <v>1.03128664</v>
      </c>
      <c r="O255" s="12">
        <f t="shared" ca="1" si="96"/>
        <v>1.1069475520000001</v>
      </c>
      <c r="P255" s="17">
        <f t="shared" si="105"/>
        <v>0</v>
      </c>
      <c r="Q255" s="14">
        <f t="shared" ca="1" si="87"/>
        <v>0</v>
      </c>
      <c r="R255" s="21">
        <f t="shared" si="88"/>
        <v>0</v>
      </c>
      <c r="S255" s="14">
        <f t="shared" si="97"/>
        <v>0</v>
      </c>
      <c r="T255" s="4">
        <f t="shared" si="98"/>
        <v>0</v>
      </c>
      <c r="U255" s="33">
        <f t="shared" si="99"/>
        <v>0</v>
      </c>
      <c r="V255" s="3"/>
      <c r="W255" s="147">
        <f>[2]Plan1!$A337</f>
        <v>47003</v>
      </c>
      <c r="Z255" s="1"/>
      <c r="AA255" s="28"/>
      <c r="AB255" s="132"/>
      <c r="AC255" s="132"/>
      <c r="AD255" s="132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2">
        <f t="shared" si="89"/>
        <v>45271</v>
      </c>
      <c r="B256" s="176">
        <f t="shared" ca="1" si="100"/>
        <v>0</v>
      </c>
      <c r="C256" s="3">
        <f t="shared" si="90"/>
        <v>0</v>
      </c>
      <c r="D256" s="96">
        <f t="shared" si="104"/>
        <v>45268</v>
      </c>
      <c r="E256" s="94">
        <f ca="1">IF(D256&lt;$B$1,VLOOKUP(D256,[1]DI!$A$4:$B$15000,2,FALSE),0)</f>
        <v>0.1215</v>
      </c>
      <c r="F256" s="14">
        <f t="shared" ca="1" si="101"/>
        <v>1.00045513</v>
      </c>
      <c r="G256" s="14">
        <f ca="1">(TRUNC(PRODUCT($F$12:$F255),16))</f>
        <v>1.1286403935201299</v>
      </c>
      <c r="H256" s="14">
        <f t="shared" ca="1" si="102"/>
        <v>1.0510184065557999</v>
      </c>
      <c r="I256" s="14">
        <f t="shared" ca="1" si="103"/>
        <v>1.0738540700000001</v>
      </c>
      <c r="J256" s="13">
        <f t="shared" si="91"/>
        <v>5.5E-2</v>
      </c>
      <c r="K256" s="33">
        <f t="shared" si="92"/>
        <v>45058</v>
      </c>
      <c r="L256" s="2">
        <f t="shared" si="93"/>
        <v>146</v>
      </c>
      <c r="M256" s="17">
        <f t="shared" si="94"/>
        <v>146</v>
      </c>
      <c r="N256" s="12">
        <f t="shared" si="95"/>
        <v>1.0315057729999999</v>
      </c>
      <c r="O256" s="12">
        <f t="shared" ca="1" si="96"/>
        <v>1.1076866729999999</v>
      </c>
      <c r="P256" s="17">
        <f t="shared" si="105"/>
        <v>0</v>
      </c>
      <c r="Q256" s="14">
        <f t="shared" ca="1" si="87"/>
        <v>0</v>
      </c>
      <c r="R256" s="21">
        <f t="shared" si="88"/>
        <v>0</v>
      </c>
      <c r="S256" s="14">
        <f t="shared" si="97"/>
        <v>0</v>
      </c>
      <c r="T256" s="4">
        <f t="shared" si="98"/>
        <v>0</v>
      </c>
      <c r="U256" s="33">
        <f t="shared" si="99"/>
        <v>0</v>
      </c>
      <c r="V256" s="3"/>
      <c r="W256" s="147">
        <f>[2]Plan1!$A338</f>
        <v>47038</v>
      </c>
      <c r="Z256" s="1"/>
      <c r="AA256" s="28"/>
      <c r="AB256" s="132"/>
      <c r="AC256" s="132"/>
      <c r="AD256" s="132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2">
        <f t="shared" si="89"/>
        <v>45272</v>
      </c>
      <c r="B257" s="176">
        <f t="shared" ref="B257:B260" ca="1" si="106">IF(A257&lt;=TODAY(),C257+Q257,IF(AND(A257&gt;TODAY(),A257&lt;=$B$1),IF(VLOOKUP(TODAY(),$A$10:$E$5000,4,FALSE)=0,"n.d",C257+Q257),"n.d"))</f>
        <v>0</v>
      </c>
      <c r="C257" s="3">
        <f t="shared" ref="C257:C261" si="107">(C256-S256)</f>
        <v>0</v>
      </c>
      <c r="D257" s="96">
        <f t="shared" si="104"/>
        <v>45271</v>
      </c>
      <c r="E257" s="94">
        <f ca="1">IF(D257&lt;$B$1,VLOOKUP(D257,[1]DI!$A$4:$B$15000,2,FALSE),0)</f>
        <v>0.1215</v>
      </c>
      <c r="F257" s="14">
        <f t="shared" ref="F257:F260" ca="1" si="108">ROUND(((1+E257)^(1/252)),8)</f>
        <v>1.00045513</v>
      </c>
      <c r="G257" s="14">
        <f ca="1">(TRUNC(PRODUCT($F$12:$F256),16))</f>
        <v>1.12915407162243</v>
      </c>
      <c r="H257" s="14">
        <f t="shared" ref="H257:H260" ca="1" si="109">IF(P256&gt;0,G256,H256)</f>
        <v>1.0510184065557999</v>
      </c>
      <c r="I257" s="14">
        <f t="shared" ref="I257:I260" ca="1" si="110">ROUND(G257/H257,8)</f>
        <v>1.0743428100000001</v>
      </c>
      <c r="J257" s="13">
        <f t="shared" si="91"/>
        <v>5.5E-2</v>
      </c>
      <c r="K257" s="33">
        <f t="shared" ref="K257:K260" si="111">IF(P256&gt;0,VLOOKUP(P256,W$12:AG$150,2),K256)</f>
        <v>45058</v>
      </c>
      <c r="L257" s="2">
        <f t="shared" ref="L257:L260" si="112">IF(A257&gt;K257,IF(NETWORKDAYS(K257,A257,$W$160:$W$544)-1=0,1,NETWORKDAYS(K257,A257,$W$160:$W$544)-1),0)</f>
        <v>147</v>
      </c>
      <c r="M257" s="17">
        <f t="shared" ref="M257:M260" si="113">IF(AND(L257=1,L256=1),1,IF(L257&gt;0,IF(L257=L256,L257+1,L257),0))</f>
        <v>147</v>
      </c>
      <c r="N257" s="12">
        <f t="shared" ref="N257:N260" si="114">ROUND((J257+1)^(M257/252),9)</f>
        <v>1.031724954</v>
      </c>
      <c r="O257" s="12">
        <f t="shared" ref="O257:O260" ca="1" si="115">ROUND(I257*N257,9)</f>
        <v>1.108426286</v>
      </c>
      <c r="P257" s="17">
        <f t="shared" ref="P257:P260" si="116">IF(VLOOKUP(A257,X$12:AE$150,8)=VLOOKUP(A256,X$12:AE$150,8),0,VLOOKUP(A257,X$12:AE$150,8))</f>
        <v>0</v>
      </c>
      <c r="Q257" s="14">
        <f t="shared" ref="Q257:Q260" ca="1" si="117">TRUNC(((O257-1)*C257),8)</f>
        <v>0</v>
      </c>
      <c r="R257" s="21">
        <f t="shared" si="88"/>
        <v>0</v>
      </c>
      <c r="S257" s="14">
        <f t="shared" ref="S257:S260" si="118">IF(R257&gt;0,TRUNC(R257*C257,8),0)</f>
        <v>0</v>
      </c>
      <c r="T257" s="4">
        <f t="shared" ref="T257:T260" si="119">IF(P256&gt;0,VLOOKUP(P256,W$12:AG$150,10),T256)</f>
        <v>0</v>
      </c>
      <c r="U257" s="33">
        <f t="shared" ref="U257:U260" si="120">IF(P256&gt;0,VLOOKUP(P256,W$12:AG$150,11),U256)</f>
        <v>0</v>
      </c>
      <c r="V257" s="3"/>
      <c r="W257" s="147">
        <f>[2]Plan1!$A339</f>
        <v>47059</v>
      </c>
      <c r="Z257" s="1"/>
      <c r="AA257" s="28"/>
      <c r="AB257" s="132"/>
      <c r="AC257" s="132"/>
      <c r="AD257" s="132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2">
        <f t="shared" si="89"/>
        <v>45273</v>
      </c>
      <c r="B258" s="176">
        <f t="shared" ca="1" si="106"/>
        <v>0</v>
      </c>
      <c r="C258" s="3">
        <f t="shared" si="107"/>
        <v>0</v>
      </c>
      <c r="D258" s="96">
        <f t="shared" si="104"/>
        <v>45272</v>
      </c>
      <c r="E258" s="94">
        <f ca="1">IF(D258&lt;$B$1,VLOOKUP(D258,[1]DI!$A$4:$B$15000,2,FALSE),0)</f>
        <v>0.1215</v>
      </c>
      <c r="F258" s="14">
        <f t="shared" ca="1" si="108"/>
        <v>1.00045513</v>
      </c>
      <c r="G258" s="14">
        <f ca="1">(TRUNC(PRODUCT($F$12:$F257),16))</f>
        <v>1.12966798351505</v>
      </c>
      <c r="H258" s="14">
        <f t="shared" ca="1" si="109"/>
        <v>1.0510184065557999</v>
      </c>
      <c r="I258" s="14">
        <f t="shared" ca="1" si="110"/>
        <v>1.07483178</v>
      </c>
      <c r="J258" s="13">
        <f t="shared" si="91"/>
        <v>5.5E-2</v>
      </c>
      <c r="K258" s="33">
        <f t="shared" si="111"/>
        <v>45058</v>
      </c>
      <c r="L258" s="2">
        <f t="shared" si="112"/>
        <v>148</v>
      </c>
      <c r="M258" s="17">
        <f t="shared" si="113"/>
        <v>148</v>
      </c>
      <c r="N258" s="12">
        <f t="shared" si="114"/>
        <v>1.0319441810000001</v>
      </c>
      <c r="O258" s="12">
        <f t="shared" ca="1" si="115"/>
        <v>1.109166401</v>
      </c>
      <c r="P258" s="17">
        <f t="shared" si="116"/>
        <v>0</v>
      </c>
      <c r="Q258" s="14">
        <f t="shared" ca="1" si="117"/>
        <v>0</v>
      </c>
      <c r="R258" s="21">
        <f t="shared" si="88"/>
        <v>0</v>
      </c>
      <c r="S258" s="14">
        <f t="shared" si="118"/>
        <v>0</v>
      </c>
      <c r="T258" s="4">
        <f t="shared" si="119"/>
        <v>0</v>
      </c>
      <c r="U258" s="33">
        <f t="shared" si="120"/>
        <v>0</v>
      </c>
      <c r="V258" s="3"/>
      <c r="W258" s="147">
        <f>[2]Plan1!$A340</f>
        <v>47072</v>
      </c>
      <c r="Z258" s="1"/>
      <c r="AA258" s="28"/>
      <c r="AB258" s="132"/>
      <c r="AC258" s="132"/>
      <c r="AD258" s="132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2">
        <f t="shared" si="89"/>
        <v>45274</v>
      </c>
      <c r="B259" s="176">
        <f t="shared" ca="1" si="106"/>
        <v>0</v>
      </c>
      <c r="C259" s="3">
        <f t="shared" si="107"/>
        <v>0</v>
      </c>
      <c r="D259" s="96">
        <f t="shared" si="104"/>
        <v>45273</v>
      </c>
      <c r="E259" s="94">
        <f ca="1">IF(D259&lt;$B$1,VLOOKUP(D259,[1]DI!$A$4:$B$15000,2,FALSE),0)</f>
        <v>0.1215</v>
      </c>
      <c r="F259" s="14">
        <f t="shared" ca="1" si="108"/>
        <v>1.00045513</v>
      </c>
      <c r="G259" s="14">
        <f ca="1">(TRUNC(PRODUCT($F$12:$F258),16))</f>
        <v>1.1301821293043799</v>
      </c>
      <c r="H259" s="14">
        <f t="shared" ca="1" si="109"/>
        <v>1.0510184065557999</v>
      </c>
      <c r="I259" s="14">
        <f t="shared" ca="1" si="110"/>
        <v>1.0753209699999999</v>
      </c>
      <c r="J259" s="13">
        <f t="shared" si="91"/>
        <v>5.5E-2</v>
      </c>
      <c r="K259" s="33">
        <f t="shared" si="111"/>
        <v>45058</v>
      </c>
      <c r="L259" s="2">
        <f t="shared" si="112"/>
        <v>149</v>
      </c>
      <c r="M259" s="17">
        <f t="shared" si="113"/>
        <v>149</v>
      </c>
      <c r="N259" s="12">
        <f t="shared" si="114"/>
        <v>1.0321634550000001</v>
      </c>
      <c r="O259" s="12">
        <f t="shared" ca="1" si="115"/>
        <v>1.109907008</v>
      </c>
      <c r="P259" s="17">
        <f t="shared" si="116"/>
        <v>0</v>
      </c>
      <c r="Q259" s="14">
        <f t="shared" ca="1" si="117"/>
        <v>0</v>
      </c>
      <c r="R259" s="21">
        <f t="shared" si="88"/>
        <v>0</v>
      </c>
      <c r="S259" s="14">
        <f t="shared" si="118"/>
        <v>0</v>
      </c>
      <c r="T259" s="4">
        <f t="shared" si="119"/>
        <v>0</v>
      </c>
      <c r="U259" s="33">
        <f t="shared" si="120"/>
        <v>0</v>
      </c>
      <c r="V259" s="3"/>
      <c r="W259" s="147">
        <f>[2]Plan1!$A341</f>
        <v>47077</v>
      </c>
      <c r="Z259" s="1"/>
      <c r="AA259" s="28"/>
      <c r="AB259" s="132"/>
      <c r="AC259" s="132"/>
      <c r="AD259" s="132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2">
        <f t="shared" si="89"/>
        <v>45275</v>
      </c>
      <c r="B260" s="176">
        <f t="shared" ca="1" si="106"/>
        <v>0</v>
      </c>
      <c r="C260" s="3">
        <f t="shared" si="107"/>
        <v>0</v>
      </c>
      <c r="D260" s="96">
        <f t="shared" si="104"/>
        <v>45274</v>
      </c>
      <c r="E260" s="94">
        <f ca="1">IF(D260&lt;$B$1,VLOOKUP(D260,[1]DI!$A$4:$B$15000,2,FALSE),0)</f>
        <v>0.11650000000000001</v>
      </c>
      <c r="F260" s="14">
        <f t="shared" ca="1" si="108"/>
        <v>1.0004373900000001</v>
      </c>
      <c r="G260" s="14">
        <f ca="1">(TRUNC(PRODUCT($F$12:$F259),16))</f>
        <v>1.1306965090968899</v>
      </c>
      <c r="H260" s="14">
        <f t="shared" ca="1" si="109"/>
        <v>1.0510184065557999</v>
      </c>
      <c r="I260" s="14">
        <f t="shared" ca="1" si="110"/>
        <v>1.0758103800000001</v>
      </c>
      <c r="J260" s="13">
        <f t="shared" si="91"/>
        <v>5.5E-2</v>
      </c>
      <c r="K260" s="33">
        <f t="shared" si="111"/>
        <v>45058</v>
      </c>
      <c r="L260" s="2">
        <f t="shared" si="112"/>
        <v>150</v>
      </c>
      <c r="M260" s="17">
        <f t="shared" si="113"/>
        <v>150</v>
      </c>
      <c r="N260" s="12">
        <f t="shared" si="114"/>
        <v>1.0323827750000001</v>
      </c>
      <c r="O260" s="12">
        <f t="shared" ca="1" si="115"/>
        <v>1.1106481050000001</v>
      </c>
      <c r="P260" s="17">
        <f t="shared" si="116"/>
        <v>0</v>
      </c>
      <c r="Q260" s="14">
        <f t="shared" ca="1" si="117"/>
        <v>0</v>
      </c>
      <c r="R260" s="21">
        <f t="shared" si="88"/>
        <v>0</v>
      </c>
      <c r="S260" s="14">
        <f t="shared" si="118"/>
        <v>0</v>
      </c>
      <c r="T260" s="4">
        <f t="shared" si="119"/>
        <v>0</v>
      </c>
      <c r="U260" s="33">
        <f t="shared" si="120"/>
        <v>0</v>
      </c>
      <c r="V260" s="3"/>
      <c r="W260" s="147">
        <f>[2]Plan1!$A342</f>
        <v>47112</v>
      </c>
      <c r="Z260" s="1"/>
      <c r="AA260" s="28"/>
      <c r="AB260" s="132"/>
      <c r="AC260" s="132"/>
      <c r="AD260" s="132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2">
        <f t="shared" si="89"/>
        <v>45278</v>
      </c>
      <c r="B261" s="176"/>
      <c r="C261" s="3">
        <f t="shared" si="107"/>
        <v>0</v>
      </c>
      <c r="D261" s="96"/>
      <c r="E261" s="94"/>
      <c r="F261" s="14"/>
      <c r="G261" s="14"/>
      <c r="H261" s="14"/>
      <c r="I261" s="14"/>
      <c r="J261" s="13"/>
      <c r="K261" s="33"/>
      <c r="L261" s="2"/>
      <c r="M261" s="17"/>
      <c r="N261" s="12"/>
      <c r="O261" s="12"/>
      <c r="P261" s="17"/>
      <c r="Q261" s="14"/>
      <c r="R261" s="21"/>
      <c r="S261" s="14"/>
      <c r="T261" s="4"/>
      <c r="U261" s="33"/>
      <c r="V261" s="3"/>
      <c r="W261" s="147">
        <f>[2]Plan1!$A343</f>
        <v>47119</v>
      </c>
      <c r="Z261" s="1"/>
      <c r="AA261" s="28"/>
      <c r="AB261" s="132"/>
      <c r="AC261" s="132"/>
      <c r="AD261" s="132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2"/>
      <c r="B262" s="176"/>
      <c r="C262" s="3"/>
      <c r="D262" s="96"/>
      <c r="E262" s="94"/>
      <c r="F262" s="14"/>
      <c r="G262" s="14"/>
      <c r="H262" s="14"/>
      <c r="I262" s="14"/>
      <c r="J262" s="13"/>
      <c r="K262" s="33"/>
      <c r="L262" s="2"/>
      <c r="M262" s="17"/>
      <c r="N262" s="12"/>
      <c r="O262" s="12"/>
      <c r="P262" s="17"/>
      <c r="Q262" s="14"/>
      <c r="R262" s="21"/>
      <c r="S262" s="14"/>
      <c r="T262" s="4"/>
      <c r="U262" s="33"/>
      <c r="V262" s="3"/>
      <c r="W262" s="147">
        <f>[2]Plan1!$A344</f>
        <v>47161</v>
      </c>
      <c r="Z262" s="1"/>
      <c r="AA262" s="28"/>
      <c r="AB262" s="132"/>
      <c r="AC262" s="132"/>
      <c r="AD262" s="132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2"/>
      <c r="B263" s="176"/>
      <c r="C263" s="3"/>
      <c r="D263" s="96"/>
      <c r="E263" s="94"/>
      <c r="F263" s="14"/>
      <c r="G263" s="14"/>
      <c r="H263" s="14"/>
      <c r="I263" s="14"/>
      <c r="J263" s="13"/>
      <c r="K263" s="33"/>
      <c r="L263" s="2"/>
      <c r="M263" s="17"/>
      <c r="N263" s="12"/>
      <c r="O263" s="12"/>
      <c r="P263" s="17"/>
      <c r="Q263" s="14"/>
      <c r="R263" s="21"/>
      <c r="S263" s="14"/>
      <c r="T263" s="4"/>
      <c r="U263" s="33"/>
      <c r="V263" s="3"/>
      <c r="W263" s="147">
        <f>[2]Plan1!$A345</f>
        <v>47162</v>
      </c>
      <c r="Z263" s="1"/>
      <c r="AA263" s="28"/>
      <c r="AB263" s="132"/>
      <c r="AC263" s="132"/>
      <c r="AD263" s="132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2"/>
      <c r="B264" s="176"/>
      <c r="C264" s="3"/>
      <c r="D264" s="96"/>
      <c r="E264" s="94"/>
      <c r="F264" s="14"/>
      <c r="G264" s="14"/>
      <c r="H264" s="14"/>
      <c r="I264" s="14"/>
      <c r="J264" s="13"/>
      <c r="K264" s="33"/>
      <c r="L264" s="2"/>
      <c r="M264" s="17"/>
      <c r="N264" s="12"/>
      <c r="O264" s="12"/>
      <c r="P264" s="17"/>
      <c r="Q264" s="14"/>
      <c r="R264" s="21"/>
      <c r="S264" s="14"/>
      <c r="T264" s="4"/>
      <c r="U264" s="33"/>
      <c r="V264" s="3"/>
      <c r="W264" s="147">
        <f>[2]Plan1!$A346</f>
        <v>47207</v>
      </c>
      <c r="Z264" s="1"/>
      <c r="AA264" s="28"/>
      <c r="AB264" s="132"/>
      <c r="AC264" s="132"/>
      <c r="AD264" s="132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2"/>
      <c r="B265" s="176"/>
      <c r="C265" s="3"/>
      <c r="D265" s="96"/>
      <c r="E265" s="94"/>
      <c r="F265" s="14"/>
      <c r="G265" s="14"/>
      <c r="H265" s="14"/>
      <c r="I265" s="14"/>
      <c r="J265" s="13"/>
      <c r="K265" s="33"/>
      <c r="L265" s="2"/>
      <c r="M265" s="17"/>
      <c r="N265" s="12"/>
      <c r="O265" s="12"/>
      <c r="P265" s="17"/>
      <c r="Q265" s="14"/>
      <c r="R265" s="21"/>
      <c r="S265" s="14"/>
      <c r="T265" s="4"/>
      <c r="U265" s="33"/>
      <c r="V265" s="3"/>
      <c r="W265" s="147">
        <f>[2]Plan1!$A347</f>
        <v>47229</v>
      </c>
      <c r="Z265" s="1"/>
      <c r="AA265" s="28"/>
      <c r="AB265" s="132"/>
      <c r="AC265" s="132"/>
      <c r="AD265" s="132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2"/>
      <c r="B266" s="176"/>
      <c r="C266" s="3"/>
      <c r="D266" s="96"/>
      <c r="E266" s="94"/>
      <c r="F266" s="14"/>
      <c r="G266" s="14"/>
      <c r="H266" s="14"/>
      <c r="I266" s="14"/>
      <c r="J266" s="13"/>
      <c r="K266" s="33"/>
      <c r="L266" s="2"/>
      <c r="M266" s="17"/>
      <c r="N266" s="12"/>
      <c r="O266" s="12"/>
      <c r="P266" s="17"/>
      <c r="Q266" s="14"/>
      <c r="R266" s="21"/>
      <c r="S266" s="14"/>
      <c r="T266" s="4"/>
      <c r="U266" s="33"/>
      <c r="V266" s="3"/>
      <c r="W266" s="147">
        <f>[2]Plan1!$A348</f>
        <v>47239</v>
      </c>
      <c r="Z266" s="1"/>
      <c r="AA266" s="28"/>
      <c r="AB266" s="132"/>
      <c r="AC266" s="132"/>
      <c r="AD266" s="132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2"/>
      <c r="B267" s="176"/>
      <c r="C267" s="3"/>
      <c r="D267" s="96"/>
      <c r="E267" s="9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"/>
      <c r="W267" s="147">
        <f>[2]Plan1!$A349</f>
        <v>47269</v>
      </c>
      <c r="Z267" s="1"/>
      <c r="AA267" s="28"/>
      <c r="AB267" s="132"/>
      <c r="AC267" s="132"/>
      <c r="AD267" s="132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2"/>
      <c r="B268" s="176"/>
      <c r="C268" s="3"/>
      <c r="D268" s="96"/>
      <c r="E268" s="9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"/>
      <c r="W268" s="147">
        <f>[2]Plan1!$A350</f>
        <v>47368</v>
      </c>
      <c r="Z268" s="1"/>
      <c r="AA268" s="28"/>
      <c r="AB268" s="132"/>
      <c r="AC268" s="132"/>
      <c r="AD268" s="132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2"/>
      <c r="B269" s="176"/>
      <c r="C269" s="3"/>
      <c r="D269" s="96"/>
      <c r="E269" s="9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"/>
      <c r="W269" s="147">
        <f>[2]Plan1!$A351</f>
        <v>47403</v>
      </c>
      <c r="Z269" s="1"/>
      <c r="AA269" s="28"/>
      <c r="AB269" s="132"/>
      <c r="AC269" s="132"/>
      <c r="AD269" s="132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2"/>
      <c r="B270" s="176"/>
      <c r="C270" s="3"/>
      <c r="D270" s="96"/>
      <c r="E270" s="9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"/>
      <c r="W270" s="147">
        <f>[2]Plan1!$A352</f>
        <v>47424</v>
      </c>
      <c r="Z270" s="1"/>
      <c r="AA270" s="28"/>
      <c r="AB270" s="132"/>
      <c r="AC270" s="132"/>
      <c r="AD270" s="132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2"/>
      <c r="B271" s="123"/>
      <c r="C271" s="7"/>
      <c r="D271" s="96"/>
      <c r="E271" s="9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"/>
      <c r="W271" s="147">
        <f>[2]Plan1!$A353</f>
        <v>47437</v>
      </c>
      <c r="Z271" s="1"/>
      <c r="AA271" s="28"/>
      <c r="AB271" s="132"/>
      <c r="AC271" s="132"/>
      <c r="AD271" s="132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2"/>
      <c r="B272" s="123"/>
      <c r="C272" s="7"/>
      <c r="D272" s="96"/>
      <c r="E272" s="9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"/>
      <c r="W272" s="147">
        <f>[2]Plan1!$A354</f>
        <v>47442</v>
      </c>
      <c r="Z272" s="1"/>
      <c r="AA272" s="28"/>
      <c r="AB272" s="132"/>
      <c r="AC272" s="132"/>
      <c r="AD272" s="132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2"/>
      <c r="B273" s="123"/>
      <c r="C273" s="7"/>
      <c r="D273" s="96"/>
      <c r="E273" s="9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"/>
      <c r="W273" s="147">
        <f>[2]Plan1!$A355</f>
        <v>47477</v>
      </c>
      <c r="Z273" s="1"/>
      <c r="AA273" s="28"/>
      <c r="AB273" s="132"/>
      <c r="AC273" s="132"/>
      <c r="AD273" s="132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2"/>
      <c r="B274" s="123"/>
      <c r="C274" s="7"/>
      <c r="D274" s="96"/>
      <c r="E274" s="9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"/>
      <c r="W274" s="147">
        <f>[2]Plan1!$A356</f>
        <v>47484</v>
      </c>
      <c r="Z274" s="1"/>
      <c r="AA274" s="28"/>
      <c r="AB274" s="132"/>
      <c r="AC274" s="132"/>
      <c r="AD274" s="132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2"/>
      <c r="B275" s="123"/>
      <c r="C275" s="7"/>
      <c r="D275" s="96"/>
      <c r="E275" s="9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"/>
      <c r="W275" s="147">
        <f>[2]Plan1!$A357</f>
        <v>47546</v>
      </c>
      <c r="Z275" s="1"/>
      <c r="AA275" s="28"/>
      <c r="AB275" s="132"/>
      <c r="AC275" s="132"/>
      <c r="AD275" s="132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2"/>
      <c r="B276" s="123"/>
      <c r="C276" s="7"/>
      <c r="D276" s="96"/>
      <c r="E276" s="9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"/>
      <c r="W276" s="147">
        <f>[2]Plan1!$A358</f>
        <v>47547</v>
      </c>
      <c r="Z276" s="1"/>
      <c r="AA276" s="28"/>
      <c r="AB276" s="132"/>
      <c r="AC276" s="132"/>
      <c r="AD276" s="132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2"/>
      <c r="B277" s="123"/>
      <c r="C277" s="7"/>
      <c r="D277" s="96"/>
      <c r="E277" s="9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"/>
      <c r="W277" s="147">
        <f>[2]Plan1!$A359</f>
        <v>47592</v>
      </c>
      <c r="Z277" s="1"/>
      <c r="AA277" s="3"/>
      <c r="AB277" s="132"/>
      <c r="AC277" s="132"/>
      <c r="AD277" s="132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2"/>
      <c r="B278" s="123"/>
      <c r="C278" s="7"/>
      <c r="D278" s="96"/>
      <c r="E278" s="9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"/>
      <c r="W278" s="147">
        <f>[2]Plan1!$A360</f>
        <v>47594</v>
      </c>
      <c r="Z278" s="1"/>
      <c r="AA278" s="3"/>
      <c r="AB278" s="132"/>
      <c r="AC278" s="132"/>
      <c r="AD278" s="132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2"/>
      <c r="B279" s="123"/>
      <c r="C279" s="7"/>
      <c r="D279" s="96"/>
      <c r="E279" s="9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"/>
      <c r="W279" s="147">
        <f>[2]Plan1!$A361</f>
        <v>47604</v>
      </c>
      <c r="Z279" s="1"/>
      <c r="AA279" s="3"/>
      <c r="AB279" s="132"/>
      <c r="AC279" s="132"/>
      <c r="AD279" s="132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2"/>
      <c r="B280" s="123"/>
      <c r="C280" s="7"/>
      <c r="D280" s="96"/>
      <c r="E280" s="9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"/>
      <c r="W280" s="147">
        <f>[2]Plan1!$A362</f>
        <v>47654</v>
      </c>
      <c r="Z280" s="1"/>
      <c r="AA280" s="3"/>
      <c r="AB280" s="132"/>
      <c r="AC280" s="132"/>
      <c r="AD280" s="132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2"/>
      <c r="B281" s="123"/>
      <c r="C281" s="7"/>
      <c r="D281" s="96"/>
      <c r="E281" s="9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"/>
      <c r="W281" s="147">
        <f>[2]Plan1!$A363</f>
        <v>47733</v>
      </c>
      <c r="Z281" s="1"/>
      <c r="AA281" s="3"/>
      <c r="AB281" s="132"/>
      <c r="AC281" s="132"/>
      <c r="AD281" s="132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2"/>
      <c r="B282" s="123"/>
      <c r="C282" s="7"/>
      <c r="D282" s="96"/>
      <c r="E282" s="9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"/>
      <c r="W282" s="147">
        <f>[2]Plan1!$A364</f>
        <v>47768</v>
      </c>
      <c r="Z282" s="1"/>
      <c r="AA282" s="3"/>
      <c r="AB282" s="132"/>
      <c r="AC282" s="132"/>
      <c r="AD282" s="132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2"/>
      <c r="B283" s="123"/>
      <c r="C283" s="7"/>
      <c r="D283" s="96"/>
      <c r="E283" s="9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"/>
      <c r="W283" s="147">
        <f>[2]Plan1!$A365</f>
        <v>47789</v>
      </c>
      <c r="Z283" s="1"/>
      <c r="AA283" s="3"/>
      <c r="AB283" s="132"/>
      <c r="AC283" s="132"/>
      <c r="AD283" s="132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2"/>
      <c r="B284" s="123"/>
      <c r="C284" s="7"/>
      <c r="D284" s="96"/>
      <c r="E284" s="9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"/>
      <c r="W284" s="147">
        <f>[2]Plan1!$A366</f>
        <v>47802</v>
      </c>
      <c r="Z284" s="1"/>
      <c r="AA284" s="3"/>
      <c r="AB284" s="132"/>
      <c r="AC284" s="132"/>
      <c r="AD284" s="132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2"/>
      <c r="B285" s="123"/>
      <c r="C285" s="7"/>
      <c r="D285" s="96"/>
      <c r="E285" s="9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"/>
      <c r="W285" s="147">
        <f>[2]Plan1!$A367</f>
        <v>47807</v>
      </c>
      <c r="Z285" s="1"/>
      <c r="AA285" s="3"/>
      <c r="AB285" s="132"/>
      <c r="AC285" s="132"/>
      <c r="AD285" s="132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2"/>
      <c r="B286" s="123"/>
      <c r="C286" s="7"/>
      <c r="D286" s="96"/>
      <c r="E286" s="9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"/>
      <c r="W286" s="147">
        <f>[2]Plan1!$A368</f>
        <v>47842</v>
      </c>
      <c r="Z286" s="1"/>
      <c r="AA286" s="3"/>
      <c r="AB286" s="132"/>
      <c r="AC286" s="132"/>
      <c r="AD286" s="132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2"/>
      <c r="B287" s="123"/>
      <c r="C287" s="7"/>
      <c r="D287" s="96"/>
      <c r="E287" s="9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"/>
      <c r="W287" s="147">
        <f>[2]Plan1!$A369</f>
        <v>47849</v>
      </c>
      <c r="Z287" s="1"/>
      <c r="AA287" s="3"/>
      <c r="AB287" s="132"/>
      <c r="AC287" s="132"/>
      <c r="AD287" s="132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2"/>
      <c r="B288" s="123"/>
      <c r="C288" s="7"/>
      <c r="D288" s="96"/>
      <c r="E288" s="9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"/>
      <c r="W288" s="147">
        <f>[2]Plan1!$A370</f>
        <v>47903</v>
      </c>
      <c r="Z288" s="1"/>
      <c r="AA288" s="3"/>
      <c r="AB288" s="132"/>
      <c r="AC288" s="132"/>
      <c r="AD288" s="132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2"/>
      <c r="B289" s="123"/>
      <c r="C289" s="7"/>
      <c r="D289" s="96"/>
      <c r="E289" s="9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"/>
      <c r="W289" s="147">
        <f>[2]Plan1!$A371</f>
        <v>47904</v>
      </c>
      <c r="Z289" s="1"/>
      <c r="AA289" s="3"/>
      <c r="AB289" s="132"/>
      <c r="AC289" s="132"/>
      <c r="AD289" s="132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2"/>
      <c r="B290" s="123"/>
      <c r="C290" s="7"/>
      <c r="D290" s="96"/>
      <c r="E290" s="9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"/>
      <c r="W290" s="147">
        <f>[2]Plan1!$A372</f>
        <v>47949</v>
      </c>
      <c r="Z290" s="1"/>
      <c r="AA290" s="3"/>
      <c r="AB290" s="132"/>
      <c r="AC290" s="132"/>
      <c r="AD290" s="132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2"/>
      <c r="B291" s="123"/>
      <c r="C291" s="7"/>
      <c r="D291" s="96"/>
      <c r="E291" s="9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"/>
      <c r="W291" s="147">
        <f>[2]Plan1!$A373</f>
        <v>47959</v>
      </c>
      <c r="Z291" s="1"/>
      <c r="AA291" s="3"/>
      <c r="AB291" s="132"/>
      <c r="AC291" s="132"/>
      <c r="AD291" s="132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2"/>
      <c r="B292" s="123"/>
      <c r="C292" s="7"/>
      <c r="D292" s="96"/>
      <c r="E292" s="9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"/>
      <c r="W292" s="147">
        <f>[2]Plan1!$A374</f>
        <v>47969</v>
      </c>
      <c r="Z292" s="1"/>
      <c r="AA292" s="3"/>
      <c r="AB292" s="132"/>
      <c r="AC292" s="132"/>
      <c r="AD292" s="132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2"/>
      <c r="B293" s="123"/>
      <c r="C293" s="7"/>
      <c r="D293" s="96"/>
      <c r="E293" s="9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"/>
      <c r="W293" s="147">
        <f>[2]Plan1!$A375</f>
        <v>48011</v>
      </c>
      <c r="Z293" s="1"/>
      <c r="AA293" s="3"/>
      <c r="AB293" s="132"/>
      <c r="AC293" s="132"/>
      <c r="AD293" s="132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2"/>
      <c r="B294" s="123"/>
      <c r="C294" s="7"/>
      <c r="D294" s="96"/>
      <c r="E294" s="9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"/>
      <c r="W294" s="147">
        <f>[2]Plan1!$A376</f>
        <v>48098</v>
      </c>
      <c r="Z294" s="1"/>
      <c r="AA294" s="3"/>
      <c r="AB294" s="132"/>
      <c r="AC294" s="132"/>
      <c r="AD294" s="132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2"/>
      <c r="B295" s="123"/>
      <c r="C295" s="7"/>
      <c r="D295" s="96"/>
      <c r="E295" s="9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"/>
      <c r="W295" s="147">
        <f>[2]Plan1!$A377</f>
        <v>48133</v>
      </c>
      <c r="Z295" s="1"/>
      <c r="AA295" s="3"/>
      <c r="AB295" s="132"/>
      <c r="AC295" s="132"/>
      <c r="AD295" s="132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2"/>
      <c r="B296" s="123"/>
      <c r="C296" s="7"/>
      <c r="D296" s="96"/>
      <c r="E296" s="9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"/>
      <c r="W296" s="147">
        <f>[2]Plan1!$A378</f>
        <v>48154</v>
      </c>
      <c r="Z296" s="1"/>
      <c r="AA296" s="3"/>
      <c r="AB296" s="132"/>
      <c r="AC296" s="132"/>
      <c r="AD296" s="132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2"/>
      <c r="B297" s="123"/>
      <c r="C297" s="7"/>
      <c r="D297" s="96"/>
      <c r="E297" s="9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"/>
      <c r="W297" s="147">
        <f>[2]Plan1!$A379</f>
        <v>48167</v>
      </c>
      <c r="Z297" s="1"/>
      <c r="AA297" s="3"/>
      <c r="AB297" s="132"/>
      <c r="AC297" s="132"/>
      <c r="AD297" s="132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2"/>
      <c r="B298" s="123"/>
      <c r="C298" s="7"/>
      <c r="D298" s="96"/>
      <c r="E298" s="9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"/>
      <c r="W298" s="147">
        <f>[2]Plan1!$A380</f>
        <v>48172</v>
      </c>
      <c r="Z298" s="1"/>
      <c r="AA298" s="3"/>
      <c r="AB298" s="132"/>
      <c r="AC298" s="132"/>
      <c r="AD298" s="132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2"/>
      <c r="B299" s="123"/>
      <c r="C299" s="7"/>
      <c r="D299" s="96"/>
      <c r="E299" s="9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"/>
      <c r="W299" s="147">
        <f>[2]Plan1!$A381</f>
        <v>48207</v>
      </c>
      <c r="Z299" s="1"/>
      <c r="AA299" s="3"/>
      <c r="AB299" s="132"/>
      <c r="AC299" s="132"/>
      <c r="AD299" s="132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2"/>
      <c r="B300" s="123"/>
      <c r="C300" s="7"/>
      <c r="D300" s="96"/>
      <c r="E300" s="9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"/>
      <c r="W300" s="147">
        <f>[2]Plan1!$A382</f>
        <v>48214</v>
      </c>
      <c r="Z300" s="1"/>
      <c r="AA300" s="3"/>
      <c r="AB300" s="132"/>
      <c r="AC300" s="132"/>
      <c r="AD300" s="132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2"/>
      <c r="B301" s="123"/>
      <c r="C301" s="7"/>
      <c r="D301" s="96"/>
      <c r="E301" s="9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"/>
      <c r="W301" s="147">
        <f>[2]Plan1!$A383</f>
        <v>48253</v>
      </c>
      <c r="Z301" s="1"/>
      <c r="AA301" s="3"/>
      <c r="AB301" s="132"/>
      <c r="AC301" s="132"/>
      <c r="AD301" s="132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2"/>
      <c r="B302" s="123"/>
      <c r="C302" s="7"/>
      <c r="D302" s="96"/>
      <c r="E302" s="9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"/>
      <c r="W302" s="147">
        <f>[2]Plan1!$A384</f>
        <v>48254</v>
      </c>
      <c r="Z302" s="25"/>
      <c r="AA302" s="22"/>
      <c r="AB302" s="132"/>
      <c r="AC302" s="132"/>
      <c r="AD302" s="13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2"/>
      <c r="B303" s="123"/>
      <c r="C303" s="7"/>
      <c r="D303" s="96"/>
      <c r="E303" s="9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"/>
      <c r="W303" s="147">
        <f>[2]Plan1!$A385</f>
        <v>48299</v>
      </c>
      <c r="Z303" s="1"/>
      <c r="AA303" s="3"/>
      <c r="AB303" s="132"/>
      <c r="AC303" s="132"/>
      <c r="AD303" s="132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2"/>
      <c r="B304" s="123"/>
      <c r="C304" s="7"/>
      <c r="D304" s="96"/>
      <c r="E304" s="9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"/>
      <c r="W304" s="147">
        <f>[2]Plan1!$A386</f>
        <v>48325</v>
      </c>
      <c r="Z304" s="1"/>
      <c r="AA304" s="3"/>
      <c r="AB304" s="132"/>
      <c r="AC304" s="132"/>
      <c r="AD304" s="132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2"/>
      <c r="B305" s="123"/>
      <c r="C305" s="7"/>
      <c r="D305" s="96"/>
      <c r="E305" s="9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"/>
      <c r="W305" s="147">
        <f>[2]Plan1!$A387</f>
        <v>48335</v>
      </c>
      <c r="Z305" s="25"/>
      <c r="AA305" s="22"/>
      <c r="AB305" s="132"/>
      <c r="AC305" s="132"/>
      <c r="AD305" s="13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2"/>
      <c r="B306" s="123"/>
      <c r="C306" s="7"/>
      <c r="D306" s="96"/>
      <c r="E306" s="9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"/>
      <c r="W306" s="147">
        <f>[2]Plan1!$A388</f>
        <v>48361</v>
      </c>
      <c r="Z306" s="1"/>
      <c r="AA306" s="3"/>
      <c r="AB306" s="132"/>
      <c r="AC306" s="132"/>
      <c r="AD306" s="132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2"/>
      <c r="B307" s="123"/>
      <c r="C307" s="7"/>
      <c r="D307" s="96"/>
      <c r="E307" s="9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"/>
      <c r="W307" s="147">
        <f>[2]Plan1!$A389</f>
        <v>48464</v>
      </c>
      <c r="Z307" s="1"/>
      <c r="AA307" s="3"/>
      <c r="AB307" s="132"/>
      <c r="AC307" s="132"/>
      <c r="AD307" s="132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2"/>
      <c r="B308" s="123"/>
      <c r="C308" s="7"/>
      <c r="D308" s="96"/>
      <c r="E308" s="9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"/>
      <c r="W308" s="147">
        <f>[2]Plan1!$A390</f>
        <v>48499</v>
      </c>
      <c r="Z308" s="1"/>
      <c r="AA308" s="3"/>
      <c r="AB308" s="132"/>
      <c r="AC308" s="132"/>
      <c r="AD308" s="132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2"/>
      <c r="B309" s="123"/>
      <c r="C309" s="7"/>
      <c r="D309" s="96"/>
      <c r="E309" s="9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"/>
      <c r="W309" s="147">
        <f>[2]Plan1!$A391</f>
        <v>48520</v>
      </c>
      <c r="Z309" s="1"/>
      <c r="AA309" s="3"/>
      <c r="AB309" s="132"/>
      <c r="AC309" s="132"/>
      <c r="AD309" s="132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2"/>
      <c r="B310" s="123"/>
      <c r="C310" s="7"/>
      <c r="D310" s="96"/>
      <c r="E310" s="9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"/>
      <c r="W310" s="147">
        <f>[2]Plan1!$A392</f>
        <v>48533</v>
      </c>
      <c r="Z310" s="1"/>
      <c r="AA310" s="3"/>
      <c r="AB310" s="132"/>
      <c r="AC310" s="132"/>
      <c r="AD310" s="132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2"/>
      <c r="B311" s="123"/>
      <c r="C311" s="7"/>
      <c r="D311" s="96"/>
      <c r="E311" s="9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"/>
      <c r="W311" s="147">
        <f>[2]Plan1!$A393</f>
        <v>48538</v>
      </c>
      <c r="Z311" s="1"/>
      <c r="AA311" s="3"/>
      <c r="AB311" s="132"/>
      <c r="AC311" s="132"/>
      <c r="AD311" s="132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2"/>
      <c r="B312" s="123"/>
      <c r="C312" s="7"/>
      <c r="D312" s="96"/>
      <c r="E312" s="9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"/>
      <c r="W312" s="147">
        <f>[2]Plan1!$A394</f>
        <v>48573</v>
      </c>
      <c r="Z312" s="1"/>
      <c r="AA312" s="3"/>
      <c r="AB312" s="132"/>
      <c r="AC312" s="132"/>
      <c r="AD312" s="132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2"/>
      <c r="B313" s="123"/>
      <c r="C313" s="7"/>
      <c r="D313" s="96"/>
      <c r="E313" s="9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"/>
      <c r="W313" s="147">
        <f>[2]Plan1!$A395</f>
        <v>48580</v>
      </c>
      <c r="Z313" s="1"/>
      <c r="AA313" s="3"/>
      <c r="AB313" s="132"/>
      <c r="AC313" s="132"/>
      <c r="AD313" s="132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2"/>
      <c r="B314" s="123"/>
      <c r="C314" s="7"/>
      <c r="D314" s="96"/>
      <c r="E314" s="9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"/>
      <c r="W314" s="147">
        <f>[2]Plan1!$A396</f>
        <v>48638</v>
      </c>
      <c r="Z314" s="1"/>
      <c r="AA314" s="3"/>
      <c r="AB314" s="132"/>
      <c r="AC314" s="132"/>
      <c r="AD314" s="132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2"/>
      <c r="B315" s="123"/>
      <c r="C315" s="7"/>
      <c r="D315" s="96"/>
      <c r="E315" s="9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"/>
      <c r="W315" s="147">
        <f>[2]Plan1!$A397</f>
        <v>48639</v>
      </c>
      <c r="Z315" s="1"/>
      <c r="AA315" s="3"/>
      <c r="AB315" s="132"/>
      <c r="AC315" s="132"/>
      <c r="AD315" s="132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2"/>
      <c r="B316" s="123"/>
      <c r="C316" s="7"/>
      <c r="D316" s="96"/>
      <c r="E316" s="9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"/>
      <c r="W316" s="147">
        <f>[2]Plan1!$A398</f>
        <v>48684</v>
      </c>
      <c r="Z316" s="1"/>
      <c r="AA316" s="3"/>
      <c r="AB316" s="132"/>
      <c r="AC316" s="132"/>
      <c r="AD316" s="132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2"/>
      <c r="B317" s="123"/>
      <c r="C317" s="7"/>
      <c r="D317" s="96"/>
      <c r="E317" s="9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"/>
      <c r="W317" s="147">
        <f>[2]Plan1!$A399</f>
        <v>48690</v>
      </c>
      <c r="Z317" s="1"/>
      <c r="AA317" s="3"/>
      <c r="AB317" s="132"/>
      <c r="AC317" s="132"/>
      <c r="AD317" s="132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2"/>
      <c r="B318" s="123"/>
      <c r="C318" s="7"/>
      <c r="D318" s="96"/>
      <c r="E318" s="9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"/>
      <c r="W318" s="147">
        <f>[2]Plan1!$A400</f>
        <v>48700</v>
      </c>
      <c r="Z318" s="1"/>
      <c r="AA318" s="3"/>
      <c r="AB318" s="132"/>
      <c r="AC318" s="132"/>
      <c r="AD318" s="132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2"/>
      <c r="B319" s="123"/>
      <c r="C319" s="7"/>
      <c r="D319" s="96"/>
      <c r="E319" s="9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"/>
      <c r="W319" s="147">
        <f>[2]Plan1!$A401</f>
        <v>48746</v>
      </c>
      <c r="Z319" s="1"/>
      <c r="AA319" s="3"/>
      <c r="AB319" s="132"/>
      <c r="AC319" s="132"/>
      <c r="AD319" s="132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2"/>
      <c r="B320" s="123"/>
      <c r="C320" s="7"/>
      <c r="D320" s="96"/>
      <c r="E320" s="9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"/>
      <c r="W320" s="147">
        <f>[2]Plan1!$A402</f>
        <v>48829</v>
      </c>
      <c r="Z320" s="1"/>
      <c r="AA320" s="3"/>
      <c r="AB320" s="132"/>
      <c r="AC320" s="132"/>
      <c r="AD320" s="132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2"/>
      <c r="B321" s="123"/>
      <c r="C321" s="7"/>
      <c r="D321" s="96"/>
      <c r="E321" s="9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"/>
      <c r="W321" s="147">
        <f>[2]Plan1!$A403</f>
        <v>48864</v>
      </c>
      <c r="Z321" s="1"/>
      <c r="AA321" s="3"/>
      <c r="AB321" s="132"/>
      <c r="AC321" s="132"/>
      <c r="AD321" s="132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2"/>
      <c r="B322" s="123"/>
      <c r="C322" s="7"/>
      <c r="D322" s="96"/>
      <c r="E322" s="9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"/>
      <c r="W322" s="147">
        <f>[2]Plan1!$A404</f>
        <v>48885</v>
      </c>
      <c r="Z322" s="1"/>
      <c r="AA322" s="3"/>
      <c r="AB322" s="132"/>
      <c r="AC322" s="132"/>
      <c r="AD322" s="132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2"/>
      <c r="B323" s="123"/>
      <c r="C323" s="7"/>
      <c r="D323" s="96"/>
      <c r="E323" s="9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"/>
      <c r="W323" s="147">
        <f>[2]Plan1!$A405</f>
        <v>48898</v>
      </c>
      <c r="Z323" s="1"/>
      <c r="AA323" s="3"/>
      <c r="AB323" s="132"/>
      <c r="AC323" s="132"/>
      <c r="AD323" s="132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2"/>
      <c r="B324" s="123"/>
      <c r="C324" s="7"/>
      <c r="D324" s="96"/>
      <c r="E324" s="9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"/>
      <c r="W324" s="147">
        <f>[2]Plan1!$A406</f>
        <v>48903</v>
      </c>
      <c r="Z324" s="1"/>
      <c r="AA324" s="3"/>
      <c r="AB324" s="132"/>
      <c r="AC324" s="132"/>
      <c r="AD324" s="132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2"/>
      <c r="B325" s="123"/>
      <c r="C325" s="7"/>
      <c r="D325" s="96"/>
      <c r="E325" s="9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"/>
      <c r="W325" s="147">
        <f>[2]Plan1!$A407</f>
        <v>48938</v>
      </c>
      <c r="Z325" s="1"/>
      <c r="AA325" s="3"/>
      <c r="AB325" s="132"/>
      <c r="AC325" s="132"/>
      <c r="AD325" s="132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2"/>
      <c r="B326" s="123"/>
      <c r="C326" s="7"/>
      <c r="D326" s="96"/>
      <c r="E326" s="9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"/>
      <c r="W326" s="147">
        <f>[2]Plan1!$A408</f>
        <v>48945</v>
      </c>
      <c r="Z326" s="1"/>
      <c r="AA326" s="3"/>
      <c r="AB326" s="132"/>
      <c r="AC326" s="132"/>
      <c r="AD326" s="132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2"/>
      <c r="B327" s="123"/>
      <c r="C327" s="7"/>
      <c r="D327" s="96"/>
      <c r="E327" s="9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"/>
      <c r="W327" s="147">
        <f>[2]Plan1!$A409</f>
        <v>48995</v>
      </c>
      <c r="Z327" s="1"/>
      <c r="AA327" s="3"/>
      <c r="AB327" s="132"/>
      <c r="AC327" s="132"/>
      <c r="AD327" s="132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2"/>
      <c r="B328" s="123"/>
      <c r="C328" s="7"/>
      <c r="D328" s="96"/>
      <c r="E328" s="9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"/>
      <c r="W328" s="147">
        <f>[2]Plan1!$A410</f>
        <v>48996</v>
      </c>
      <c r="Z328" s="1"/>
      <c r="AA328" s="3"/>
      <c r="AB328" s="132"/>
      <c r="AC328" s="132"/>
      <c r="AD328" s="132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2"/>
      <c r="B329" s="123"/>
      <c r="C329" s="7"/>
      <c r="D329" s="96"/>
      <c r="E329" s="9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"/>
      <c r="W329" s="147">
        <f>[2]Plan1!$A411</f>
        <v>49041</v>
      </c>
      <c r="Z329" s="1"/>
      <c r="AA329" s="3"/>
      <c r="AB329" s="132"/>
      <c r="AC329" s="132"/>
      <c r="AD329" s="132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2"/>
      <c r="B330" s="123"/>
      <c r="C330" s="7"/>
      <c r="D330" s="96"/>
      <c r="E330" s="9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"/>
      <c r="W330" s="147">
        <f>[2]Plan1!$A412</f>
        <v>49055</v>
      </c>
      <c r="Z330" s="1"/>
      <c r="AA330" s="3"/>
      <c r="AB330" s="132"/>
      <c r="AC330" s="132"/>
      <c r="AD330" s="132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2"/>
      <c r="B331" s="123"/>
      <c r="C331" s="7"/>
      <c r="D331" s="96"/>
      <c r="E331" s="9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"/>
      <c r="W331" s="147">
        <f>[2]Plan1!$A413</f>
        <v>49065</v>
      </c>
      <c r="Z331" s="1"/>
      <c r="AA331" s="3"/>
      <c r="AB331" s="132"/>
      <c r="AC331" s="132"/>
      <c r="AD331" s="132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2"/>
      <c r="B332" s="123"/>
      <c r="C332" s="7"/>
      <c r="D332" s="96"/>
      <c r="E332" s="9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"/>
      <c r="W332" s="147">
        <f>[2]Plan1!$A414</f>
        <v>49103</v>
      </c>
      <c r="Z332" s="1"/>
      <c r="AA332" s="3"/>
      <c r="AB332" s="132"/>
      <c r="AC332" s="132"/>
      <c r="AD332" s="132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2"/>
      <c r="B333" s="123"/>
      <c r="C333" s="7"/>
      <c r="D333" s="96"/>
      <c r="E333" s="9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"/>
      <c r="W333" s="147">
        <f>[2]Plan1!$A415</f>
        <v>49194</v>
      </c>
      <c r="Z333" s="1"/>
      <c r="AA333" s="3"/>
      <c r="AB333" s="132"/>
      <c r="AC333" s="132"/>
      <c r="AD333" s="132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2"/>
      <c r="B334" s="123"/>
      <c r="C334" s="7"/>
      <c r="D334" s="96"/>
      <c r="E334" s="9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"/>
      <c r="W334" s="147">
        <f>[2]Plan1!$A416</f>
        <v>49229</v>
      </c>
      <c r="Z334" s="1"/>
      <c r="AA334" s="3"/>
      <c r="AB334" s="132"/>
      <c r="AC334" s="132"/>
      <c r="AD334" s="132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2"/>
      <c r="B335" s="123"/>
      <c r="C335" s="7"/>
      <c r="D335" s="96"/>
      <c r="E335" s="9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"/>
      <c r="W335" s="147">
        <f>[2]Plan1!$A417</f>
        <v>49250</v>
      </c>
      <c r="Z335" s="1"/>
      <c r="AA335" s="3"/>
      <c r="AB335" s="132"/>
      <c r="AC335" s="132"/>
      <c r="AD335" s="132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2"/>
      <c r="B336" s="123"/>
      <c r="C336" s="7"/>
      <c r="D336" s="96"/>
      <c r="E336" s="9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"/>
      <c r="W336" s="147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2"/>
      <c r="B337" s="123"/>
      <c r="C337" s="7"/>
      <c r="D337" s="96"/>
      <c r="E337" s="9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"/>
      <c r="W337" s="147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2"/>
      <c r="B338" s="123"/>
      <c r="C338" s="7"/>
      <c r="D338" s="96"/>
      <c r="E338" s="9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"/>
      <c r="W338" s="147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2"/>
      <c r="B339" s="123"/>
      <c r="C339" s="7"/>
      <c r="D339" s="96"/>
      <c r="E339" s="9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"/>
      <c r="W339" s="147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2"/>
      <c r="B340" s="123"/>
      <c r="C340" s="7"/>
      <c r="D340" s="96"/>
      <c r="E340" s="9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"/>
      <c r="W340" s="147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2"/>
      <c r="B341" s="123"/>
      <c r="C341" s="7"/>
      <c r="D341" s="96"/>
      <c r="E341" s="9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"/>
      <c r="W341" s="147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2"/>
      <c r="B342" s="123"/>
      <c r="C342" s="7"/>
      <c r="D342" s="96"/>
      <c r="E342" s="9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"/>
      <c r="W342" s="147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2"/>
      <c r="B343" s="123"/>
      <c r="C343" s="7"/>
      <c r="D343" s="96"/>
      <c r="E343" s="9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"/>
      <c r="W343" s="147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2"/>
      <c r="B344" s="123"/>
      <c r="C344" s="7"/>
      <c r="D344" s="96"/>
      <c r="E344" s="9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"/>
      <c r="W344" s="147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2"/>
      <c r="B345" s="123"/>
      <c r="C345" s="7"/>
      <c r="D345" s="96"/>
      <c r="E345" s="9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"/>
      <c r="W345" s="147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2"/>
      <c r="B346" s="123"/>
      <c r="C346" s="7"/>
      <c r="D346" s="96"/>
      <c r="E346" s="9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"/>
      <c r="W346" s="147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2"/>
      <c r="B347" s="123"/>
      <c r="C347" s="7"/>
      <c r="D347" s="96"/>
      <c r="E347" s="9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"/>
      <c r="W347" s="147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2"/>
      <c r="B348" s="123"/>
      <c r="C348" s="7"/>
      <c r="D348" s="96"/>
      <c r="E348" s="9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"/>
      <c r="W348" s="147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2"/>
      <c r="B349" s="123"/>
      <c r="C349" s="7"/>
      <c r="D349" s="96"/>
      <c r="E349" s="9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"/>
      <c r="W349" s="147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2"/>
      <c r="B350" s="123"/>
      <c r="C350" s="7"/>
      <c r="D350" s="96"/>
      <c r="E350" s="9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"/>
      <c r="W350" s="147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2"/>
      <c r="B351" s="123"/>
      <c r="C351" s="7"/>
      <c r="D351" s="96"/>
      <c r="E351" s="9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"/>
      <c r="W351" s="147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2"/>
      <c r="B352" s="123"/>
      <c r="C352" s="7"/>
      <c r="D352" s="96"/>
      <c r="E352" s="9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"/>
      <c r="W352" s="147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2"/>
      <c r="B353" s="123"/>
      <c r="C353" s="7"/>
      <c r="D353" s="96"/>
      <c r="E353" s="9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"/>
      <c r="W353" s="147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2"/>
      <c r="B354" s="123"/>
      <c r="C354" s="7"/>
      <c r="D354" s="96"/>
      <c r="E354" s="9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"/>
      <c r="W354" s="147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2"/>
      <c r="B355" s="123"/>
      <c r="C355" s="7"/>
      <c r="D355" s="96"/>
      <c r="E355" s="9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"/>
      <c r="W355" s="147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2"/>
      <c r="B356" s="123"/>
      <c r="C356" s="7"/>
      <c r="D356" s="96"/>
      <c r="E356" s="9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"/>
      <c r="W356" s="147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2"/>
      <c r="B357" s="123"/>
      <c r="C357" s="7"/>
      <c r="D357" s="96"/>
      <c r="E357" s="9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"/>
      <c r="W357" s="147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2"/>
      <c r="B358" s="123"/>
      <c r="C358" s="7"/>
      <c r="D358" s="96"/>
      <c r="E358" s="9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"/>
      <c r="W358" s="147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2"/>
      <c r="B359" s="123"/>
      <c r="C359" s="7"/>
      <c r="D359" s="96"/>
      <c r="E359" s="9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"/>
      <c r="W359" s="147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2"/>
      <c r="B360" s="123"/>
      <c r="C360" s="7"/>
      <c r="D360" s="96"/>
      <c r="E360" s="9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"/>
      <c r="W360" s="147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2"/>
      <c r="B361" s="123"/>
      <c r="C361" s="7"/>
      <c r="D361" s="96"/>
      <c r="E361" s="9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"/>
      <c r="W361" s="147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2"/>
      <c r="B362" s="123"/>
      <c r="C362" s="7"/>
      <c r="D362" s="96"/>
      <c r="E362" s="9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"/>
      <c r="W362" s="147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2"/>
      <c r="B363" s="123"/>
      <c r="C363" s="7"/>
      <c r="D363" s="96"/>
      <c r="E363" s="9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"/>
      <c r="W363" s="147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2"/>
      <c r="B364" s="123"/>
      <c r="C364" s="7"/>
      <c r="D364" s="96"/>
      <c r="E364" s="9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"/>
      <c r="W364" s="147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2"/>
      <c r="B365" s="123"/>
      <c r="C365" s="7"/>
      <c r="D365" s="96"/>
      <c r="E365" s="9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"/>
      <c r="W365" s="147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2"/>
      <c r="B366" s="123"/>
      <c r="C366" s="7"/>
      <c r="D366" s="96"/>
      <c r="E366" s="9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"/>
      <c r="W366" s="147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2"/>
      <c r="B367" s="123"/>
      <c r="C367" s="7"/>
      <c r="D367" s="96"/>
      <c r="E367" s="9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"/>
      <c r="W367" s="147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2"/>
      <c r="B368" s="123"/>
      <c r="C368" s="7"/>
      <c r="D368" s="96"/>
      <c r="E368" s="9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"/>
      <c r="W368" s="147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2"/>
      <c r="B369" s="123"/>
      <c r="C369" s="7"/>
      <c r="D369" s="96"/>
      <c r="E369" s="9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"/>
      <c r="W369" s="147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2"/>
      <c r="B370" s="123"/>
      <c r="C370" s="7"/>
      <c r="D370" s="96"/>
      <c r="E370" s="9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"/>
      <c r="W370" s="147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2"/>
      <c r="B371" s="123"/>
      <c r="C371" s="7"/>
      <c r="D371" s="96"/>
      <c r="E371" s="9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"/>
      <c r="W371" s="147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2"/>
      <c r="B372" s="123"/>
      <c r="C372" s="7"/>
      <c r="D372" s="96"/>
      <c r="E372" s="9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"/>
      <c r="W372" s="147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2"/>
      <c r="B373" s="123"/>
      <c r="C373" s="7"/>
      <c r="D373" s="96"/>
      <c r="E373" s="9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"/>
      <c r="W373" s="147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2"/>
      <c r="B374" s="123"/>
      <c r="C374" s="7"/>
      <c r="D374" s="96"/>
      <c r="E374" s="9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"/>
      <c r="W374" s="147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2"/>
      <c r="B375" s="123"/>
      <c r="C375" s="7"/>
      <c r="D375" s="96"/>
      <c r="E375" s="9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"/>
      <c r="W375" s="147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2"/>
      <c r="B376" s="123"/>
      <c r="C376" s="7"/>
      <c r="D376" s="96"/>
      <c r="E376" s="9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"/>
      <c r="W376" s="147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2"/>
      <c r="B377" s="123"/>
      <c r="C377" s="7"/>
      <c r="D377" s="96"/>
      <c r="E377" s="9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22"/>
      <c r="W377" s="147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2"/>
      <c r="B378" s="123"/>
      <c r="C378" s="7"/>
      <c r="D378" s="96"/>
      <c r="E378" s="9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22"/>
      <c r="W378" s="147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2"/>
      <c r="B379" s="123"/>
      <c r="C379" s="7"/>
      <c r="D379" s="96"/>
      <c r="E379" s="9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"/>
      <c r="W379" s="147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2"/>
      <c r="B380" s="123"/>
      <c r="C380" s="7"/>
      <c r="D380" s="96"/>
      <c r="E380" s="9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"/>
      <c r="W380" s="147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2"/>
      <c r="B381" s="123"/>
      <c r="C381" s="7"/>
      <c r="D381" s="96"/>
      <c r="E381" s="9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"/>
      <c r="W381" s="147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2"/>
      <c r="B382" s="123"/>
      <c r="C382" s="7"/>
      <c r="D382" s="96"/>
      <c r="E382" s="9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"/>
      <c r="W382" s="147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2"/>
      <c r="B383" s="123"/>
      <c r="C383" s="7"/>
      <c r="D383" s="96"/>
      <c r="E383" s="9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"/>
      <c r="W383" s="147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2"/>
      <c r="B384" s="123"/>
      <c r="C384" s="7"/>
      <c r="D384" s="96"/>
      <c r="E384" s="9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"/>
      <c r="W384" s="147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2"/>
      <c r="B385" s="123"/>
      <c r="C385" s="7"/>
      <c r="D385" s="96"/>
      <c r="E385" s="9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"/>
      <c r="W385" s="147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2"/>
      <c r="B386" s="123"/>
      <c r="C386" s="7"/>
      <c r="D386" s="96"/>
      <c r="E386" s="9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"/>
      <c r="W386" s="147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2"/>
      <c r="B387" s="123"/>
      <c r="C387" s="7"/>
      <c r="D387" s="96"/>
      <c r="E387" s="9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"/>
      <c r="W387" s="147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2"/>
      <c r="B388" s="123"/>
      <c r="C388" s="7"/>
      <c r="D388" s="96"/>
      <c r="E388" s="9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"/>
      <c r="W388" s="147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2"/>
      <c r="B389" s="123"/>
      <c r="C389" s="7"/>
      <c r="D389" s="96"/>
      <c r="E389" s="9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"/>
      <c r="W389" s="147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2"/>
      <c r="B390" s="123"/>
      <c r="C390" s="7"/>
      <c r="D390" s="96"/>
      <c r="E390" s="9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"/>
      <c r="W390" s="147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2"/>
      <c r="B391" s="123"/>
      <c r="C391" s="7"/>
      <c r="D391" s="96"/>
      <c r="E391" s="9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"/>
      <c r="W391" s="147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2"/>
      <c r="B392" s="123"/>
      <c r="C392" s="7"/>
      <c r="D392" s="96"/>
      <c r="E392" s="9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"/>
      <c r="W392" s="147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2"/>
      <c r="B393" s="123"/>
      <c r="C393" s="7"/>
      <c r="D393" s="96"/>
      <c r="E393" s="9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"/>
      <c r="W393" s="147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2"/>
      <c r="B394" s="123"/>
      <c r="C394" s="7"/>
      <c r="D394" s="96"/>
      <c r="E394" s="9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"/>
      <c r="W394" s="147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2"/>
      <c r="B395" s="123"/>
      <c r="C395" s="7"/>
      <c r="D395" s="96"/>
      <c r="E395" s="9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"/>
      <c r="W395" s="147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2"/>
      <c r="B396" s="123"/>
      <c r="C396" s="7"/>
      <c r="D396" s="96"/>
      <c r="E396" s="9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"/>
      <c r="W396" s="147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2"/>
      <c r="B397" s="123"/>
      <c r="C397" s="7"/>
      <c r="D397" s="96"/>
      <c r="E397" s="9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47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2"/>
      <c r="B398" s="123"/>
      <c r="C398" s="7"/>
      <c r="D398" s="96"/>
      <c r="E398" s="9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47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2"/>
      <c r="B399" s="123"/>
      <c r="C399" s="7"/>
      <c r="D399" s="96"/>
      <c r="E399" s="9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47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2"/>
      <c r="B400" s="123"/>
      <c r="C400" s="7"/>
      <c r="D400" s="96"/>
      <c r="E400" s="9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47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2"/>
      <c r="B401" s="123"/>
      <c r="C401" s="7"/>
      <c r="D401" s="96"/>
      <c r="E401" s="9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47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2"/>
      <c r="B402" s="123"/>
      <c r="C402" s="7"/>
      <c r="D402" s="96"/>
      <c r="E402" s="9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47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2"/>
      <c r="B403" s="123"/>
      <c r="C403" s="7"/>
      <c r="D403" s="96"/>
      <c r="E403" s="9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47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2"/>
      <c r="B404" s="123"/>
      <c r="C404" s="7"/>
      <c r="D404" s="96"/>
      <c r="E404" s="9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47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2"/>
      <c r="B405" s="123"/>
      <c r="C405" s="7"/>
      <c r="D405" s="96"/>
      <c r="E405" s="9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47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2"/>
      <c r="B406" s="123"/>
      <c r="C406" s="7"/>
      <c r="D406" s="96"/>
      <c r="E406" s="9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47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2"/>
      <c r="B407" s="123"/>
      <c r="C407" s="7"/>
      <c r="D407" s="96"/>
      <c r="E407" s="9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47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2"/>
      <c r="B408" s="123"/>
      <c r="C408" s="7"/>
      <c r="D408" s="96"/>
      <c r="E408" s="9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47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2"/>
      <c r="B409" s="123"/>
      <c r="C409" s="7"/>
      <c r="D409" s="96"/>
      <c r="E409" s="9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47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2"/>
      <c r="B410" s="123"/>
      <c r="C410" s="7"/>
      <c r="D410" s="96"/>
      <c r="E410" s="9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47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2"/>
      <c r="B411" s="123"/>
      <c r="C411" s="7"/>
      <c r="D411" s="96"/>
      <c r="E411" s="9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47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2"/>
      <c r="B412" s="123"/>
      <c r="C412" s="7"/>
      <c r="D412" s="96"/>
      <c r="E412" s="9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47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2"/>
      <c r="B413" s="123"/>
      <c r="C413" s="7"/>
      <c r="D413" s="96"/>
      <c r="E413" s="9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47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2"/>
      <c r="B414" s="123"/>
      <c r="C414" s="7"/>
      <c r="D414" s="96"/>
      <c r="E414" s="9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47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2"/>
      <c r="B415" s="123"/>
      <c r="C415" s="7"/>
      <c r="D415" s="96"/>
      <c r="E415" s="9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47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2"/>
      <c r="B416" s="123"/>
      <c r="C416" s="7"/>
      <c r="D416" s="96"/>
      <c r="E416" s="9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47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2"/>
      <c r="B417" s="123"/>
      <c r="C417" s="7"/>
      <c r="D417" s="96"/>
      <c r="E417" s="9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47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2"/>
      <c r="B418" s="123"/>
      <c r="C418" s="7"/>
      <c r="D418" s="96"/>
      <c r="E418" s="9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47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2"/>
      <c r="B419" s="123"/>
      <c r="C419" s="7"/>
      <c r="D419" s="96"/>
      <c r="E419" s="9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47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2"/>
      <c r="B420" s="123"/>
      <c r="C420" s="7"/>
      <c r="D420" s="96"/>
      <c r="E420" s="9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47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2"/>
      <c r="B421" s="123"/>
      <c r="C421" s="7"/>
      <c r="D421" s="96"/>
      <c r="E421" s="9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47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2"/>
      <c r="B422" s="123"/>
      <c r="C422" s="7"/>
      <c r="D422" s="96"/>
      <c r="E422" s="9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47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2"/>
      <c r="B423" s="123"/>
      <c r="C423" s="7"/>
      <c r="D423" s="96"/>
      <c r="E423" s="9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47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2"/>
      <c r="B424" s="123"/>
      <c r="C424" s="7"/>
      <c r="D424" s="96"/>
      <c r="E424" s="9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47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2"/>
      <c r="B425" s="123"/>
      <c r="C425" s="7"/>
      <c r="D425" s="96"/>
      <c r="E425" s="9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47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2"/>
      <c r="B426" s="123"/>
      <c r="C426" s="7"/>
      <c r="D426" s="96"/>
      <c r="E426" s="9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47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2"/>
      <c r="B427" s="123"/>
      <c r="C427" s="7"/>
      <c r="D427" s="96"/>
      <c r="E427" s="9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47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2"/>
      <c r="B428" s="123"/>
      <c r="C428" s="7"/>
      <c r="D428" s="96"/>
      <c r="E428" s="9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47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2"/>
      <c r="B429" s="123"/>
      <c r="C429" s="7"/>
      <c r="D429" s="96"/>
      <c r="E429" s="9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47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2"/>
      <c r="B430" s="123"/>
      <c r="C430" s="7"/>
      <c r="D430" s="96"/>
      <c r="E430" s="9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47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2"/>
      <c r="B431" s="123"/>
      <c r="C431" s="7"/>
      <c r="D431" s="96"/>
      <c r="E431" s="9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47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2"/>
      <c r="B432" s="123"/>
      <c r="C432" s="7"/>
      <c r="D432" s="96"/>
      <c r="E432" s="9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47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2"/>
      <c r="B433" s="123"/>
      <c r="C433" s="7"/>
      <c r="D433" s="96"/>
      <c r="E433" s="9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47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2"/>
      <c r="B434" s="123"/>
      <c r="C434" s="7"/>
      <c r="D434" s="96"/>
      <c r="E434" s="9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47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2"/>
      <c r="B435" s="123"/>
      <c r="C435" s="7"/>
      <c r="D435" s="96"/>
      <c r="E435" s="9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47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2"/>
      <c r="B436" s="123"/>
      <c r="C436" s="7"/>
      <c r="D436" s="96"/>
      <c r="E436" s="9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47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2"/>
      <c r="B437" s="123"/>
      <c r="C437" s="7"/>
      <c r="D437" s="96"/>
      <c r="E437" s="9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47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2"/>
      <c r="B438" s="123"/>
      <c r="C438" s="7"/>
      <c r="D438" s="96"/>
      <c r="E438" s="9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47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2"/>
      <c r="B439" s="123"/>
      <c r="C439" s="7"/>
      <c r="D439" s="96"/>
      <c r="E439" s="9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47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2"/>
      <c r="B440" s="123"/>
      <c r="C440" s="7"/>
      <c r="D440" s="96"/>
      <c r="E440" s="9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47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2"/>
      <c r="B441" s="123"/>
      <c r="C441" s="7"/>
      <c r="D441" s="96"/>
      <c r="E441" s="9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47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2"/>
      <c r="B442" s="123"/>
      <c r="C442" s="7"/>
      <c r="D442" s="96"/>
      <c r="E442" s="9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47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2"/>
      <c r="B443" s="123"/>
      <c r="C443" s="7"/>
      <c r="D443" s="96"/>
      <c r="E443" s="9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47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2"/>
      <c r="B444" s="123"/>
      <c r="C444" s="7"/>
      <c r="D444" s="96"/>
      <c r="E444" s="9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47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2"/>
      <c r="B445" s="123"/>
      <c r="C445" s="7"/>
      <c r="D445" s="96"/>
      <c r="E445" s="9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47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2"/>
      <c r="B446" s="123"/>
      <c r="C446" s="7"/>
      <c r="D446" s="96"/>
      <c r="E446" s="9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47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2"/>
      <c r="B447" s="123"/>
      <c r="C447" s="7"/>
      <c r="D447" s="96"/>
      <c r="E447" s="9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47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2"/>
      <c r="B448" s="123"/>
      <c r="C448" s="7"/>
      <c r="D448" s="96"/>
      <c r="E448" s="9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47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2"/>
      <c r="B449" s="123"/>
      <c r="C449" s="7"/>
      <c r="D449" s="96"/>
      <c r="E449" s="9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47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2"/>
      <c r="B450" s="123"/>
      <c r="C450" s="7"/>
      <c r="D450" s="96"/>
      <c r="E450" s="9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47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2"/>
      <c r="B451" s="123"/>
      <c r="C451" s="7"/>
      <c r="D451" s="96"/>
      <c r="E451" s="9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47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2"/>
      <c r="B452" s="123"/>
      <c r="C452" s="7"/>
      <c r="D452" s="96"/>
      <c r="E452" s="9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47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2"/>
      <c r="B453" s="123"/>
      <c r="C453" s="7"/>
      <c r="D453" s="96"/>
      <c r="E453" s="9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47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2"/>
      <c r="B454" s="123"/>
      <c r="C454" s="7"/>
      <c r="D454" s="96"/>
      <c r="E454" s="9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47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2"/>
      <c r="B455" s="123"/>
      <c r="C455" s="7"/>
      <c r="D455" s="96"/>
      <c r="E455" s="9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47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2"/>
      <c r="B456" s="123"/>
      <c r="C456" s="7"/>
      <c r="D456" s="96"/>
      <c r="E456" s="9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47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2"/>
      <c r="B457" s="123"/>
      <c r="C457" s="7"/>
      <c r="D457" s="96"/>
      <c r="E457" s="9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47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2"/>
      <c r="B458" s="123"/>
      <c r="C458" s="7"/>
      <c r="D458" s="96"/>
      <c r="E458" s="9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47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2"/>
      <c r="B459" s="123"/>
      <c r="C459" s="7"/>
      <c r="D459" s="96"/>
      <c r="E459" s="9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47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2"/>
      <c r="B460" s="123"/>
      <c r="C460" s="7"/>
      <c r="D460" s="96"/>
      <c r="E460" s="9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47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2"/>
      <c r="B461" s="123"/>
      <c r="C461" s="7"/>
      <c r="D461" s="96"/>
      <c r="E461" s="9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47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2"/>
      <c r="B462" s="123"/>
      <c r="C462" s="7"/>
      <c r="D462" s="96"/>
      <c r="E462" s="9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47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2"/>
      <c r="B463" s="123"/>
      <c r="C463" s="7"/>
      <c r="D463" s="96"/>
      <c r="E463" s="9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47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2"/>
      <c r="B464" s="123"/>
      <c r="C464" s="7"/>
      <c r="D464" s="96"/>
      <c r="E464" s="9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47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2"/>
      <c r="B465" s="123"/>
      <c r="C465" s="7"/>
      <c r="D465" s="96"/>
      <c r="E465" s="9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47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2"/>
      <c r="B466" s="123"/>
      <c r="C466" s="7"/>
      <c r="D466" s="96"/>
      <c r="E466" s="9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47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2"/>
      <c r="B467" s="123"/>
      <c r="C467" s="7"/>
      <c r="D467" s="96"/>
      <c r="E467" s="9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47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2"/>
      <c r="B468" s="123"/>
      <c r="C468" s="7"/>
      <c r="D468" s="96"/>
      <c r="E468" s="9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47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2"/>
      <c r="B469" s="123"/>
      <c r="C469" s="7"/>
      <c r="D469" s="96"/>
      <c r="E469" s="9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47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2"/>
      <c r="B470" s="123"/>
      <c r="C470" s="7"/>
      <c r="D470" s="96"/>
      <c r="E470" s="9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47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2"/>
      <c r="B471" s="123"/>
      <c r="C471" s="7"/>
      <c r="D471" s="96"/>
      <c r="E471" s="9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47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2"/>
      <c r="B472" s="123"/>
      <c r="C472" s="7"/>
      <c r="D472" s="96"/>
      <c r="E472" s="9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47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2"/>
      <c r="B473" s="123"/>
      <c r="C473" s="7"/>
      <c r="D473" s="96"/>
      <c r="E473" s="9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47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2"/>
      <c r="B474" s="123"/>
      <c r="C474" s="7"/>
      <c r="D474" s="96"/>
      <c r="E474" s="9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47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2"/>
      <c r="B475" s="123"/>
      <c r="C475" s="7"/>
      <c r="D475" s="96"/>
      <c r="E475" s="9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47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2"/>
      <c r="B476" s="123"/>
      <c r="C476" s="7"/>
      <c r="D476" s="96"/>
      <c r="E476" s="9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47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2"/>
      <c r="B477" s="123"/>
      <c r="C477" s="7"/>
      <c r="D477" s="96"/>
      <c r="E477" s="9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47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2"/>
      <c r="B478" s="123"/>
      <c r="C478" s="7"/>
      <c r="D478" s="96"/>
      <c r="E478" s="9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47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2"/>
      <c r="B479" s="123"/>
      <c r="C479" s="7"/>
      <c r="D479" s="96"/>
      <c r="E479" s="9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47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2"/>
      <c r="B480" s="123"/>
      <c r="C480" s="7"/>
      <c r="D480" s="96"/>
      <c r="E480" s="9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47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2"/>
      <c r="B481" s="123"/>
      <c r="C481" s="7"/>
      <c r="D481" s="96"/>
      <c r="E481" s="9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47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2"/>
      <c r="B482" s="123"/>
      <c r="C482" s="7"/>
      <c r="D482" s="96"/>
      <c r="E482" s="9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47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2"/>
      <c r="B483" s="123"/>
      <c r="C483" s="7"/>
      <c r="D483" s="96"/>
      <c r="E483" s="9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47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2"/>
      <c r="B484" s="123"/>
      <c r="C484" s="7"/>
      <c r="D484" s="96"/>
      <c r="E484" s="9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2"/>
      <c r="B485" s="123"/>
      <c r="C485" s="7"/>
      <c r="D485" s="96"/>
      <c r="E485" s="9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2"/>
      <c r="B486" s="123"/>
      <c r="C486" s="7"/>
      <c r="D486" s="96"/>
      <c r="E486" s="9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2"/>
      <c r="B487" s="123"/>
      <c r="C487" s="7"/>
      <c r="D487" s="96"/>
      <c r="E487" s="9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2"/>
      <c r="B488" s="123"/>
      <c r="C488" s="7"/>
      <c r="D488" s="96"/>
      <c r="E488" s="9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2"/>
      <c r="B489" s="123"/>
      <c r="C489" s="7"/>
      <c r="D489" s="96"/>
      <c r="E489" s="9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2"/>
      <c r="B490" s="123"/>
      <c r="C490" s="7"/>
      <c r="D490" s="96"/>
      <c r="E490" s="9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2"/>
      <c r="B491" s="123"/>
      <c r="C491" s="7"/>
      <c r="D491" s="96"/>
      <c r="E491" s="9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2"/>
      <c r="B492" s="123"/>
      <c r="C492" s="7"/>
      <c r="D492" s="96"/>
      <c r="E492" s="9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2"/>
      <c r="B493" s="123"/>
      <c r="C493" s="7"/>
      <c r="D493" s="96"/>
      <c r="E493" s="9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2"/>
      <c r="B494" s="123"/>
      <c r="C494" s="7"/>
      <c r="D494" s="96"/>
      <c r="E494" s="9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2"/>
      <c r="B495" s="123"/>
      <c r="C495" s="7"/>
      <c r="D495" s="96"/>
      <c r="E495" s="9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2"/>
      <c r="B496" s="123"/>
      <c r="C496" s="7"/>
      <c r="D496" s="96"/>
      <c r="E496" s="9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2"/>
      <c r="B497" s="123"/>
      <c r="C497" s="7"/>
      <c r="D497" s="96"/>
      <c r="E497" s="9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2"/>
      <c r="B498" s="123"/>
      <c r="C498" s="7"/>
      <c r="D498" s="96"/>
      <c r="E498" s="9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2"/>
      <c r="B499" s="123"/>
      <c r="C499" s="7"/>
      <c r="D499" s="96"/>
      <c r="E499" s="9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2"/>
      <c r="B500" s="123"/>
      <c r="C500" s="7"/>
      <c r="D500" s="96"/>
      <c r="E500" s="9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2"/>
      <c r="B501" s="123"/>
      <c r="C501" s="7"/>
      <c r="D501" s="96"/>
      <c r="E501" s="9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2"/>
      <c r="B502" s="123"/>
      <c r="C502" s="7"/>
      <c r="D502" s="96"/>
      <c r="E502" s="9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2"/>
      <c r="B503" s="123"/>
      <c r="C503" s="7"/>
      <c r="D503" s="96"/>
      <c r="E503" s="9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2"/>
      <c r="B504" s="123"/>
      <c r="C504" s="7"/>
      <c r="D504" s="96"/>
      <c r="E504" s="9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2"/>
      <c r="B505" s="123"/>
      <c r="C505" s="7"/>
      <c r="D505" s="96"/>
      <c r="E505" s="9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2"/>
      <c r="B506" s="123"/>
      <c r="C506" s="7"/>
      <c r="D506" s="96"/>
      <c r="E506" s="9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2"/>
      <c r="B507" s="123"/>
      <c r="C507" s="7"/>
      <c r="D507" s="96"/>
      <c r="E507" s="9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2"/>
      <c r="B508" s="123"/>
      <c r="C508" s="7"/>
      <c r="D508" s="96"/>
      <c r="E508" s="9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2"/>
      <c r="B509" s="123"/>
      <c r="C509" s="7"/>
      <c r="D509" s="96"/>
      <c r="E509" s="9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2"/>
      <c r="B510" s="123"/>
      <c r="C510" s="7"/>
      <c r="D510" s="96"/>
      <c r="E510" s="9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2"/>
      <c r="B511" s="123"/>
      <c r="C511" s="7"/>
      <c r="D511" s="96"/>
      <c r="E511" s="9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2"/>
      <c r="B512" s="123"/>
      <c r="C512" s="7"/>
      <c r="D512" s="96"/>
      <c r="E512" s="9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2"/>
      <c r="B513" s="123"/>
      <c r="C513" s="7"/>
      <c r="D513" s="96"/>
      <c r="E513" s="9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2"/>
      <c r="B514" s="123"/>
      <c r="C514" s="7"/>
      <c r="D514" s="96"/>
      <c r="E514" s="9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2"/>
      <c r="B515" s="123"/>
      <c r="C515" s="7"/>
      <c r="D515" s="96"/>
      <c r="E515" s="9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2"/>
      <c r="B516" s="123"/>
      <c r="C516" s="7"/>
      <c r="D516" s="96"/>
      <c r="E516" s="9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2"/>
      <c r="B517" s="123"/>
      <c r="C517" s="7"/>
      <c r="D517" s="96"/>
      <c r="E517" s="9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2"/>
      <c r="B518" s="123"/>
      <c r="C518" s="7"/>
      <c r="D518" s="96"/>
      <c r="E518" s="9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2"/>
      <c r="B519" s="123"/>
      <c r="C519" s="7"/>
      <c r="D519" s="96"/>
      <c r="E519" s="9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2"/>
      <c r="B520" s="123"/>
      <c r="C520" s="7"/>
      <c r="D520" s="96"/>
      <c r="E520" s="9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2"/>
      <c r="B521" s="123"/>
      <c r="C521" s="7"/>
      <c r="D521" s="96"/>
      <c r="E521" s="9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2"/>
      <c r="B522" s="123"/>
      <c r="C522" s="7"/>
      <c r="D522" s="96"/>
      <c r="E522" s="9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2"/>
      <c r="B523" s="123"/>
      <c r="C523" s="7"/>
      <c r="D523" s="96"/>
      <c r="E523" s="9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2"/>
      <c r="B524" s="123"/>
      <c r="C524" s="7"/>
      <c r="D524" s="96"/>
      <c r="E524" s="9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2"/>
      <c r="B525" s="123"/>
      <c r="C525" s="7"/>
      <c r="D525" s="96"/>
      <c r="E525" s="9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2"/>
      <c r="B526" s="123"/>
      <c r="C526" s="7"/>
      <c r="D526" s="96"/>
      <c r="E526" s="9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2"/>
      <c r="B527" s="123"/>
      <c r="C527" s="7"/>
      <c r="D527" s="96"/>
      <c r="E527" s="9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2"/>
      <c r="B528" s="123"/>
      <c r="C528" s="7"/>
      <c r="D528" s="96"/>
      <c r="E528" s="9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2"/>
      <c r="B529" s="123"/>
      <c r="C529" s="7"/>
      <c r="D529" s="96"/>
      <c r="E529" s="9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2"/>
      <c r="B530" s="123"/>
      <c r="C530" s="7"/>
      <c r="D530" s="96"/>
      <c r="E530" s="9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2"/>
      <c r="B531" s="123"/>
      <c r="C531" s="7"/>
      <c r="D531" s="96"/>
      <c r="E531" s="9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2"/>
      <c r="B532" s="123"/>
      <c r="C532" s="7"/>
      <c r="D532" s="96"/>
      <c r="E532" s="9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2"/>
      <c r="B533" s="123"/>
      <c r="C533" s="7"/>
      <c r="D533" s="96"/>
      <c r="E533" s="9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2"/>
      <c r="B534" s="123"/>
      <c r="C534" s="7"/>
      <c r="D534" s="96"/>
      <c r="E534" s="9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2"/>
      <c r="B535" s="123"/>
      <c r="C535" s="7"/>
      <c r="D535" s="96"/>
      <c r="E535" s="9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2"/>
      <c r="B536" s="123"/>
      <c r="C536" s="7"/>
      <c r="D536" s="96"/>
      <c r="E536" s="9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2"/>
      <c r="B537" s="123"/>
      <c r="C537" s="7"/>
      <c r="D537" s="96"/>
      <c r="E537" s="9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2"/>
      <c r="B538" s="123"/>
      <c r="C538" s="7"/>
      <c r="D538" s="96"/>
      <c r="E538" s="9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2"/>
      <c r="B539" s="123"/>
      <c r="C539" s="7"/>
      <c r="D539" s="96"/>
      <c r="E539" s="9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2"/>
      <c r="B540" s="123"/>
      <c r="C540" s="7"/>
      <c r="D540" s="96"/>
      <c r="E540" s="9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2"/>
      <c r="B541" s="123"/>
      <c r="C541" s="7"/>
      <c r="D541" s="96"/>
      <c r="E541" s="9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2"/>
      <c r="B542" s="123"/>
      <c r="C542" s="7"/>
      <c r="D542" s="96"/>
      <c r="E542" s="9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2"/>
      <c r="B543" s="123"/>
      <c r="C543" s="7"/>
      <c r="D543" s="96"/>
      <c r="E543" s="9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2"/>
      <c r="B544" s="123"/>
      <c r="C544" s="7"/>
      <c r="D544" s="96"/>
      <c r="E544" s="9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2"/>
      <c r="B545" s="123"/>
      <c r="C545" s="7"/>
      <c r="D545" s="96"/>
      <c r="E545" s="9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2"/>
      <c r="B546" s="123"/>
      <c r="C546" s="7"/>
      <c r="D546" s="96"/>
      <c r="E546" s="9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2"/>
      <c r="B547" s="123"/>
      <c r="C547" s="7"/>
      <c r="D547" s="96"/>
      <c r="E547" s="9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2"/>
      <c r="B548" s="123"/>
      <c r="C548" s="7"/>
      <c r="D548" s="96"/>
      <c r="E548" s="9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2"/>
      <c r="B549" s="123"/>
      <c r="C549" s="7"/>
      <c r="D549" s="96"/>
      <c r="E549" s="9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2"/>
      <c r="B550" s="123"/>
      <c r="C550" s="7"/>
      <c r="D550" s="96"/>
      <c r="E550" s="9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2"/>
      <c r="B551" s="123"/>
      <c r="C551" s="7"/>
      <c r="D551" s="96"/>
      <c r="E551" s="9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2"/>
      <c r="B552" s="123"/>
      <c r="C552" s="7"/>
      <c r="D552" s="96"/>
      <c r="E552" s="9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2"/>
      <c r="B553" s="123"/>
      <c r="C553" s="7"/>
      <c r="D553" s="96"/>
      <c r="E553" s="9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2"/>
      <c r="B554" s="123"/>
      <c r="C554" s="7"/>
      <c r="D554" s="96"/>
      <c r="E554" s="9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2"/>
      <c r="B555" s="123"/>
      <c r="C555" s="7"/>
      <c r="D555" s="96"/>
      <c r="E555" s="9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2"/>
      <c r="B556" s="123"/>
      <c r="C556" s="7"/>
      <c r="D556" s="96"/>
      <c r="E556" s="9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2"/>
      <c r="B557" s="123"/>
      <c r="C557" s="7"/>
      <c r="D557" s="96"/>
      <c r="E557" s="9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2"/>
      <c r="B558" s="123"/>
      <c r="C558" s="7"/>
      <c r="D558" s="96"/>
      <c r="E558" s="9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2"/>
      <c r="B559" s="123"/>
      <c r="C559" s="7"/>
      <c r="D559" s="96"/>
      <c r="E559" s="9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2"/>
      <c r="B560" s="123"/>
      <c r="C560" s="7"/>
      <c r="D560" s="96"/>
      <c r="E560" s="9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2"/>
      <c r="B561" s="123"/>
      <c r="C561" s="7"/>
      <c r="D561" s="96"/>
      <c r="E561" s="9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2"/>
      <c r="B562" s="123"/>
      <c r="C562" s="7"/>
      <c r="D562" s="96"/>
      <c r="E562" s="9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2"/>
      <c r="B563" s="123"/>
      <c r="C563" s="7"/>
      <c r="D563" s="96"/>
      <c r="E563" s="9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2"/>
      <c r="B564" s="123"/>
      <c r="C564" s="7"/>
      <c r="D564" s="96"/>
      <c r="E564" s="9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2"/>
      <c r="B565" s="123"/>
      <c r="C565" s="7"/>
      <c r="D565" s="96"/>
      <c r="E565" s="9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2"/>
      <c r="B566" s="123"/>
      <c r="C566" s="7"/>
      <c r="D566" s="96"/>
      <c r="E566" s="9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2"/>
      <c r="B567" s="123"/>
      <c r="C567" s="7"/>
      <c r="D567" s="96"/>
      <c r="E567" s="9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2"/>
      <c r="B568" s="123"/>
      <c r="C568" s="7"/>
      <c r="D568" s="96"/>
      <c r="E568" s="9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2"/>
      <c r="B569" s="123"/>
      <c r="C569" s="7"/>
      <c r="D569" s="96"/>
      <c r="E569" s="9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2"/>
      <c r="B570" s="123"/>
      <c r="C570" s="7"/>
      <c r="D570" s="96"/>
      <c r="E570" s="9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2"/>
      <c r="B571" s="123"/>
      <c r="C571" s="7"/>
      <c r="D571" s="96"/>
      <c r="E571" s="9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2"/>
      <c r="B572" s="123"/>
      <c r="C572" s="7"/>
      <c r="D572" s="96"/>
      <c r="E572" s="9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2"/>
      <c r="B573" s="123"/>
      <c r="C573" s="7"/>
      <c r="D573" s="96"/>
      <c r="E573" s="9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2"/>
      <c r="B574" s="123"/>
      <c r="C574" s="7"/>
      <c r="D574" s="96"/>
      <c r="E574" s="9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2"/>
      <c r="B575" s="123"/>
      <c r="C575" s="7"/>
      <c r="D575" s="96"/>
      <c r="E575" s="9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2"/>
      <c r="B576" s="123"/>
      <c r="C576" s="7"/>
      <c r="D576" s="96"/>
      <c r="E576" s="9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2"/>
      <c r="B577" s="123"/>
      <c r="C577" s="7"/>
      <c r="D577" s="96"/>
      <c r="E577" s="9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2"/>
      <c r="B578" s="123"/>
      <c r="C578" s="7"/>
      <c r="D578" s="96"/>
      <c r="E578" s="9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2"/>
      <c r="B579" s="123"/>
      <c r="C579" s="7"/>
      <c r="D579" s="96"/>
      <c r="E579" s="9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2"/>
      <c r="B580" s="123"/>
      <c r="C580" s="7"/>
      <c r="D580" s="96"/>
      <c r="E580" s="9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2"/>
      <c r="B581" s="123"/>
      <c r="C581" s="7"/>
      <c r="D581" s="96"/>
      <c r="E581" s="9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2"/>
      <c r="B582" s="123"/>
      <c r="C582" s="7"/>
      <c r="D582" s="96"/>
      <c r="E582" s="9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2"/>
      <c r="B583" s="123"/>
      <c r="C583" s="7"/>
      <c r="D583" s="96"/>
      <c r="E583" s="9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2"/>
      <c r="B584" s="123"/>
      <c r="C584" s="7"/>
      <c r="D584" s="96"/>
      <c r="E584" s="9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2"/>
      <c r="B585" s="123"/>
      <c r="C585" s="7"/>
      <c r="D585" s="96"/>
      <c r="E585" s="9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2"/>
      <c r="B586" s="123"/>
      <c r="C586" s="7"/>
      <c r="D586" s="96"/>
      <c r="E586" s="9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2"/>
      <c r="B587" s="123"/>
      <c r="C587" s="7"/>
      <c r="D587" s="96"/>
      <c r="E587" s="9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2"/>
      <c r="B588" s="123"/>
      <c r="C588" s="7"/>
      <c r="D588" s="96"/>
      <c r="E588" s="9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2"/>
      <c r="B589" s="123"/>
      <c r="C589" s="7"/>
      <c r="D589" s="96"/>
      <c r="E589" s="9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2"/>
      <c r="B590" s="123"/>
      <c r="C590" s="7"/>
      <c r="D590" s="96"/>
      <c r="E590" s="9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2"/>
      <c r="B591" s="123"/>
      <c r="C591" s="7"/>
      <c r="D591" s="96"/>
      <c r="E591" s="9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2"/>
      <c r="B592" s="123"/>
      <c r="C592" s="7"/>
      <c r="D592" s="96"/>
      <c r="E592" s="9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2"/>
      <c r="B593" s="123"/>
      <c r="C593" s="7"/>
      <c r="D593" s="96"/>
      <c r="E593" s="9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2"/>
      <c r="B594" s="123"/>
      <c r="C594" s="7"/>
      <c r="D594" s="96"/>
      <c r="E594" s="9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2"/>
      <c r="B595" s="123"/>
      <c r="C595" s="7"/>
      <c r="D595" s="96"/>
      <c r="E595" s="9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2"/>
      <c r="B596" s="123"/>
      <c r="C596" s="7"/>
      <c r="D596" s="96"/>
      <c r="E596" s="9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2"/>
      <c r="B597" s="123"/>
      <c r="C597" s="7"/>
      <c r="D597" s="96"/>
      <c r="E597" s="9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2"/>
      <c r="B598" s="123"/>
      <c r="C598" s="7"/>
      <c r="D598" s="96"/>
      <c r="E598" s="9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2"/>
      <c r="B599" s="123"/>
      <c r="C599" s="7"/>
      <c r="D599" s="96"/>
      <c r="E599" s="9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2"/>
      <c r="B600" s="123"/>
      <c r="C600" s="7"/>
      <c r="D600" s="96"/>
      <c r="E600" s="9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2"/>
      <c r="B601" s="123"/>
      <c r="C601" s="7"/>
      <c r="D601" s="96"/>
      <c r="E601" s="9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2"/>
      <c r="B602" s="123"/>
      <c r="C602" s="7"/>
      <c r="D602" s="96"/>
      <c r="E602" s="9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2"/>
      <c r="B603" s="123"/>
      <c r="C603" s="7"/>
      <c r="D603" s="96"/>
      <c r="E603" s="9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2"/>
      <c r="B604" s="123"/>
      <c r="C604" s="7"/>
      <c r="D604" s="96"/>
      <c r="E604" s="9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2"/>
      <c r="B605" s="123"/>
      <c r="C605" s="7"/>
      <c r="D605" s="96"/>
      <c r="E605" s="9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2"/>
      <c r="B606" s="123"/>
      <c r="C606" s="7"/>
      <c r="D606" s="96"/>
      <c r="E606" s="9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2"/>
      <c r="B607" s="123"/>
      <c r="C607" s="7"/>
      <c r="D607" s="96"/>
      <c r="E607" s="9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2"/>
      <c r="B608" s="123"/>
      <c r="C608" s="7"/>
      <c r="D608" s="96"/>
      <c r="E608" s="9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2"/>
      <c r="B609" s="123"/>
      <c r="C609" s="7"/>
      <c r="D609" s="96"/>
      <c r="E609" s="9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2"/>
      <c r="B610" s="123"/>
      <c r="C610" s="7"/>
      <c r="D610" s="96"/>
      <c r="E610" s="9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2"/>
      <c r="B611" s="123"/>
      <c r="C611" s="7"/>
      <c r="D611" s="96"/>
      <c r="E611" s="9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2"/>
      <c r="B612" s="123"/>
      <c r="C612" s="7"/>
      <c r="D612" s="96"/>
      <c r="E612" s="9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2"/>
      <c r="B613" s="123"/>
      <c r="C613" s="7"/>
      <c r="D613" s="96"/>
      <c r="E613" s="9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2"/>
      <c r="B614" s="123"/>
      <c r="C614" s="7"/>
      <c r="D614" s="96"/>
      <c r="E614" s="9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2"/>
      <c r="B615" s="123"/>
      <c r="C615" s="7"/>
      <c r="D615" s="96"/>
      <c r="E615" s="9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2"/>
      <c r="B616" s="123"/>
      <c r="C616" s="7"/>
      <c r="D616" s="96"/>
      <c r="E616" s="9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2"/>
      <c r="B617" s="123"/>
      <c r="C617" s="7"/>
      <c r="D617" s="96"/>
      <c r="E617" s="9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2"/>
      <c r="B618" s="123"/>
      <c r="C618" s="7"/>
      <c r="D618" s="96"/>
      <c r="E618" s="9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2"/>
      <c r="B619" s="123"/>
      <c r="C619" s="7"/>
      <c r="D619" s="96"/>
      <c r="E619" s="9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2"/>
      <c r="B620" s="123"/>
      <c r="C620" s="7"/>
      <c r="D620" s="96"/>
      <c r="E620" s="9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2"/>
      <c r="B621" s="123"/>
      <c r="C621" s="7"/>
      <c r="D621" s="96"/>
      <c r="E621" s="9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2"/>
      <c r="B622" s="123"/>
      <c r="C622" s="7"/>
      <c r="D622" s="96"/>
      <c r="E622" s="9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2"/>
      <c r="B623" s="123"/>
      <c r="C623" s="7"/>
      <c r="D623" s="96"/>
      <c r="E623" s="9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2"/>
      <c r="B624" s="123"/>
      <c r="C624" s="7"/>
      <c r="D624" s="96"/>
      <c r="E624" s="9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2"/>
      <c r="B625" s="123"/>
      <c r="C625" s="7"/>
      <c r="D625" s="96"/>
      <c r="E625" s="9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2"/>
      <c r="B626" s="123"/>
      <c r="C626" s="7"/>
      <c r="D626" s="96"/>
      <c r="E626" s="9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2"/>
      <c r="B627" s="123"/>
      <c r="C627" s="7"/>
      <c r="D627" s="96"/>
      <c r="E627" s="9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2"/>
      <c r="B628" s="123"/>
      <c r="C628" s="7"/>
      <c r="D628" s="96"/>
      <c r="E628" s="9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2"/>
      <c r="B629" s="123"/>
      <c r="C629" s="7"/>
      <c r="D629" s="96"/>
      <c r="E629" s="9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2"/>
      <c r="B630" s="123"/>
      <c r="C630" s="7"/>
      <c r="D630" s="96"/>
      <c r="E630" s="9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2"/>
      <c r="B631" s="123"/>
      <c r="C631" s="7"/>
      <c r="D631" s="96"/>
      <c r="E631" s="9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2"/>
      <c r="B632" s="123"/>
      <c r="C632" s="7"/>
      <c r="D632" s="96"/>
      <c r="E632" s="9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2"/>
      <c r="B633" s="123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2"/>
      <c r="B634" s="123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2"/>
      <c r="B635" s="123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2"/>
      <c r="B636" s="123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2"/>
      <c r="B637" s="123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2"/>
      <c r="B638" s="123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2"/>
      <c r="B639" s="123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2"/>
      <c r="B640" s="123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2"/>
      <c r="B641" s="123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2"/>
      <c r="B642" s="123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2"/>
      <c r="B643" s="123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2"/>
      <c r="B644" s="123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2"/>
      <c r="B645" s="123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2"/>
      <c r="B646" s="123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2"/>
      <c r="B647" s="123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2"/>
      <c r="B648" s="123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2"/>
      <c r="B649" s="123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2"/>
      <c r="B650" s="123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2"/>
      <c r="B651" s="123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2"/>
      <c r="B652" s="123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2"/>
      <c r="B653" s="123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2"/>
      <c r="B654" s="123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2"/>
      <c r="B655" s="123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2"/>
      <c r="B656" s="123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2"/>
      <c r="B657" s="123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2"/>
      <c r="B658" s="123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2"/>
      <c r="B659" s="123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2"/>
      <c r="B660" s="123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2"/>
      <c r="B661" s="123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2"/>
      <c r="B662" s="123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2"/>
      <c r="B663" s="123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2"/>
      <c r="B664" s="123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2"/>
      <c r="B665" s="123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2"/>
      <c r="B666" s="123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2"/>
      <c r="B667" s="123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2"/>
      <c r="B668" s="123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2"/>
      <c r="B669" s="123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2"/>
      <c r="B670" s="123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2"/>
      <c r="B671" s="123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2"/>
      <c r="B672" s="123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2"/>
      <c r="B673" s="123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2"/>
      <c r="B674" s="123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2"/>
      <c r="B675" s="123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2"/>
      <c r="B676" s="123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2"/>
      <c r="B677" s="123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2"/>
      <c r="B678" s="123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2"/>
      <c r="B679" s="123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2"/>
      <c r="B680" s="123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2"/>
      <c r="B681" s="123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2"/>
      <c r="B682" s="123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2"/>
      <c r="B683" s="123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2"/>
      <c r="B684" s="123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2"/>
      <c r="B685" s="123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2"/>
      <c r="B686" s="123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2"/>
      <c r="B687" s="123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2"/>
      <c r="B688" s="123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2"/>
      <c r="B689" s="123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2"/>
      <c r="B690" s="123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2"/>
      <c r="B691" s="123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2"/>
      <c r="B692" s="123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2"/>
      <c r="B693" s="123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2"/>
      <c r="B694" s="123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2"/>
      <c r="B695" s="123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2"/>
      <c r="B696" s="123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2"/>
      <c r="B697" s="123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2"/>
      <c r="B698" s="123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2"/>
      <c r="B699" s="123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2"/>
      <c r="B700" s="123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2"/>
      <c r="B701" s="123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2"/>
      <c r="B702" s="123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2"/>
      <c r="B703" s="123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2"/>
      <c r="B704" s="123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2"/>
      <c r="B705" s="123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2"/>
      <c r="B706" s="123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2"/>
      <c r="B707" s="123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2"/>
      <c r="B708" s="123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2"/>
      <c r="B709" s="123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2"/>
      <c r="B710" s="123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2"/>
      <c r="B711" s="123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2"/>
      <c r="B712" s="123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2"/>
      <c r="B713" s="123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2"/>
      <c r="B714" s="123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2"/>
      <c r="B715" s="123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2"/>
      <c r="B716" s="123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2"/>
      <c r="B717" s="123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2"/>
      <c r="B718" s="123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2"/>
      <c r="B719" s="123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2"/>
      <c r="B720" s="123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2"/>
      <c r="B721" s="123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2"/>
      <c r="B722" s="123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2"/>
      <c r="B723" s="123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2"/>
      <c r="B724" s="123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2"/>
      <c r="B725" s="123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2"/>
      <c r="B726" s="123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2"/>
      <c r="B727" s="123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2"/>
      <c r="B728" s="123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2"/>
      <c r="B729" s="123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2"/>
      <c r="B730" s="123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2"/>
      <c r="B731" s="123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2"/>
      <c r="B732" s="123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2"/>
      <c r="B733" s="123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2"/>
      <c r="B734" s="123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2"/>
      <c r="B735" s="123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2"/>
      <c r="B736" s="123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2"/>
      <c r="B737" s="123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2"/>
      <c r="B738" s="123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2"/>
      <c r="B739" s="123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2"/>
      <c r="B740" s="123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2"/>
      <c r="B741" s="123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2"/>
      <c r="B742" s="123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2"/>
      <c r="B743" s="123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2"/>
      <c r="B744" s="123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2"/>
      <c r="B745" s="123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2"/>
      <c r="B746" s="123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2"/>
      <c r="B747" s="123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2"/>
      <c r="B748" s="123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2"/>
      <c r="B749" s="123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2"/>
      <c r="B750" s="123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2"/>
      <c r="B751" s="123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2"/>
      <c r="B752" s="123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2"/>
      <c r="B753" s="123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2"/>
      <c r="B754" s="123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2"/>
      <c r="B755" s="123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2"/>
      <c r="B756" s="123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2"/>
      <c r="B757" s="123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2"/>
      <c r="B758" s="123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2"/>
      <c r="B759" s="123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2"/>
      <c r="B760" s="123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2"/>
      <c r="B761" s="123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2"/>
      <c r="B762" s="123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2"/>
      <c r="B763" s="123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2"/>
      <c r="B764" s="123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2"/>
      <c r="B765" s="123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2"/>
      <c r="B766" s="123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2"/>
      <c r="B767" s="123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2"/>
      <c r="B768" s="123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2"/>
      <c r="B769" s="123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2"/>
      <c r="B770" s="123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2"/>
      <c r="B771" s="123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2"/>
      <c r="B772" s="123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2"/>
      <c r="B773" s="123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2"/>
      <c r="B774" s="123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2"/>
      <c r="B775" s="123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2"/>
      <c r="B776" s="123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2"/>
      <c r="B777" s="123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2"/>
      <c r="B778" s="123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2"/>
      <c r="B779" s="123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2"/>
      <c r="B780" s="123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2"/>
      <c r="B781" s="123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2"/>
      <c r="B782" s="123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2"/>
      <c r="B783" s="123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2"/>
      <c r="B784" s="123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2"/>
      <c r="B785" s="123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2"/>
      <c r="B786" s="123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2"/>
      <c r="B787" s="123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2"/>
      <c r="B788" s="123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2"/>
      <c r="B789" s="123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2"/>
      <c r="B790" s="123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2"/>
      <c r="B791" s="123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2"/>
      <c r="B792" s="123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2"/>
      <c r="B793" s="123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2"/>
      <c r="B794" s="123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2"/>
      <c r="B795" s="123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2"/>
      <c r="B796" s="123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2"/>
      <c r="B797" s="123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2"/>
      <c r="B798" s="123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2"/>
      <c r="B799" s="123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2"/>
      <c r="B800" s="123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2"/>
      <c r="B801" s="123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2"/>
      <c r="B802" s="123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2"/>
      <c r="B803" s="123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2"/>
      <c r="B804" s="123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2"/>
      <c r="B805" s="123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2"/>
      <c r="B806" s="123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2"/>
      <c r="B807" s="123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2"/>
      <c r="B808" s="123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2"/>
      <c r="B809" s="123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2"/>
      <c r="B810" s="123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2"/>
      <c r="B811" s="123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2"/>
      <c r="B812" s="123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2"/>
      <c r="B813" s="123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2"/>
      <c r="B814" s="123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2"/>
      <c r="B815" s="123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2"/>
      <c r="B816" s="123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2"/>
      <c r="B817" s="123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2"/>
      <c r="B818" s="123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2"/>
      <c r="B819" s="123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2"/>
      <c r="B820" s="123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2"/>
      <c r="B821" s="123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2"/>
      <c r="B822" s="123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2"/>
      <c r="B823" s="123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2"/>
      <c r="B824" s="123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2"/>
      <c r="B825" s="123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2"/>
      <c r="B826" s="123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2"/>
      <c r="B827" s="123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2"/>
      <c r="B828" s="123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2"/>
      <c r="B829" s="123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2"/>
      <c r="B830" s="123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2"/>
      <c r="B831" s="123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2"/>
      <c r="B832" s="123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2"/>
      <c r="B833" s="123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2"/>
      <c r="B834" s="123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2"/>
      <c r="B835" s="123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2"/>
      <c r="B836" s="123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2"/>
      <c r="B837" s="123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2"/>
      <c r="B838" s="123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2"/>
      <c r="B839" s="123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2"/>
      <c r="B840" s="123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2"/>
      <c r="B841" s="123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2"/>
      <c r="B842" s="123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2"/>
      <c r="B843" s="123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2"/>
      <c r="B844" s="123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2"/>
      <c r="B845" s="123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2"/>
      <c r="B846" s="123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2"/>
      <c r="B847" s="123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2"/>
      <c r="B848" s="123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2"/>
      <c r="B849" s="123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2"/>
      <c r="B850" s="123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2"/>
      <c r="B851" s="123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2"/>
      <c r="B852" s="123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2"/>
      <c r="B853" s="123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2"/>
      <c r="B854" s="123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2"/>
      <c r="B855" s="123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2"/>
      <c r="B856" s="123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2"/>
      <c r="B857" s="123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2"/>
      <c r="B858" s="123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2"/>
      <c r="B859" s="123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2"/>
      <c r="B860" s="123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2"/>
      <c r="B861" s="123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2"/>
      <c r="B862" s="123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2"/>
      <c r="B863" s="123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2"/>
      <c r="B864" s="123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2"/>
      <c r="B865" s="123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2"/>
      <c r="B866" s="123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2"/>
      <c r="B867" s="123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2"/>
      <c r="B868" s="123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2"/>
      <c r="B869" s="123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2"/>
      <c r="B870" s="123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2"/>
      <c r="B871" s="123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2"/>
      <c r="B872" s="123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2"/>
      <c r="B873" s="123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2"/>
      <c r="B874" s="123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2"/>
      <c r="B875" s="123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2"/>
      <c r="B876" s="123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2"/>
      <c r="B877" s="123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2"/>
      <c r="B878" s="123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2"/>
      <c r="B879" s="123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2"/>
      <c r="B880" s="123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2"/>
      <c r="B881" s="123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2"/>
      <c r="B882" s="123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2"/>
      <c r="B883" s="123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2"/>
      <c r="B884" s="123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2"/>
      <c r="B885" s="123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2"/>
      <c r="B886" s="123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2"/>
      <c r="B887" s="123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2"/>
      <c r="B888" s="123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2"/>
      <c r="B889" s="123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2"/>
      <c r="B890" s="123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2"/>
      <c r="B891" s="123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2"/>
      <c r="B892" s="123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2"/>
      <c r="B893" s="123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2"/>
      <c r="B894" s="123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2"/>
      <c r="B895" s="123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2"/>
      <c r="B896" s="123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2"/>
      <c r="B897" s="123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2"/>
      <c r="B898" s="123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2"/>
      <c r="B899" s="123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2"/>
      <c r="B900" s="123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2"/>
      <c r="B901" s="123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2"/>
      <c r="B902" s="123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2"/>
      <c r="B903" s="123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2"/>
      <c r="B904" s="123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2"/>
      <c r="B905" s="123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2"/>
      <c r="B906" s="123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2"/>
      <c r="B907" s="123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2"/>
      <c r="B908" s="123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2"/>
      <c r="B909" s="123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2"/>
      <c r="B910" s="123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2"/>
      <c r="B911" s="123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2"/>
      <c r="B912" s="123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2"/>
      <c r="B913" s="123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2"/>
      <c r="B914" s="123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2"/>
      <c r="B915" s="123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2"/>
      <c r="B916" s="123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2"/>
      <c r="B917" s="123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2"/>
      <c r="B918" s="123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2"/>
      <c r="B919" s="123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2"/>
      <c r="B920" s="123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2"/>
      <c r="B921" s="123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2"/>
      <c r="B922" s="123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2"/>
      <c r="B923" s="123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2"/>
      <c r="B924" s="123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2"/>
      <c r="B925" s="123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2"/>
      <c r="B926" s="123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2"/>
      <c r="B927" s="123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2"/>
      <c r="B928" s="123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2"/>
      <c r="B929" s="123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2"/>
      <c r="B930" s="123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2"/>
      <c r="B931" s="123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2"/>
      <c r="B932" s="123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2"/>
      <c r="B933" s="123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2"/>
      <c r="B934" s="123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2"/>
      <c r="B935" s="123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2"/>
      <c r="B936" s="123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2"/>
      <c r="B937" s="123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2"/>
      <c r="B938" s="123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2"/>
      <c r="B939" s="123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2"/>
      <c r="B940" s="123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2"/>
      <c r="B941" s="123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2"/>
      <c r="B942" s="123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2"/>
      <c r="B943" s="123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2"/>
      <c r="B944" s="123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2"/>
      <c r="B945" s="123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2"/>
      <c r="B946" s="123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2"/>
      <c r="B947" s="123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2"/>
      <c r="B948" s="123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2"/>
      <c r="B949" s="123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2"/>
      <c r="B950" s="123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2"/>
      <c r="B951" s="123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2"/>
      <c r="B952" s="123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2"/>
      <c r="B953" s="123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2"/>
      <c r="B954" s="123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2"/>
      <c r="B955" s="123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2"/>
      <c r="B956" s="123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2"/>
      <c r="B957" s="123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2"/>
      <c r="B958" s="123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2"/>
      <c r="B959" s="123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2"/>
      <c r="B960" s="123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2"/>
      <c r="B961" s="123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2"/>
      <c r="B962" s="123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2"/>
      <c r="B963" s="123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2"/>
      <c r="B964" s="123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2"/>
      <c r="B965" s="123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2"/>
      <c r="B966" s="123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2"/>
      <c r="B967" s="123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2"/>
      <c r="B968" s="123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2"/>
      <c r="B969" s="123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2"/>
      <c r="B970" s="123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2"/>
      <c r="B971" s="123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2"/>
      <c r="B972" s="123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2"/>
      <c r="B973" s="123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2"/>
      <c r="B974" s="123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2"/>
      <c r="B975" s="123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2"/>
      <c r="B976" s="123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2"/>
      <c r="B977" s="123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2"/>
      <c r="B978" s="123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2"/>
      <c r="B979" s="123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2"/>
      <c r="B980" s="123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2"/>
      <c r="B981" s="123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2"/>
      <c r="B982" s="123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2"/>
      <c r="B983" s="123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2"/>
      <c r="B984" s="123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2"/>
      <c r="B985" s="123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2"/>
      <c r="B986" s="123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2"/>
      <c r="B987" s="123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2"/>
      <c r="B988" s="123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2"/>
      <c r="B989" s="123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2"/>
      <c r="B990" s="123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2"/>
      <c r="B991" s="123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2"/>
      <c r="B992" s="123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2"/>
      <c r="B993" s="123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2"/>
      <c r="B994" s="123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2"/>
      <c r="B995" s="123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2"/>
      <c r="B996" s="123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2"/>
      <c r="B997" s="123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2"/>
      <c r="B998" s="123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2"/>
      <c r="B999" s="123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2"/>
      <c r="B1000" s="123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2"/>
      <c r="B1001" s="123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2"/>
      <c r="B1002" s="123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2"/>
      <c r="B1003" s="123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2"/>
      <c r="B1004" s="123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2"/>
      <c r="B1005" s="123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2"/>
      <c r="B1006" s="123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2"/>
      <c r="B1007" s="123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2"/>
      <c r="B1008" s="123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2"/>
      <c r="B1009" s="123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2"/>
      <c r="B1010" s="123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2"/>
      <c r="B1011" s="123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2"/>
      <c r="B1012" s="123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2"/>
      <c r="B1013" s="123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2"/>
      <c r="B1014" s="123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2"/>
      <c r="B1015" s="123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2"/>
      <c r="B1016" s="123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2"/>
      <c r="B1017" s="123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2"/>
      <c r="B1018" s="123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2"/>
      <c r="B1019" s="123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2"/>
      <c r="B1020" s="123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2"/>
      <c r="B1021" s="123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2"/>
      <c r="B1022" s="123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2"/>
      <c r="B1023" s="123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2"/>
      <c r="B1024" s="123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2"/>
      <c r="B1025" s="123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2"/>
      <c r="B1026" s="123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2"/>
      <c r="B1027" s="123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2"/>
      <c r="B1028" s="123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2"/>
      <c r="B1029" s="123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2"/>
      <c r="B1030" s="123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2"/>
      <c r="B1031" s="123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2"/>
      <c r="B1032" s="123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2"/>
      <c r="B1033" s="123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2"/>
      <c r="B1034" s="123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2"/>
      <c r="B1035" s="123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2"/>
      <c r="B1036" s="123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2"/>
      <c r="B1037" s="123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2"/>
      <c r="B1038" s="123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2"/>
      <c r="B1039" s="123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2"/>
      <c r="B1040" s="123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2"/>
      <c r="B1041" s="123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2"/>
      <c r="B1042" s="123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2"/>
      <c r="B1043" s="123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2"/>
      <c r="B1044" s="123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2"/>
      <c r="B1045" s="123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2"/>
      <c r="B1046" s="123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2"/>
      <c r="B1047" s="123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2"/>
      <c r="B1048" s="123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2"/>
      <c r="B1049" s="123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2"/>
      <c r="B1050" s="123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2"/>
      <c r="B1051" s="123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2"/>
      <c r="B1052" s="123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2"/>
      <c r="B1053" s="123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2"/>
      <c r="B1054" s="123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2"/>
      <c r="B1055" s="123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2"/>
      <c r="B1056" s="123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2"/>
      <c r="B1057" s="123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2"/>
      <c r="B1058" s="123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2"/>
      <c r="B1059" s="123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2"/>
      <c r="B1060" s="123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2"/>
      <c r="B1061" s="123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2"/>
      <c r="B1062" s="123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2"/>
      <c r="B1063" s="123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2"/>
      <c r="B1064" s="123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2"/>
      <c r="B1065" s="123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2"/>
      <c r="B1066" s="123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2"/>
      <c r="B1067" s="123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2"/>
      <c r="B1068" s="123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2"/>
      <c r="B1069" s="123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2"/>
      <c r="B1070" s="123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2"/>
      <c r="B1071" s="123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2"/>
      <c r="B1072" s="123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2"/>
      <c r="B1073" s="123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2"/>
      <c r="B1074" s="123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2"/>
      <c r="B1075" s="123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2"/>
      <c r="B1076" s="123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2"/>
      <c r="B1077" s="123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2"/>
      <c r="B1078" s="123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2"/>
      <c r="B1079" s="123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2"/>
      <c r="B1080" s="123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2"/>
      <c r="B1081" s="123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2"/>
      <c r="B1082" s="123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2"/>
      <c r="B1083" s="123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2"/>
      <c r="B1084" s="123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2"/>
      <c r="B1085" s="123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2"/>
      <c r="B1086" s="123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2"/>
      <c r="B1087" s="123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2"/>
      <c r="B1088" s="123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2"/>
      <c r="B1089" s="123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2"/>
      <c r="B1090" s="123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2"/>
      <c r="B1091" s="123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2"/>
      <c r="B1092" s="123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2"/>
      <c r="B1093" s="123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2"/>
      <c r="B1094" s="123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2"/>
      <c r="B1095" s="123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2"/>
      <c r="B1096" s="123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2"/>
      <c r="B1097" s="123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2"/>
      <c r="B1098" s="123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2"/>
      <c r="B1099" s="123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2"/>
      <c r="B1100" s="123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2"/>
      <c r="B1101" s="123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2"/>
      <c r="B1102" s="123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2"/>
      <c r="B1103" s="123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2"/>
      <c r="B1104" s="123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2"/>
      <c r="B1105" s="123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2"/>
      <c r="B1106" s="123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2"/>
      <c r="B1107" s="123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2"/>
      <c r="B1108" s="123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2"/>
      <c r="B1109" s="123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2"/>
      <c r="B1110" s="123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2"/>
      <c r="B1111" s="123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2"/>
      <c r="B1112" s="123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2"/>
      <c r="B1113" s="123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2"/>
      <c r="B1114" s="123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2"/>
      <c r="B1115" s="123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2"/>
      <c r="B1116" s="123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2"/>
      <c r="B1117" s="123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2"/>
      <c r="B1118" s="123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2"/>
      <c r="B1119" s="123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2"/>
      <c r="B1120" s="123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2"/>
      <c r="B1121" s="123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2"/>
      <c r="B1122" s="123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2"/>
      <c r="B1123" s="123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2"/>
      <c r="B1124" s="123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2"/>
      <c r="B1125" s="123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2"/>
      <c r="B1126" s="123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2"/>
      <c r="B1127" s="123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2"/>
      <c r="B1128" s="123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2"/>
      <c r="B1129" s="123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2"/>
      <c r="B1130" s="123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2"/>
      <c r="B1131" s="123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2"/>
      <c r="B1132" s="123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2"/>
      <c r="B1133" s="123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2"/>
      <c r="B1134" s="123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2"/>
      <c r="B1135" s="123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2"/>
      <c r="B1136" s="123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2"/>
      <c r="B1137" s="123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2"/>
      <c r="B1138" s="123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2"/>
      <c r="B1139" s="123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2"/>
      <c r="B1140" s="123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2"/>
      <c r="B1141" s="123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2"/>
      <c r="B1142" s="123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2"/>
      <c r="B1143" s="123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2"/>
      <c r="B1144" s="123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2"/>
      <c r="B1145" s="123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2"/>
      <c r="B1146" s="123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2"/>
      <c r="B1147" s="123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2"/>
      <c r="B1148" s="123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2"/>
      <c r="B1149" s="123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2"/>
      <c r="B1150" s="123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2"/>
      <c r="B1151" s="123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2"/>
      <c r="B1152" s="123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2"/>
      <c r="B1153" s="123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2"/>
      <c r="B1154" s="123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2"/>
      <c r="B1155" s="123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2"/>
      <c r="B1156" s="123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2"/>
      <c r="B1157" s="123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2"/>
      <c r="B1158" s="123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2"/>
      <c r="B1159" s="123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2"/>
      <c r="B1160" s="123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2"/>
      <c r="B1161" s="123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2"/>
      <c r="B1162" s="123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2"/>
      <c r="B1163" s="123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2"/>
      <c r="B1164" s="123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2"/>
      <c r="B1165" s="123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2"/>
      <c r="B1166" s="123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2"/>
      <c r="B1167" s="123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2"/>
      <c r="B1168" s="123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2"/>
      <c r="B1169" s="123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2"/>
      <c r="B1170" s="123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2"/>
      <c r="B1171" s="123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2"/>
      <c r="B1172" s="123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2"/>
      <c r="B1173" s="123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2"/>
      <c r="B1174" s="123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2"/>
      <c r="B1175" s="123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2"/>
      <c r="B1176" s="123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2"/>
      <c r="B1177" s="123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2"/>
      <c r="B1178" s="123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2"/>
      <c r="B1179" s="123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2"/>
      <c r="B1180" s="123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2"/>
      <c r="B1181" s="123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2"/>
      <c r="B1182" s="123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2"/>
      <c r="B1183" s="123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2"/>
      <c r="B1184" s="123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2"/>
      <c r="B1185" s="123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2"/>
      <c r="B1186" s="123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2"/>
      <c r="B1187" s="123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2"/>
      <c r="B1188" s="123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2"/>
      <c r="B1189" s="123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2"/>
      <c r="B1190" s="123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2"/>
      <c r="B1191" s="123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2"/>
      <c r="B1192" s="123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2"/>
      <c r="B1193" s="123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2"/>
      <c r="B1194" s="123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2"/>
      <c r="B1195" s="123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2"/>
      <c r="B1196" s="123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2"/>
      <c r="B1197" s="123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2"/>
      <c r="B1198" s="123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2"/>
      <c r="B1199" s="123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2"/>
      <c r="B1200" s="123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2"/>
      <c r="B1201" s="123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2"/>
      <c r="B1202" s="123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2"/>
      <c r="B1203" s="123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2"/>
      <c r="B1204" s="123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2"/>
      <c r="B1205" s="123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2"/>
      <c r="B1206" s="123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2"/>
      <c r="B1207" s="123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2"/>
      <c r="B1208" s="123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2"/>
      <c r="B1209" s="123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2"/>
      <c r="B1210" s="123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2"/>
      <c r="B1211" s="123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2"/>
      <c r="B1212" s="123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2"/>
      <c r="B1213" s="123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2"/>
      <c r="B1214" s="123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2"/>
      <c r="B1215" s="123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2"/>
      <c r="B1216" s="123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2"/>
      <c r="B1217" s="123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2"/>
      <c r="B1218" s="123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2"/>
      <c r="B1219" s="123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2"/>
      <c r="B1220" s="123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2"/>
      <c r="B1221" s="123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2"/>
      <c r="B1222" s="123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2"/>
      <c r="B1223" s="123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2"/>
      <c r="B1224" s="123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2"/>
      <c r="B1225" s="123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2"/>
      <c r="B1226" s="123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2"/>
      <c r="B1227" s="123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2"/>
      <c r="B1228" s="123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2"/>
      <c r="B1229" s="123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2"/>
      <c r="B1230" s="123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2"/>
      <c r="B1231" s="123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2"/>
      <c r="B1232" s="123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2"/>
      <c r="B1233" s="123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2"/>
      <c r="B1234" s="123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2"/>
      <c r="B1235" s="123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2"/>
      <c r="B1236" s="123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2"/>
      <c r="B1237" s="123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2"/>
      <c r="B1238" s="123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2"/>
      <c r="B1239" s="123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2"/>
      <c r="B1240" s="123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2"/>
      <c r="B1241" s="123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2"/>
      <c r="B1242" s="123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2"/>
      <c r="B1243" s="123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2"/>
      <c r="B1244" s="123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2"/>
      <c r="B1245" s="123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2"/>
      <c r="B1246" s="123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2"/>
      <c r="B1247" s="123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2"/>
      <c r="B1248" s="123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2"/>
      <c r="B1249" s="123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2"/>
      <c r="B1250" s="123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2"/>
      <c r="B1251" s="123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2"/>
      <c r="B1252" s="123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2"/>
      <c r="B1253" s="123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2"/>
      <c r="B1254" s="123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2"/>
      <c r="B1255" s="123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2"/>
      <c r="B1256" s="123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2"/>
      <c r="B1257" s="123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2"/>
      <c r="B1258" s="123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2"/>
      <c r="B1259" s="123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2"/>
      <c r="B1260" s="123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2"/>
      <c r="B1261" s="123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2"/>
      <c r="B1262" s="123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2"/>
      <c r="B1263" s="123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2"/>
      <c r="B1264" s="123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2"/>
      <c r="B1265" s="123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2"/>
      <c r="B1266" s="123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2"/>
      <c r="B1267" s="123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2"/>
      <c r="B1268" s="123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2"/>
      <c r="B1269" s="123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2"/>
      <c r="B1270" s="123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2"/>
      <c r="B1271" s="123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2"/>
      <c r="B1272" s="123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2"/>
      <c r="B1273" s="123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2"/>
      <c r="B1274" s="123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2"/>
      <c r="B1275" s="123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2"/>
      <c r="B1276" s="123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2"/>
      <c r="B1277" s="123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2"/>
      <c r="B1278" s="123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2"/>
      <c r="B1279" s="123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2"/>
      <c r="B1280" s="123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2"/>
      <c r="B1281" s="123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2"/>
      <c r="B1282" s="123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2"/>
      <c r="B1283" s="123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2"/>
      <c r="B1284" s="123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2"/>
      <c r="B1285" s="123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2"/>
      <c r="B1286" s="123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2"/>
      <c r="B1287" s="123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2"/>
      <c r="B1288" s="123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2"/>
      <c r="B1289" s="123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2"/>
      <c r="B1290" s="123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2"/>
      <c r="B1291" s="123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2"/>
      <c r="B1292" s="123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2"/>
      <c r="B1293" s="123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2"/>
      <c r="B1294" s="123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2"/>
      <c r="B1295" s="123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2"/>
      <c r="B1296" s="123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2"/>
      <c r="B1297" s="123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2"/>
      <c r="B1298" s="123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2"/>
      <c r="B1299" s="123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2"/>
      <c r="B1300" s="123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2"/>
      <c r="B1301" s="123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2"/>
      <c r="B1302" s="123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2"/>
      <c r="B1303" s="123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2"/>
      <c r="B1304" s="123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2"/>
      <c r="B1305" s="123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2"/>
      <c r="B1306" s="123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2"/>
      <c r="B1307" s="123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2"/>
      <c r="B1308" s="123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2"/>
      <c r="B1309" s="123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2"/>
      <c r="B1310" s="123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2"/>
      <c r="B1311" s="123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2"/>
      <c r="B1312" s="123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2"/>
      <c r="B1313" s="123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2"/>
      <c r="B1314" s="123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2"/>
      <c r="B1315" s="123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2"/>
      <c r="B1316" s="123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2"/>
      <c r="B1317" s="123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2"/>
      <c r="B1318" s="123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2"/>
      <c r="B1319" s="123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2"/>
      <c r="B1320" s="123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2"/>
      <c r="B1321" s="123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2"/>
      <c r="B1322" s="123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2"/>
      <c r="B1323" s="123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2"/>
      <c r="B1324" s="123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2"/>
      <c r="B1325" s="123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2"/>
      <c r="B1326" s="123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2"/>
      <c r="B1327" s="123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2"/>
      <c r="B1328" s="123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2"/>
      <c r="B1329" s="123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2"/>
      <c r="B1330" s="123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2"/>
      <c r="B1331" s="123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2"/>
      <c r="B1332" s="123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2"/>
      <c r="B1333" s="123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2"/>
      <c r="B1334" s="123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2"/>
      <c r="B1335" s="123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2"/>
      <c r="B1336" s="123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2"/>
      <c r="B1337" s="123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2"/>
      <c r="B1338" s="123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2"/>
      <c r="B1339" s="123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2"/>
      <c r="B1340" s="123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2"/>
      <c r="B1341" s="123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2"/>
      <c r="B1342" s="123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2"/>
      <c r="B1343" s="123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2"/>
      <c r="B1344" s="123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2"/>
      <c r="B1345" s="123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2"/>
      <c r="B1346" s="123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2"/>
      <c r="B1347" s="123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2"/>
      <c r="B1348" s="123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2"/>
      <c r="B1349" s="123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2"/>
      <c r="B1350" s="123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2"/>
      <c r="B1351" s="123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2"/>
      <c r="B1352" s="123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2"/>
      <c r="B1353" s="123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2"/>
      <c r="B1354" s="123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2"/>
      <c r="B1355" s="123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2"/>
      <c r="B1356" s="123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2"/>
      <c r="B1357" s="123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2"/>
      <c r="B1358" s="123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2"/>
      <c r="B1359" s="123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2"/>
      <c r="B1360" s="123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2"/>
      <c r="B1361" s="123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2"/>
      <c r="B1362" s="123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2"/>
      <c r="B1363" s="123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2"/>
      <c r="B1364" s="123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2"/>
      <c r="B1365" s="123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2"/>
      <c r="B1366" s="123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2"/>
      <c r="B1367" s="123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2"/>
      <c r="B1368" s="123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2"/>
      <c r="B1369" s="123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2"/>
      <c r="B1370" s="123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2"/>
      <c r="B1371" s="123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2"/>
      <c r="B1372" s="123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2"/>
      <c r="B1373" s="123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2"/>
      <c r="B1374" s="123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2"/>
      <c r="B1375" s="123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2"/>
      <c r="B1376" s="123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2"/>
      <c r="B1377" s="123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2"/>
      <c r="B1378" s="123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2"/>
      <c r="B1379" s="123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2"/>
      <c r="B1380" s="123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2"/>
      <c r="B1381" s="123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2"/>
      <c r="B1382" s="123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2"/>
      <c r="B1383" s="123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2"/>
      <c r="B1384" s="123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2"/>
      <c r="B1385" s="123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2"/>
      <c r="B1386" s="123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2"/>
      <c r="B1387" s="123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2"/>
      <c r="B1388" s="123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2"/>
      <c r="B1389" s="123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2"/>
      <c r="B1390" s="123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2"/>
      <c r="B1391" s="123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2"/>
      <c r="B1392" s="123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2"/>
      <c r="B1393" s="123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2"/>
      <c r="B1394" s="123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2"/>
      <c r="B1395" s="123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2"/>
      <c r="B1396" s="123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2"/>
      <c r="B1397" s="123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2"/>
      <c r="B1398" s="123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2"/>
      <c r="B1399" s="123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2"/>
      <c r="B1400" s="123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2"/>
      <c r="B1401" s="123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2"/>
      <c r="B1402" s="123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2"/>
      <c r="B1403" s="123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2"/>
      <c r="B1404" s="123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2"/>
      <c r="B1405" s="123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2"/>
      <c r="B1406" s="123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2"/>
      <c r="B1407" s="123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2"/>
      <c r="B1408" s="123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2"/>
      <c r="B1409" s="123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2"/>
      <c r="B1410" s="123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2"/>
      <c r="B1411" s="123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2"/>
      <c r="B1412" s="123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2"/>
      <c r="B1413" s="123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2"/>
      <c r="B1414" s="123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2"/>
      <c r="B1415" s="123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2"/>
      <c r="B1416" s="123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2"/>
      <c r="B1417" s="123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2"/>
      <c r="B1418" s="123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2"/>
      <c r="B1419" s="123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2"/>
      <c r="B1420" s="123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2"/>
      <c r="B1421" s="123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2"/>
      <c r="B1422" s="123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2"/>
      <c r="B1423" s="123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2"/>
      <c r="B1424" s="123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2"/>
      <c r="B1425" s="123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2"/>
      <c r="B1426" s="123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2"/>
      <c r="B1427" s="123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2"/>
      <c r="B1428" s="123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2"/>
      <c r="B1429" s="123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2"/>
      <c r="B1430" s="123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2"/>
      <c r="B1431" s="123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2"/>
      <c r="B1432" s="123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2"/>
      <c r="B1433" s="123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2"/>
      <c r="B1434" s="123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2"/>
      <c r="B1435" s="123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2"/>
      <c r="B1436" s="123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2"/>
      <c r="B1437" s="123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2"/>
      <c r="B1438" s="123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2"/>
      <c r="B1439" s="123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2"/>
      <c r="B1440" s="123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2"/>
      <c r="B1441" s="123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2"/>
      <c r="B1442" s="123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2"/>
      <c r="B1443" s="123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2"/>
      <c r="B1444" s="123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2"/>
      <c r="B1445" s="123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2"/>
      <c r="B1446" s="123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2"/>
      <c r="B1447" s="123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2"/>
      <c r="B1448" s="123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2"/>
      <c r="B1449" s="123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2"/>
      <c r="B1450" s="123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2"/>
      <c r="B1451" s="123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2"/>
      <c r="B1452" s="123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2"/>
      <c r="B1453" s="123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2"/>
      <c r="B1454" s="123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2"/>
      <c r="B1455" s="123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2"/>
      <c r="B1456" s="123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2"/>
      <c r="B1457" s="123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2"/>
      <c r="B1458" s="123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2"/>
      <c r="B1459" s="123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2"/>
      <c r="B1460" s="123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2"/>
      <c r="B1461" s="123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2"/>
      <c r="B1462" s="123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2"/>
      <c r="B1463" s="123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2"/>
      <c r="B1464" s="123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2"/>
      <c r="B1465" s="123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2"/>
      <c r="B1466" s="123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2"/>
      <c r="B1467" s="123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2"/>
      <c r="B1468" s="123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2"/>
      <c r="B1469" s="123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2"/>
      <c r="B1470" s="123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2"/>
      <c r="B1471" s="123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2"/>
      <c r="B1472" s="123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2"/>
      <c r="B1473" s="123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2"/>
      <c r="B1474" s="123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2"/>
      <c r="B1475" s="123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2"/>
      <c r="B1476" s="123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2"/>
      <c r="B1477" s="123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2"/>
      <c r="B1478" s="123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2"/>
      <c r="B1479" s="123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2"/>
      <c r="B1480" s="123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2"/>
      <c r="B1481" s="123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2"/>
      <c r="B1482" s="123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2"/>
      <c r="B1483" s="123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2"/>
      <c r="B1484" s="123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2"/>
      <c r="B1485" s="123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2"/>
      <c r="B1486" s="123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2"/>
      <c r="B1487" s="123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2"/>
      <c r="B1488" s="123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2"/>
      <c r="B1489" s="123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2"/>
      <c r="B1490" s="123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2"/>
      <c r="B1491" s="123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2"/>
      <c r="B1492" s="123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2"/>
      <c r="B1493" s="123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2"/>
      <c r="B1494" s="123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2"/>
      <c r="B1495" s="123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2"/>
      <c r="B1496" s="123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2"/>
      <c r="B1497" s="123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2"/>
      <c r="B1498" s="123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2"/>
      <c r="B1499" s="123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2"/>
      <c r="B1500" s="123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2"/>
      <c r="B1501" s="123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2"/>
      <c r="B1502" s="123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2"/>
      <c r="B1503" s="123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2"/>
      <c r="B1504" s="123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2"/>
      <c r="B1505" s="123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2"/>
      <c r="B1506" s="123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2"/>
      <c r="B1507" s="123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2"/>
      <c r="B1508" s="123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2"/>
      <c r="B1509" s="123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2"/>
      <c r="B1510" s="123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2"/>
      <c r="B1511" s="123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2"/>
      <c r="B1512" s="123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2"/>
      <c r="B1513" s="123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2"/>
      <c r="B1514" s="123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2"/>
      <c r="B1515" s="123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2"/>
      <c r="B1516" s="123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2"/>
      <c r="B1517" s="123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2"/>
      <c r="B1518" s="123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2"/>
      <c r="B1519" s="123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2"/>
      <c r="B1520" s="123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2"/>
      <c r="B1521" s="123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2"/>
      <c r="B1522" s="123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2"/>
      <c r="B1523" s="123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2"/>
      <c r="B1524" s="123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2"/>
      <c r="B1525" s="123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2"/>
      <c r="B1526" s="123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2"/>
      <c r="B1527" s="123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2"/>
      <c r="B1528" s="123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2"/>
      <c r="B1529" s="123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2"/>
      <c r="B1530" s="123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2"/>
      <c r="B1531" s="123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2"/>
      <c r="B1532" s="123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2"/>
      <c r="B1533" s="123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2"/>
      <c r="B1534" s="123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2"/>
      <c r="B1535" s="123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2"/>
      <c r="B1536" s="123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2"/>
      <c r="B1537" s="123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2"/>
      <c r="B1538" s="123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2"/>
      <c r="B1539" s="123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2"/>
      <c r="B1540" s="123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2"/>
      <c r="B1541" s="123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2"/>
      <c r="B1542" s="123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2"/>
      <c r="B1543" s="123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2"/>
      <c r="B1544" s="123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2"/>
      <c r="B1545" s="123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2"/>
      <c r="B1546" s="123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2"/>
      <c r="B1547" s="123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2"/>
      <c r="B1548" s="123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2"/>
      <c r="B1549" s="123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2"/>
      <c r="B1550" s="123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2"/>
      <c r="B1551" s="123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2"/>
      <c r="B1552" s="123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2"/>
      <c r="B1553" s="123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2"/>
      <c r="B1554" s="123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2"/>
      <c r="B1555" s="123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2"/>
      <c r="B1556" s="123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2"/>
      <c r="B1557" s="123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2"/>
      <c r="B1558" s="123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2"/>
      <c r="B1559" s="123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2"/>
      <c r="B1560" s="123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2"/>
      <c r="B1561" s="123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2"/>
      <c r="B1562" s="123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2"/>
      <c r="B1563" s="123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2"/>
      <c r="B1564" s="123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2"/>
      <c r="B1565" s="123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2"/>
      <c r="B1566" s="123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2"/>
      <c r="B1567" s="123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2"/>
      <c r="B1568" s="123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2"/>
      <c r="B1569" s="123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2"/>
      <c r="B1570" s="123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2"/>
      <c r="B1571" s="123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2"/>
      <c r="B1572" s="123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2"/>
      <c r="B1573" s="123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2"/>
      <c r="B1574" s="123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2"/>
      <c r="B1575" s="123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2"/>
      <c r="B1576" s="123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2"/>
      <c r="B1577" s="123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2"/>
      <c r="B1578" s="123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2"/>
      <c r="B1579" s="123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2"/>
      <c r="B1580" s="123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2"/>
      <c r="B1581" s="123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2"/>
      <c r="B1582" s="123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2"/>
      <c r="B1583" s="123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2"/>
      <c r="B1584" s="123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2"/>
      <c r="B1585" s="123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2"/>
      <c r="B1586" s="123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2"/>
      <c r="B1587" s="123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2"/>
      <c r="B1588" s="123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2"/>
      <c r="B1589" s="123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2"/>
      <c r="B1590" s="123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2"/>
      <c r="B1591" s="123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2"/>
      <c r="B1592" s="123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2"/>
      <c r="B1593" s="123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2"/>
      <c r="B1594" s="123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2"/>
      <c r="B1595" s="123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2"/>
      <c r="B1596" s="123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2"/>
      <c r="B1597" s="123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2"/>
      <c r="B1598" s="123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2"/>
      <c r="B1599" s="123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2"/>
      <c r="B1600" s="123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2"/>
      <c r="B1601" s="123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2"/>
      <c r="B1602" s="123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2"/>
      <c r="B1603" s="123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2"/>
      <c r="B1604" s="123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2"/>
      <c r="B1605" s="123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2"/>
      <c r="B1606" s="123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2"/>
      <c r="B1607" s="123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2"/>
      <c r="B1608" s="123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2"/>
      <c r="B1609" s="123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2"/>
      <c r="B1610" s="123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2"/>
      <c r="B1611" s="123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2"/>
      <c r="B1612" s="123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2"/>
      <c r="B1613" s="123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2"/>
      <c r="B1614" s="123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2"/>
      <c r="B1615" s="123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2"/>
      <c r="B1616" s="123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2"/>
      <c r="B1617" s="123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2"/>
      <c r="B1618" s="123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2"/>
      <c r="B1619" s="123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2"/>
      <c r="B1620" s="123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2"/>
      <c r="B1621" s="123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2"/>
      <c r="B1622" s="123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2"/>
      <c r="B1623" s="123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2"/>
      <c r="B1624" s="123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2"/>
      <c r="B1625" s="123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2"/>
      <c r="B1626" s="123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2"/>
      <c r="B1627" s="123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2"/>
      <c r="B1628" s="123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2"/>
      <c r="B1629" s="123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2"/>
      <c r="B1630" s="123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2"/>
      <c r="B1631" s="123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2"/>
      <c r="B1632" s="123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2"/>
      <c r="B1633" s="123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2"/>
      <c r="B1634" s="123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2"/>
      <c r="B1635" s="123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2"/>
      <c r="B1636" s="123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2"/>
      <c r="B1637" s="123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2"/>
      <c r="B1638" s="123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2"/>
      <c r="B1639" s="123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2"/>
      <c r="B1640" s="123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2"/>
      <c r="B1641" s="123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2"/>
      <c r="B1642" s="123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2"/>
      <c r="B1643" s="123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2"/>
      <c r="B1644" s="123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2"/>
      <c r="B1645" s="123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2"/>
      <c r="B1646" s="123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2"/>
      <c r="B1647" s="123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2"/>
      <c r="B1648" s="123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2"/>
      <c r="B1649" s="123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2"/>
      <c r="B1650" s="123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2"/>
      <c r="B1651" s="123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2"/>
      <c r="B1652" s="123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2"/>
      <c r="B1653" s="123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2"/>
      <c r="B1654" s="123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2"/>
      <c r="B1655" s="123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2"/>
      <c r="B1656" s="124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2"/>
      <c r="B1657" s="123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2"/>
      <c r="B1658" s="123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2"/>
      <c r="B1659" s="123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2"/>
      <c r="B1660" s="123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2"/>
      <c r="B1661" s="123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2"/>
      <c r="B1662" s="123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2"/>
      <c r="B1663" s="123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2"/>
      <c r="B1664" s="123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2"/>
      <c r="B1665" s="123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2"/>
      <c r="B1666" s="123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2"/>
      <c r="B1667" s="123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2"/>
      <c r="B1668" s="123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2"/>
      <c r="B1669" s="123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2"/>
      <c r="B1670" s="123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2"/>
      <c r="B1671" s="123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2"/>
      <c r="B1672" s="123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2"/>
      <c r="B1673" s="123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2"/>
      <c r="B1674" s="123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2"/>
      <c r="B1675" s="123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2"/>
      <c r="B1676" s="123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2"/>
      <c r="B1677" s="123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2"/>
      <c r="B1678" s="123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2"/>
      <c r="B1679" s="123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2"/>
      <c r="B1680" s="123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2"/>
      <c r="B1681" s="123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2"/>
      <c r="B1682" s="123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2"/>
      <c r="B1683" s="123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2"/>
      <c r="B1684" s="123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2"/>
      <c r="B1685" s="123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2"/>
      <c r="B1686" s="123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2"/>
      <c r="B1687" s="123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2"/>
      <c r="B1688" s="123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2"/>
      <c r="B1689" s="123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2"/>
      <c r="B1690" s="123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2"/>
      <c r="B1691" s="123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2"/>
      <c r="B1692" s="123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2"/>
      <c r="B1693" s="123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2"/>
      <c r="B1694" s="123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2"/>
      <c r="B1695" s="123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2"/>
      <c r="B1696" s="123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2"/>
      <c r="B1697" s="123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2"/>
      <c r="B1698" s="123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2"/>
      <c r="B1699" s="123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2"/>
      <c r="B1700" s="123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2"/>
      <c r="B1701" s="123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2"/>
      <c r="B1702" s="123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2"/>
      <c r="B1703" s="123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2"/>
      <c r="B1704" s="123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2"/>
      <c r="B1705" s="123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2"/>
      <c r="B1706" s="123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2"/>
      <c r="B1707" s="123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2"/>
      <c r="B1708" s="123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2"/>
      <c r="B1709" s="123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2"/>
      <c r="B1710" s="123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2"/>
      <c r="B1711" s="123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2"/>
      <c r="B1712" s="123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2"/>
      <c r="B1713" s="123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2"/>
      <c r="B1714" s="123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2"/>
      <c r="B1715" s="123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2"/>
      <c r="B1716" s="123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2"/>
      <c r="B1717" s="123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2"/>
      <c r="B1718" s="123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2"/>
      <c r="B1719" s="123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2"/>
      <c r="B1720" s="123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2"/>
      <c r="B1721" s="123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2"/>
      <c r="B1722" s="123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2"/>
      <c r="B1723" s="123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2"/>
      <c r="B1724" s="123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2"/>
      <c r="B1725" s="123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2"/>
      <c r="B1726" s="123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2"/>
      <c r="B1727" s="123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2"/>
      <c r="B1728" s="123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2"/>
      <c r="B1729" s="123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2"/>
      <c r="B1730" s="123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2"/>
      <c r="B1731" s="123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2"/>
      <c r="B1732" s="123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2"/>
      <c r="B1733" s="123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2"/>
      <c r="B1734" s="123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2"/>
      <c r="B1735" s="123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2"/>
      <c r="B1736" s="123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2"/>
      <c r="B1737" s="123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2"/>
      <c r="B1738" s="123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2"/>
      <c r="B1739" s="123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2"/>
      <c r="B1740" s="123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2"/>
      <c r="B1741" s="123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2"/>
      <c r="B1742" s="123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2"/>
      <c r="B1743" s="123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2"/>
      <c r="B1744" s="123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2"/>
      <c r="B1745" s="123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2"/>
      <c r="B1746" s="123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2"/>
      <c r="B1747" s="123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2"/>
      <c r="B1748" s="123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2"/>
      <c r="B1749" s="123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2"/>
      <c r="B1750" s="123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2"/>
      <c r="B1751" s="123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2"/>
      <c r="B1752" s="123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2"/>
      <c r="B1753" s="123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2"/>
      <c r="B1754" s="123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2"/>
      <c r="B1755" s="123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2"/>
      <c r="B1756" s="123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2"/>
      <c r="B1757" s="123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2"/>
      <c r="B1758" s="123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2"/>
      <c r="B1759" s="123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2"/>
      <c r="B1760" s="123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2"/>
      <c r="B1761" s="123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2"/>
      <c r="B1762" s="123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2"/>
      <c r="B1763" s="123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2"/>
      <c r="B1764" s="123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2"/>
      <c r="B1765" s="123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2"/>
      <c r="B1766" s="123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2"/>
      <c r="B1767" s="123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2"/>
      <c r="B1768" s="123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2"/>
      <c r="B1769" s="123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2"/>
      <c r="B1770" s="123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2"/>
      <c r="B1771" s="123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2"/>
      <c r="B1772" s="123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2"/>
      <c r="B1773" s="123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2"/>
      <c r="B1774" s="123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2"/>
      <c r="B1775" s="123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2"/>
      <c r="B1776" s="123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2"/>
      <c r="B1777" s="123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2"/>
      <c r="B1778" s="123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2"/>
      <c r="B1779" s="123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2"/>
      <c r="B1780" s="123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2"/>
      <c r="B1781" s="123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2"/>
      <c r="B1782" s="123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2"/>
      <c r="B1783" s="123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2"/>
      <c r="B1784" s="123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2"/>
      <c r="B1785" s="123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2"/>
      <c r="B1786" s="123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2"/>
      <c r="B1787" s="123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2"/>
      <c r="B1788" s="123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2"/>
      <c r="B1789" s="123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2"/>
      <c r="B1790" s="123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2"/>
      <c r="B1791" s="123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2"/>
      <c r="B1792" s="123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2"/>
      <c r="B1793" s="123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2"/>
      <c r="B1794" s="123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2"/>
      <c r="B1795" s="123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2"/>
      <c r="B1796" s="123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2"/>
      <c r="B1797" s="123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2"/>
      <c r="B1798" s="123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2"/>
      <c r="B1799" s="15"/>
      <c r="C1799" s="7"/>
      <c r="D1799" s="96"/>
      <c r="E1799" s="12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2"/>
      <c r="B1800" s="15"/>
      <c r="C1800" s="7"/>
      <c r="D1800" s="96"/>
      <c r="E1800" s="12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2"/>
      <c r="B1801" s="15"/>
      <c r="C1801" s="7"/>
      <c r="D1801" s="96"/>
      <c r="E1801" s="12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2"/>
      <c r="B1802" s="15"/>
      <c r="C1802" s="7"/>
      <c r="D1802" s="96"/>
      <c r="E1802" s="12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2"/>
      <c r="B1803" s="15"/>
      <c r="C1803" s="7"/>
      <c r="D1803" s="96"/>
      <c r="E1803" s="12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2"/>
      <c r="B1804" s="15"/>
      <c r="C1804" s="7"/>
      <c r="D1804" s="96"/>
      <c r="E1804" s="12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2"/>
      <c r="B1805" s="15"/>
      <c r="C1805" s="7"/>
      <c r="D1805" s="96"/>
      <c r="E1805" s="12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2"/>
      <c r="B1806" s="15"/>
      <c r="C1806" s="7"/>
      <c r="D1806" s="96"/>
      <c r="E1806" s="12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2"/>
      <c r="B1807" s="15"/>
      <c r="C1807" s="7"/>
      <c r="D1807" s="96"/>
      <c r="E1807" s="12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2"/>
      <c r="B1808" s="15"/>
      <c r="C1808" s="7"/>
      <c r="D1808" s="96"/>
      <c r="E1808" s="12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2"/>
      <c r="B1809" s="15"/>
      <c r="C1809" s="7"/>
      <c r="D1809" s="96"/>
      <c r="E1809" s="12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2"/>
      <c r="B1810" s="15"/>
      <c r="C1810" s="7"/>
      <c r="D1810" s="96"/>
      <c r="E1810" s="12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2"/>
      <c r="B1811" s="15"/>
      <c r="C1811" s="7"/>
      <c r="D1811" s="96"/>
      <c r="E1811" s="12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2"/>
      <c r="B1812" s="15"/>
      <c r="C1812" s="7"/>
      <c r="D1812" s="96"/>
      <c r="E1812" s="12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2"/>
      <c r="B1813" s="15"/>
      <c r="C1813" s="7"/>
      <c r="D1813" s="96"/>
      <c r="E1813" s="12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2"/>
      <c r="B1814" s="15"/>
      <c r="C1814" s="7"/>
      <c r="D1814" s="96"/>
      <c r="E1814" s="12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2"/>
      <c r="B1815" s="15"/>
      <c r="C1815" s="7"/>
      <c r="D1815" s="96"/>
      <c r="E1815" s="12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2"/>
      <c r="B1816" s="15"/>
      <c r="C1816" s="7"/>
      <c r="D1816" s="96"/>
      <c r="E1816" s="12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2"/>
      <c r="B1817" s="15"/>
      <c r="C1817" s="7"/>
      <c r="D1817" s="96"/>
      <c r="E1817" s="12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2"/>
      <c r="B1818" s="15"/>
      <c r="C1818" s="7"/>
      <c r="D1818" s="96"/>
      <c r="E1818" s="12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2"/>
      <c r="B1819" s="15"/>
      <c r="C1819" s="7"/>
      <c r="D1819" s="96"/>
      <c r="E1819" s="12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2"/>
      <c r="B1820" s="15"/>
      <c r="C1820" s="7"/>
      <c r="D1820" s="96"/>
      <c r="E1820" s="12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2"/>
      <c r="B1821" s="15"/>
      <c r="C1821" s="7"/>
      <c r="D1821" s="96"/>
      <c r="E1821" s="12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2"/>
      <c r="B1822" s="15"/>
      <c r="C1822" s="7"/>
      <c r="D1822" s="96"/>
      <c r="E1822" s="12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2"/>
      <c r="B1823" s="15"/>
      <c r="C1823" s="7"/>
      <c r="D1823" s="96"/>
      <c r="E1823" s="12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2"/>
      <c r="B1824" s="15"/>
      <c r="C1824" s="7"/>
      <c r="D1824" s="96"/>
      <c r="E1824" s="12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2"/>
      <c r="B1825" s="15"/>
      <c r="C1825" s="7"/>
      <c r="D1825" s="96"/>
      <c r="E1825" s="12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2"/>
      <c r="B1826" s="15"/>
      <c r="C1826" s="7"/>
      <c r="D1826" s="96"/>
      <c r="E1826" s="12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2"/>
      <c r="B1827" s="15"/>
      <c r="C1827" s="7"/>
      <c r="D1827" s="96"/>
      <c r="E1827" s="12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2"/>
      <c r="B1828" s="15"/>
      <c r="C1828" s="7"/>
      <c r="D1828" s="96"/>
      <c r="E1828" s="12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2"/>
      <c r="B1829" s="15"/>
      <c r="C1829" s="7"/>
      <c r="D1829" s="96"/>
      <c r="E1829" s="12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2"/>
      <c r="B1830" s="15"/>
      <c r="C1830" s="7"/>
      <c r="D1830" s="96"/>
      <c r="E1830" s="12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2"/>
      <c r="B1831" s="92"/>
      <c r="C1831" s="93"/>
      <c r="D1831" s="96"/>
      <c r="E1831" s="121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2"/>
      <c r="B1832" s="15"/>
      <c r="C1832" s="7"/>
      <c r="D1832" s="96"/>
      <c r="E1832" s="12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2"/>
      <c r="B1833" s="15"/>
      <c r="C1833" s="7"/>
      <c r="D1833" s="96"/>
      <c r="E1833" s="12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2"/>
      <c r="B1834" s="15"/>
      <c r="C1834" s="7"/>
      <c r="D1834" s="96"/>
      <c r="E1834" s="12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2"/>
      <c r="B1835" s="15"/>
      <c r="C1835" s="7"/>
      <c r="D1835" s="96"/>
      <c r="E1835" s="12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2"/>
      <c r="B1836" s="15"/>
      <c r="C1836" s="7"/>
      <c r="D1836" s="96"/>
      <c r="E1836" s="12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2"/>
      <c r="B1837" s="15"/>
      <c r="C1837" s="7"/>
      <c r="D1837" s="96"/>
      <c r="E1837" s="12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2"/>
      <c r="B1838" s="81"/>
      <c r="C1838" s="82"/>
      <c r="D1838" s="96"/>
      <c r="E1838" s="121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2"/>
      <c r="B1839" s="92"/>
      <c r="C1839" s="93"/>
      <c r="D1839" s="96"/>
      <c r="E1839" s="121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2"/>
      <c r="B1840" s="92"/>
      <c r="C1840" s="93"/>
      <c r="D1840" s="96"/>
      <c r="E1840" s="121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2"/>
      <c r="B1841" s="92"/>
      <c r="C1841" s="93"/>
      <c r="D1841" s="96"/>
      <c r="E1841" s="121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2"/>
      <c r="B1842" s="92"/>
      <c r="C1842" s="93"/>
      <c r="D1842" s="96"/>
      <c r="E1842" s="121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2"/>
      <c r="B1843" s="92"/>
      <c r="C1843" s="93"/>
      <c r="D1843" s="96"/>
      <c r="E1843" s="121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2"/>
      <c r="B1844" s="92"/>
      <c r="C1844" s="93"/>
      <c r="D1844" s="96"/>
      <c r="E1844" s="121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2"/>
      <c r="B1845" s="92"/>
      <c r="C1845" s="93"/>
      <c r="D1845" s="96"/>
      <c r="E1845" s="121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2"/>
      <c r="B1846" s="92"/>
      <c r="C1846" s="93"/>
      <c r="D1846" s="96"/>
      <c r="E1846" s="121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2"/>
      <c r="B1847" s="92"/>
      <c r="C1847" s="93"/>
      <c r="D1847" s="96"/>
      <c r="E1847" s="121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2"/>
      <c r="B1848" s="92"/>
      <c r="C1848" s="93"/>
      <c r="D1848" s="96"/>
      <c r="E1848" s="121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2"/>
      <c r="B1849" s="92"/>
      <c r="C1849" s="93"/>
      <c r="D1849" s="96"/>
      <c r="E1849" s="121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2"/>
      <c r="B1850" s="92"/>
      <c r="C1850" s="93"/>
      <c r="D1850" s="96"/>
      <c r="E1850" s="121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2"/>
      <c r="B1851" s="92"/>
      <c r="C1851" s="93"/>
      <c r="D1851" s="96"/>
      <c r="E1851" s="121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2"/>
      <c r="B1852" s="92"/>
      <c r="C1852" s="93"/>
      <c r="D1852" s="96"/>
      <c r="E1852" s="121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2"/>
      <c r="B1853" s="92"/>
      <c r="C1853" s="93"/>
      <c r="D1853" s="96"/>
      <c r="E1853" s="121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2"/>
      <c r="B1854" s="92"/>
      <c r="C1854" s="93"/>
      <c r="D1854" s="96"/>
      <c r="E1854" s="121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2"/>
      <c r="B1855" s="92"/>
      <c r="C1855" s="93"/>
      <c r="D1855" s="96"/>
      <c r="E1855" s="121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2"/>
      <c r="B1856" s="92"/>
      <c r="C1856" s="93"/>
      <c r="D1856" s="96"/>
      <c r="E1856" s="121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2"/>
      <c r="B1857" s="92"/>
      <c r="C1857" s="93"/>
      <c r="D1857" s="96"/>
      <c r="E1857" s="121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2"/>
      <c r="B1858" s="92"/>
      <c r="C1858" s="93"/>
      <c r="D1858" s="96"/>
      <c r="E1858" s="121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2"/>
      <c r="B1859" s="92"/>
      <c r="C1859" s="93"/>
      <c r="D1859" s="96"/>
      <c r="E1859" s="121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2"/>
      <c r="B1860" s="92"/>
      <c r="C1860" s="93"/>
      <c r="D1860" s="96"/>
      <c r="E1860" s="121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2"/>
      <c r="B1861" s="92"/>
      <c r="C1861" s="93"/>
      <c r="D1861" s="96"/>
      <c r="E1861" s="121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2"/>
      <c r="B1862" s="92"/>
      <c r="C1862" s="93"/>
      <c r="D1862" s="96"/>
      <c r="E1862" s="121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2"/>
      <c r="B1863" s="92"/>
      <c r="C1863" s="93"/>
      <c r="D1863" s="96"/>
      <c r="E1863" s="121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2"/>
      <c r="B1864" s="92"/>
      <c r="C1864" s="93"/>
      <c r="D1864" s="96"/>
      <c r="E1864" s="121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2"/>
      <c r="B1865" s="92"/>
      <c r="C1865" s="93"/>
      <c r="D1865" s="96"/>
      <c r="E1865" s="121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2"/>
      <c r="B1866" s="92"/>
      <c r="C1866" s="93"/>
      <c r="D1866" s="96"/>
      <c r="E1866" s="121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2"/>
      <c r="B1867" s="92"/>
      <c r="C1867" s="93"/>
      <c r="D1867" s="96"/>
      <c r="E1867" s="121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2"/>
      <c r="B1868" s="92"/>
      <c r="C1868" s="93"/>
      <c r="D1868" s="96"/>
      <c r="E1868" s="121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2"/>
      <c r="B1869" s="92"/>
      <c r="C1869" s="93"/>
      <c r="D1869" s="96"/>
      <c r="E1869" s="121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2"/>
      <c r="B1870" s="92"/>
      <c r="C1870" s="93"/>
      <c r="D1870" s="96"/>
      <c r="E1870" s="121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2"/>
      <c r="B1871" s="92"/>
      <c r="C1871" s="93"/>
      <c r="D1871" s="96"/>
      <c r="E1871" s="121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2"/>
      <c r="B1872" s="92"/>
      <c r="C1872" s="93"/>
      <c r="D1872" s="96"/>
      <c r="E1872" s="121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2"/>
      <c r="B1873" s="92"/>
      <c r="C1873" s="93"/>
      <c r="D1873" s="96"/>
      <c r="E1873" s="121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2"/>
      <c r="B1874" s="92"/>
      <c r="C1874" s="93"/>
      <c r="D1874" s="96"/>
      <c r="E1874" s="121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2"/>
      <c r="B1875" s="92"/>
      <c r="C1875" s="93"/>
      <c r="D1875" s="96"/>
      <c r="E1875" s="121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2"/>
      <c r="B1876" s="92"/>
      <c r="C1876" s="93"/>
      <c r="D1876" s="96"/>
      <c r="E1876" s="121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2"/>
      <c r="B1877" s="92"/>
      <c r="C1877" s="93"/>
      <c r="D1877" s="96"/>
      <c r="E1877" s="121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2"/>
      <c r="B1878" s="92"/>
      <c r="C1878" s="93"/>
      <c r="D1878" s="96"/>
      <c r="E1878" s="121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2"/>
      <c r="B1879" s="92"/>
      <c r="C1879" s="93"/>
      <c r="D1879" s="96"/>
      <c r="E1879" s="121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2"/>
      <c r="B1880" s="92"/>
      <c r="C1880" s="93"/>
      <c r="D1880" s="96"/>
      <c r="E1880" s="121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2"/>
      <c r="B1881" s="92"/>
      <c r="C1881" s="93"/>
      <c r="D1881" s="96"/>
      <c r="E1881" s="121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2"/>
      <c r="B1882" s="92"/>
      <c r="C1882" s="93"/>
      <c r="D1882" s="96"/>
      <c r="E1882" s="121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2"/>
      <c r="B1883" s="92"/>
      <c r="C1883" s="93"/>
      <c r="D1883" s="96"/>
      <c r="E1883" s="121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2"/>
      <c r="B1884" s="92"/>
      <c r="C1884" s="93"/>
      <c r="D1884" s="96"/>
      <c r="E1884" s="121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2"/>
      <c r="B1885" s="92"/>
      <c r="C1885" s="93"/>
      <c r="D1885" s="96"/>
      <c r="E1885" s="121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2"/>
      <c r="B1886" s="92"/>
      <c r="C1886" s="93"/>
      <c r="D1886" s="96"/>
      <c r="E1886" s="121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2"/>
      <c r="B1887" s="92"/>
      <c r="C1887" s="93"/>
      <c r="D1887" s="96"/>
      <c r="E1887" s="121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2"/>
      <c r="B1888" s="92"/>
      <c r="C1888" s="93"/>
      <c r="D1888" s="96"/>
      <c r="E1888" s="121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2"/>
      <c r="B1889" s="92"/>
      <c r="C1889" s="93"/>
      <c r="D1889" s="96"/>
      <c r="E1889" s="121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2"/>
      <c r="B1890" s="92"/>
      <c r="C1890" s="93"/>
      <c r="D1890" s="96"/>
      <c r="E1890" s="121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2"/>
      <c r="B1891" s="92"/>
      <c r="C1891" s="93"/>
      <c r="D1891" s="96"/>
      <c r="E1891" s="121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2"/>
      <c r="B1892" s="92"/>
      <c r="C1892" s="93"/>
      <c r="D1892" s="96"/>
      <c r="E1892" s="121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2"/>
      <c r="B1893" s="92"/>
      <c r="C1893" s="93"/>
      <c r="D1893" s="96"/>
      <c r="E1893" s="121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2"/>
      <c r="B1894" s="92"/>
      <c r="C1894" s="93"/>
      <c r="D1894" s="96"/>
      <c r="E1894" s="121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2"/>
      <c r="B1895" s="92"/>
      <c r="C1895" s="93"/>
      <c r="D1895" s="96"/>
      <c r="E1895" s="121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2"/>
      <c r="B1896" s="92"/>
      <c r="C1896" s="93"/>
      <c r="D1896" s="96"/>
      <c r="E1896" s="121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2"/>
      <c r="B1897" s="92"/>
      <c r="C1897" s="93"/>
      <c r="D1897" s="96"/>
      <c r="E1897" s="121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2"/>
      <c r="B1898" s="92"/>
      <c r="C1898" s="93"/>
      <c r="D1898" s="96"/>
      <c r="E1898" s="121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2"/>
      <c r="B1899" s="92"/>
      <c r="C1899" s="93"/>
      <c r="D1899" s="96"/>
      <c r="E1899" s="121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2"/>
      <c r="B1900" s="92"/>
      <c r="C1900" s="93"/>
      <c r="D1900" s="96"/>
      <c r="E1900" s="121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2"/>
      <c r="B1901" s="92"/>
      <c r="C1901" s="93"/>
      <c r="D1901" s="96"/>
      <c r="E1901" s="121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2"/>
      <c r="B1902" s="92"/>
      <c r="C1902" s="93"/>
      <c r="D1902" s="96"/>
      <c r="E1902" s="121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2"/>
      <c r="B1903" s="92"/>
      <c r="C1903" s="93"/>
      <c r="D1903" s="96"/>
      <c r="E1903" s="121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2"/>
      <c r="B1904" s="92"/>
      <c r="C1904" s="93"/>
      <c r="D1904" s="96"/>
      <c r="E1904" s="121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2"/>
      <c r="B1905" s="92"/>
      <c r="C1905" s="93"/>
      <c r="D1905" s="96"/>
      <c r="E1905" s="121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2"/>
      <c r="B1906" s="92"/>
      <c r="C1906" s="93"/>
      <c r="D1906" s="96"/>
      <c r="E1906" s="121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2"/>
      <c r="B1907" s="92"/>
      <c r="C1907" s="93"/>
      <c r="D1907" s="96"/>
      <c r="E1907" s="121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2"/>
      <c r="B1908" s="92"/>
      <c r="C1908" s="93"/>
      <c r="D1908" s="96"/>
      <c r="E1908" s="121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2"/>
      <c r="B1909" s="92"/>
      <c r="C1909" s="93"/>
      <c r="D1909" s="96"/>
      <c r="E1909" s="121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2"/>
      <c r="B1910" s="92"/>
      <c r="C1910" s="93"/>
      <c r="D1910" s="96"/>
      <c r="E1910" s="121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2"/>
      <c r="B1911" s="92"/>
      <c r="C1911" s="93"/>
      <c r="D1911" s="96"/>
      <c r="E1911" s="121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2"/>
      <c r="B1912" s="92"/>
      <c r="C1912" s="93"/>
      <c r="D1912" s="96"/>
      <c r="E1912" s="121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2"/>
      <c r="B1913" s="92"/>
      <c r="C1913" s="93"/>
      <c r="D1913" s="96"/>
      <c r="E1913" s="121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2"/>
      <c r="B1914" s="92"/>
      <c r="C1914" s="93"/>
      <c r="D1914" s="96"/>
      <c r="E1914" s="121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2"/>
      <c r="B1915" s="92"/>
      <c r="C1915" s="93"/>
      <c r="D1915" s="96"/>
      <c r="E1915" s="121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2"/>
      <c r="B1916" s="92"/>
      <c r="C1916" s="93"/>
      <c r="D1916" s="96"/>
      <c r="E1916" s="121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2"/>
      <c r="B1917" s="92"/>
      <c r="C1917" s="93"/>
      <c r="D1917" s="96"/>
      <c r="E1917" s="121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2"/>
      <c r="B1918" s="92"/>
      <c r="C1918" s="93"/>
      <c r="D1918" s="96"/>
      <c r="E1918" s="121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2"/>
      <c r="B1919" s="92"/>
      <c r="C1919" s="93"/>
      <c r="D1919" s="96"/>
      <c r="E1919" s="121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2"/>
      <c r="B1920" s="92"/>
      <c r="C1920" s="93"/>
      <c r="D1920" s="96"/>
      <c r="E1920" s="121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2"/>
      <c r="B1921" s="92"/>
      <c r="C1921" s="93"/>
      <c r="D1921" s="96"/>
      <c r="E1921" s="121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2"/>
      <c r="B1922" s="92"/>
      <c r="C1922" s="93"/>
      <c r="D1922" s="96"/>
      <c r="E1922" s="121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2"/>
      <c r="B1923" s="92"/>
      <c r="C1923" s="93"/>
      <c r="D1923" s="96"/>
      <c r="E1923" s="121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2"/>
      <c r="B1924" s="92"/>
      <c r="C1924" s="93"/>
      <c r="D1924" s="96"/>
      <c r="E1924" s="121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2"/>
      <c r="B1925" s="92"/>
      <c r="C1925" s="93"/>
      <c r="D1925" s="96"/>
      <c r="E1925" s="121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2"/>
      <c r="B1926" s="92"/>
      <c r="C1926" s="93"/>
      <c r="D1926" s="96"/>
      <c r="E1926" s="121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2"/>
      <c r="B1927" s="92"/>
      <c r="C1927" s="93"/>
      <c r="D1927" s="96"/>
      <c r="E1927" s="121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2"/>
      <c r="B1928" s="92"/>
      <c r="C1928" s="93"/>
      <c r="D1928" s="96"/>
      <c r="E1928" s="121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2"/>
      <c r="B1929" s="92"/>
      <c r="C1929" s="93"/>
      <c r="D1929" s="96"/>
      <c r="E1929" s="121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2"/>
      <c r="B1930" s="92"/>
      <c r="C1930" s="93"/>
      <c r="D1930" s="96"/>
      <c r="E1930" s="121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2"/>
      <c r="B1931" s="92"/>
      <c r="C1931" s="93"/>
      <c r="D1931" s="96"/>
      <c r="E1931" s="121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2"/>
      <c r="B1932" s="92"/>
      <c r="C1932" s="93"/>
      <c r="D1932" s="96"/>
      <c r="E1932" s="121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2"/>
      <c r="B1933" s="92"/>
      <c r="C1933" s="93"/>
      <c r="D1933" s="96"/>
      <c r="E1933" s="121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2"/>
      <c r="B1934" s="92"/>
      <c r="C1934" s="93"/>
      <c r="D1934" s="96"/>
      <c r="E1934" s="121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2"/>
      <c r="B1935" s="92"/>
      <c r="C1935" s="93"/>
      <c r="D1935" s="96"/>
      <c r="E1935" s="121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2"/>
      <c r="B1936" s="92"/>
      <c r="C1936" s="93"/>
      <c r="D1936" s="96"/>
      <c r="E1936" s="121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2"/>
      <c r="B1937" s="92"/>
      <c r="C1937" s="93"/>
      <c r="D1937" s="96"/>
      <c r="E1937" s="121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2"/>
      <c r="B1938" s="92"/>
      <c r="C1938" s="93"/>
      <c r="D1938" s="96"/>
      <c r="E1938" s="121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2"/>
      <c r="B1939" s="92"/>
      <c r="C1939" s="93"/>
      <c r="D1939" s="96"/>
      <c r="E1939" s="121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2"/>
      <c r="B1940" s="92"/>
      <c r="C1940" s="93"/>
      <c r="D1940" s="96"/>
      <c r="E1940" s="121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2"/>
      <c r="B1941" s="92"/>
      <c r="C1941" s="93"/>
      <c r="D1941" s="96"/>
      <c r="E1941" s="121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2"/>
      <c r="B1942" s="92"/>
      <c r="C1942" s="93"/>
      <c r="D1942" s="96"/>
      <c r="E1942" s="121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2"/>
      <c r="B1943" s="92"/>
      <c r="C1943" s="93"/>
      <c r="D1943" s="96"/>
      <c r="E1943" s="121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2"/>
      <c r="B1944" s="92"/>
      <c r="C1944" s="93"/>
      <c r="D1944" s="96"/>
      <c r="E1944" s="121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2"/>
      <c r="B1945" s="92"/>
      <c r="C1945" s="93"/>
      <c r="D1945" s="96"/>
      <c r="E1945" s="121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2"/>
      <c r="B1946" s="92"/>
      <c r="C1946" s="93"/>
      <c r="D1946" s="96"/>
      <c r="E1946" s="121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2"/>
      <c r="B1947" s="92"/>
      <c r="C1947" s="93"/>
      <c r="D1947" s="96"/>
      <c r="E1947" s="121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2"/>
      <c r="B1948" s="92"/>
      <c r="C1948" s="93"/>
      <c r="D1948" s="96"/>
      <c r="E1948" s="121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2"/>
      <c r="B1949" s="92"/>
      <c r="C1949" s="93"/>
      <c r="D1949" s="96"/>
      <c r="E1949" s="121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2"/>
      <c r="B1950" s="92"/>
      <c r="C1950" s="93"/>
      <c r="D1950" s="96"/>
      <c r="E1950" s="121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2"/>
      <c r="B1951" s="92"/>
      <c r="C1951" s="93"/>
      <c r="D1951" s="96"/>
      <c r="E1951" s="121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2"/>
      <c r="B1952" s="92"/>
      <c r="C1952" s="93"/>
      <c r="D1952" s="96"/>
      <c r="E1952" s="121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2"/>
      <c r="B1953" s="92"/>
      <c r="C1953" s="93"/>
      <c r="D1953" s="96"/>
      <c r="E1953" s="121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2"/>
      <c r="B1954" s="92"/>
      <c r="C1954" s="93"/>
      <c r="D1954" s="96"/>
      <c r="E1954" s="121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2"/>
      <c r="B1955" s="92"/>
      <c r="C1955" s="93"/>
      <c r="D1955" s="96"/>
      <c r="E1955" s="121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2"/>
      <c r="B1956" s="92"/>
      <c r="C1956" s="93"/>
      <c r="D1956" s="96"/>
      <c r="E1956" s="121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2"/>
      <c r="B1957" s="92"/>
      <c r="C1957" s="93"/>
      <c r="D1957" s="96"/>
      <c r="E1957" s="121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2"/>
      <c r="B1958" s="92"/>
      <c r="C1958" s="93"/>
      <c r="D1958" s="96"/>
      <c r="E1958" s="121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2"/>
      <c r="B1959" s="92"/>
      <c r="C1959" s="93"/>
      <c r="D1959" s="96"/>
      <c r="E1959" s="121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2"/>
      <c r="B1960" s="92"/>
      <c r="C1960" s="93"/>
      <c r="D1960" s="96"/>
      <c r="E1960" s="121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2"/>
      <c r="B1961" s="92"/>
      <c r="C1961" s="93"/>
      <c r="D1961" s="96"/>
      <c r="E1961" s="121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2"/>
      <c r="B1962" s="92"/>
      <c r="C1962" s="93"/>
      <c r="D1962" s="96"/>
      <c r="E1962" s="121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2"/>
      <c r="B1963" s="92"/>
      <c r="C1963" s="93"/>
      <c r="D1963" s="96"/>
      <c r="E1963" s="121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2"/>
      <c r="B1964" s="92"/>
      <c r="C1964" s="93"/>
      <c r="D1964" s="96"/>
      <c r="E1964" s="121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2"/>
      <c r="B1965" s="92"/>
      <c r="C1965" s="93"/>
      <c r="D1965" s="96"/>
      <c r="E1965" s="121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2"/>
      <c r="B1966" s="92"/>
      <c r="C1966" s="93"/>
      <c r="D1966" s="96"/>
      <c r="E1966" s="121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2"/>
      <c r="B1967" s="92"/>
      <c r="C1967" s="93"/>
      <c r="D1967" s="96"/>
      <c r="E1967" s="121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2"/>
      <c r="B1968" s="92"/>
      <c r="C1968" s="93"/>
      <c r="D1968" s="96"/>
      <c r="E1968" s="121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2"/>
      <c r="B1969" s="92"/>
      <c r="C1969" s="93"/>
      <c r="D1969" s="96"/>
      <c r="E1969" s="121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2"/>
      <c r="B1970" s="92"/>
      <c r="C1970" s="93"/>
      <c r="D1970" s="96"/>
      <c r="E1970" s="121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2"/>
      <c r="B1971" s="92"/>
      <c r="C1971" s="93"/>
      <c r="D1971" s="96"/>
      <c r="E1971" s="121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2"/>
      <c r="B1972" s="92"/>
      <c r="C1972" s="93"/>
      <c r="D1972" s="96"/>
      <c r="E1972" s="121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2"/>
      <c r="B1973" s="92"/>
      <c r="C1973" s="93"/>
      <c r="D1973" s="96"/>
      <c r="E1973" s="121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2"/>
      <c r="B1974" s="92"/>
      <c r="C1974" s="93"/>
      <c r="D1974" s="96"/>
      <c r="E1974" s="121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2"/>
      <c r="B1975" s="92"/>
      <c r="C1975" s="93"/>
      <c r="D1975" s="96"/>
      <c r="E1975" s="121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2"/>
      <c r="B1976" s="92"/>
      <c r="C1976" s="93"/>
      <c r="D1976" s="96"/>
      <c r="E1976" s="121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2"/>
      <c r="B1977" s="92"/>
      <c r="C1977" s="93"/>
      <c r="D1977" s="96"/>
      <c r="E1977" s="121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2"/>
      <c r="B1978" s="92"/>
      <c r="C1978" s="93"/>
      <c r="D1978" s="96"/>
      <c r="E1978" s="121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2"/>
      <c r="B1979" s="92"/>
      <c r="C1979" s="93"/>
      <c r="D1979" s="96"/>
      <c r="E1979" s="121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2"/>
      <c r="B1980" s="92"/>
      <c r="C1980" s="93"/>
      <c r="D1980" s="96"/>
      <c r="E1980" s="121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2"/>
      <c r="B1981" s="92"/>
      <c r="C1981" s="93"/>
      <c r="D1981" s="96"/>
      <c r="E1981" s="121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2"/>
      <c r="B1982" s="92"/>
      <c r="C1982" s="93"/>
      <c r="D1982" s="96"/>
      <c r="E1982" s="121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2"/>
      <c r="B1983" s="92"/>
      <c r="C1983" s="93"/>
      <c r="D1983" s="96"/>
      <c r="E1983" s="121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2"/>
      <c r="B1984" s="92"/>
      <c r="C1984" s="93"/>
      <c r="D1984" s="96"/>
      <c r="E1984" s="121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2"/>
      <c r="B1985" s="92"/>
      <c r="C1985" s="93"/>
      <c r="D1985" s="96"/>
      <c r="E1985" s="121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2"/>
      <c r="B1986" s="92"/>
      <c r="C1986" s="93"/>
      <c r="D1986" s="96"/>
      <c r="E1986" s="121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2"/>
      <c r="B1987" s="92"/>
      <c r="C1987" s="93"/>
      <c r="D1987" s="96"/>
      <c r="E1987" s="121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2"/>
      <c r="B1988" s="92"/>
      <c r="C1988" s="93"/>
      <c r="D1988" s="96"/>
      <c r="E1988" s="121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2"/>
      <c r="B1989" s="92"/>
      <c r="C1989" s="93"/>
      <c r="D1989" s="96"/>
      <c r="E1989" s="121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2"/>
      <c r="B1990" s="92"/>
      <c r="C1990" s="93"/>
      <c r="D1990" s="96"/>
      <c r="E1990" s="121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2"/>
      <c r="B1991" s="92"/>
      <c r="C1991" s="93"/>
      <c r="D1991" s="96"/>
      <c r="E1991" s="121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2"/>
      <c r="B1992" s="92"/>
      <c r="C1992" s="93"/>
      <c r="D1992" s="96"/>
      <c r="E1992" s="121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2"/>
      <c r="B1993" s="92"/>
      <c r="C1993" s="93"/>
      <c r="D1993" s="96"/>
      <c r="E1993" s="121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2"/>
      <c r="B1994" s="92"/>
      <c r="C1994" s="93"/>
      <c r="D1994" s="96"/>
      <c r="E1994" s="121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2"/>
      <c r="B1995" s="92"/>
      <c r="C1995" s="93"/>
      <c r="D1995" s="96"/>
      <c r="E1995" s="121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2"/>
      <c r="B1996" s="92"/>
      <c r="C1996" s="93"/>
      <c r="D1996" s="96"/>
      <c r="E1996" s="121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2"/>
      <c r="B1997" s="92"/>
      <c r="C1997" s="93"/>
      <c r="D1997" s="96"/>
      <c r="E1997" s="121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2"/>
      <c r="B1998" s="92"/>
      <c r="C1998" s="93"/>
      <c r="D1998" s="96"/>
      <c r="E1998" s="121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2"/>
      <c r="B1999" s="92"/>
      <c r="C1999" s="93"/>
      <c r="D1999" s="96"/>
      <c r="E1999" s="121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2"/>
      <c r="B2000" s="92"/>
      <c r="C2000" s="93"/>
      <c r="D2000" s="96"/>
      <c r="E2000" s="121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2"/>
      <c r="B2001" s="92"/>
      <c r="C2001" s="93"/>
      <c r="D2001" s="96"/>
      <c r="E2001" s="121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2"/>
      <c r="B2002" s="92"/>
      <c r="C2002" s="93"/>
      <c r="D2002" s="96"/>
      <c r="E2002" s="121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2"/>
      <c r="B2003" s="92"/>
      <c r="C2003" s="93"/>
      <c r="D2003" s="96"/>
      <c r="E2003" s="121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2"/>
      <c r="B2004" s="92"/>
      <c r="C2004" s="93"/>
      <c r="D2004" s="96"/>
      <c r="E2004" s="121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2"/>
      <c r="B2005" s="92"/>
      <c r="C2005" s="93"/>
      <c r="D2005" s="96"/>
      <c r="E2005" s="121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2"/>
      <c r="B2006" s="92"/>
      <c r="C2006" s="93"/>
      <c r="D2006" s="96"/>
      <c r="E2006" s="121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2"/>
      <c r="B2007" s="92"/>
      <c r="C2007" s="93"/>
      <c r="D2007" s="96"/>
      <c r="E2007" s="121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2"/>
      <c r="B2008" s="92"/>
      <c r="C2008" s="93"/>
      <c r="D2008" s="96"/>
      <c r="E2008" s="121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2"/>
      <c r="B2009" s="92"/>
      <c r="C2009" s="93"/>
      <c r="D2009" s="96"/>
      <c r="E2009" s="121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2"/>
      <c r="B2010" s="92"/>
      <c r="C2010" s="93"/>
      <c r="D2010" s="96"/>
      <c r="E2010" s="121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2"/>
      <c r="B2011" s="92"/>
      <c r="C2011" s="93"/>
      <c r="D2011" s="96"/>
      <c r="E2011" s="121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2"/>
      <c r="B2012" s="92"/>
      <c r="C2012" s="93"/>
      <c r="D2012" s="96"/>
      <c r="E2012" s="121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2"/>
      <c r="B2013" s="92"/>
      <c r="C2013" s="93"/>
      <c r="D2013" s="96"/>
      <c r="E2013" s="121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2"/>
      <c r="B2014" s="92"/>
      <c r="C2014" s="93"/>
      <c r="D2014" s="96"/>
      <c r="E2014" s="121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2"/>
      <c r="B2015" s="92"/>
      <c r="C2015" s="93"/>
      <c r="D2015" s="96"/>
      <c r="E2015" s="121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2"/>
      <c r="B2016" s="92"/>
      <c r="C2016" s="93"/>
      <c r="D2016" s="96"/>
      <c r="E2016" s="121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2"/>
      <c r="B2017" s="92"/>
      <c r="C2017" s="93"/>
      <c r="D2017" s="96"/>
      <c r="E2017" s="121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2"/>
      <c r="B2018" s="92"/>
      <c r="C2018" s="93"/>
      <c r="D2018" s="96"/>
      <c r="E2018" s="121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2"/>
      <c r="B2019" s="92"/>
      <c r="C2019" s="93"/>
      <c r="D2019" s="96"/>
      <c r="E2019" s="121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2"/>
      <c r="B2020" s="103"/>
      <c r="C2020" s="104"/>
      <c r="D2020" s="96"/>
      <c r="E2020" s="121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2"/>
      <c r="B2021" s="92"/>
      <c r="C2021" s="93"/>
      <c r="D2021" s="96"/>
      <c r="E2021" s="121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2"/>
      <c r="B2022" s="92"/>
      <c r="C2022" s="93"/>
      <c r="D2022" s="96"/>
      <c r="E2022" s="121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2"/>
      <c r="B2023" s="92"/>
      <c r="C2023" s="93"/>
      <c r="D2023" s="96"/>
      <c r="E2023" s="121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2"/>
      <c r="B2024" s="92"/>
      <c r="C2024" s="93"/>
      <c r="D2024" s="96"/>
      <c r="E2024" s="121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2"/>
      <c r="B2025" s="92"/>
      <c r="C2025" s="93"/>
      <c r="D2025" s="96"/>
      <c r="E2025" s="121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2"/>
      <c r="B2026" s="92"/>
      <c r="C2026" s="93"/>
      <c r="D2026" s="96"/>
      <c r="E2026" s="121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2"/>
      <c r="B2027" s="92"/>
      <c r="C2027" s="93"/>
      <c r="D2027" s="96"/>
      <c r="E2027" s="121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2"/>
      <c r="B2028" s="92"/>
      <c r="C2028" s="93"/>
      <c r="D2028" s="96"/>
      <c r="E2028" s="121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2"/>
      <c r="B2029" s="92"/>
      <c r="C2029" s="93"/>
      <c r="D2029" s="96"/>
      <c r="E2029" s="121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2"/>
      <c r="B2030" s="92"/>
      <c r="C2030" s="93"/>
      <c r="D2030" s="96"/>
      <c r="E2030" s="121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2"/>
      <c r="B2031" s="92"/>
      <c r="C2031" s="93"/>
      <c r="D2031" s="96"/>
      <c r="E2031" s="121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2"/>
      <c r="B2032" s="92"/>
      <c r="C2032" s="93"/>
      <c r="D2032" s="96"/>
      <c r="E2032" s="121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2"/>
      <c r="B2033" s="92"/>
      <c r="C2033" s="93"/>
      <c r="D2033" s="96"/>
      <c r="E2033" s="121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2"/>
      <c r="B2034" s="92"/>
      <c r="C2034" s="93"/>
      <c r="D2034" s="96"/>
      <c r="E2034" s="121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2"/>
      <c r="B2035" s="92"/>
      <c r="C2035" s="93"/>
      <c r="D2035" s="96"/>
      <c r="E2035" s="121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2"/>
      <c r="B2036" s="92"/>
      <c r="C2036" s="93"/>
      <c r="D2036" s="96"/>
      <c r="E2036" s="121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2"/>
      <c r="B2037" s="92"/>
      <c r="C2037" s="93"/>
      <c r="D2037" s="96"/>
      <c r="E2037" s="121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2"/>
      <c r="B2038" s="92"/>
      <c r="C2038" s="93"/>
      <c r="D2038" s="96"/>
      <c r="E2038" s="121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2"/>
      <c r="B2039" s="92"/>
      <c r="C2039" s="93"/>
      <c r="D2039" s="96"/>
      <c r="E2039" s="121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2"/>
      <c r="B2040" s="92"/>
      <c r="C2040" s="93"/>
      <c r="D2040" s="96"/>
      <c r="E2040" s="121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2"/>
      <c r="B2041" s="92"/>
      <c r="C2041" s="93"/>
      <c r="D2041" s="96"/>
      <c r="E2041" s="121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2"/>
      <c r="B2042" s="92"/>
      <c r="C2042" s="93"/>
      <c r="D2042" s="96"/>
      <c r="E2042" s="121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2"/>
      <c r="B2043" s="92"/>
      <c r="C2043" s="93"/>
      <c r="D2043" s="96"/>
      <c r="E2043" s="121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2"/>
      <c r="B2044" s="92"/>
      <c r="C2044" s="93"/>
      <c r="D2044" s="96"/>
      <c r="E2044" s="121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2"/>
      <c r="B2045" s="92"/>
      <c r="C2045" s="93"/>
      <c r="D2045" s="96"/>
      <c r="E2045" s="121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2"/>
      <c r="B2046" s="92"/>
      <c r="C2046" s="93"/>
      <c r="D2046" s="96"/>
      <c r="E2046" s="121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2"/>
      <c r="B2047" s="92"/>
      <c r="C2047" s="93"/>
      <c r="D2047" s="96"/>
      <c r="E2047" s="121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2"/>
      <c r="B2048" s="92"/>
      <c r="C2048" s="93"/>
      <c r="D2048" s="96"/>
      <c r="E2048" s="121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2"/>
      <c r="B2049" s="92"/>
      <c r="C2049" s="93"/>
      <c r="D2049" s="96"/>
      <c r="E2049" s="121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2"/>
      <c r="B2050" s="92"/>
      <c r="C2050" s="93"/>
      <c r="D2050" s="96"/>
      <c r="E2050" s="121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2"/>
      <c r="B2051" s="92"/>
      <c r="C2051" s="93"/>
      <c r="D2051" s="96"/>
      <c r="E2051" s="121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2"/>
      <c r="B2052" s="92"/>
      <c r="C2052" s="93"/>
      <c r="D2052" s="96"/>
      <c r="E2052" s="121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2"/>
      <c r="B2053" s="92"/>
      <c r="C2053" s="93"/>
      <c r="D2053" s="96"/>
      <c r="E2053" s="121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2"/>
      <c r="B2054" s="92"/>
      <c r="C2054" s="93"/>
      <c r="D2054" s="96"/>
      <c r="E2054" s="121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2"/>
      <c r="B2055" s="92"/>
      <c r="C2055" s="93"/>
      <c r="D2055" s="96"/>
      <c r="E2055" s="121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2"/>
      <c r="B2056" s="92"/>
      <c r="C2056" s="93"/>
      <c r="D2056" s="96"/>
      <c r="E2056" s="121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2"/>
      <c r="B2057" s="92"/>
      <c r="C2057" s="93"/>
      <c r="D2057" s="96"/>
      <c r="E2057" s="121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2"/>
      <c r="B2058" s="92"/>
      <c r="C2058" s="93"/>
      <c r="D2058" s="96"/>
      <c r="E2058" s="121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2"/>
      <c r="B2059" s="92"/>
      <c r="C2059" s="93"/>
      <c r="D2059" s="96"/>
      <c r="E2059" s="121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2"/>
      <c r="B2060" s="92"/>
      <c r="C2060" s="93"/>
      <c r="D2060" s="96"/>
      <c r="E2060" s="121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2"/>
      <c r="B2061" s="92"/>
      <c r="C2061" s="93"/>
      <c r="D2061" s="96"/>
      <c r="E2061" s="121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2"/>
      <c r="B2062" s="92"/>
      <c r="C2062" s="93"/>
      <c r="D2062" s="96"/>
      <c r="E2062" s="121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2"/>
      <c r="B2063" s="92"/>
      <c r="C2063" s="93"/>
      <c r="D2063" s="96"/>
      <c r="E2063" s="121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2"/>
      <c r="B2064" s="92"/>
      <c r="C2064" s="93"/>
      <c r="D2064" s="96"/>
      <c r="E2064" s="121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2"/>
      <c r="B2065" s="92"/>
      <c r="C2065" s="93"/>
      <c r="D2065" s="96"/>
      <c r="E2065" s="121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2"/>
      <c r="B2066" s="92"/>
      <c r="C2066" s="93"/>
      <c r="D2066" s="96"/>
      <c r="E2066" s="121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2"/>
      <c r="B2067" s="92"/>
      <c r="C2067" s="93"/>
      <c r="D2067" s="96"/>
      <c r="E2067" s="121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2"/>
      <c r="B2068" s="92"/>
      <c r="C2068" s="93"/>
      <c r="D2068" s="96"/>
      <c r="E2068" s="121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2"/>
      <c r="B2069" s="92"/>
      <c r="C2069" s="93"/>
      <c r="D2069" s="96"/>
      <c r="E2069" s="121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2"/>
      <c r="B2070" s="92"/>
      <c r="C2070" s="93"/>
      <c r="D2070" s="96"/>
      <c r="E2070" s="121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2"/>
      <c r="B2071" s="92"/>
      <c r="C2071" s="93"/>
      <c r="D2071" s="96"/>
      <c r="E2071" s="121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2"/>
      <c r="B2072" s="92"/>
      <c r="C2072" s="93"/>
      <c r="D2072" s="96"/>
      <c r="E2072" s="121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2"/>
      <c r="B2073" s="92"/>
      <c r="C2073" s="93"/>
      <c r="D2073" s="96"/>
      <c r="E2073" s="121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2"/>
      <c r="B2074" s="92"/>
      <c r="C2074" s="93"/>
      <c r="D2074" s="96"/>
      <c r="E2074" s="121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2"/>
      <c r="B2075" s="92"/>
      <c r="C2075" s="93"/>
      <c r="D2075" s="96"/>
      <c r="E2075" s="121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2"/>
      <c r="B2076" s="92"/>
      <c r="C2076" s="93"/>
      <c r="D2076" s="96"/>
      <c r="E2076" s="121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2"/>
      <c r="B2077" s="92"/>
      <c r="C2077" s="93"/>
      <c r="D2077" s="96"/>
      <c r="E2077" s="121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2"/>
      <c r="B2078" s="92"/>
      <c r="C2078" s="93"/>
      <c r="D2078" s="96"/>
      <c r="E2078" s="121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2"/>
      <c r="B2079" s="92"/>
      <c r="C2079" s="93"/>
      <c r="D2079" s="96"/>
      <c r="E2079" s="121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2"/>
      <c r="B2080" s="92"/>
      <c r="C2080" s="93"/>
      <c r="D2080" s="96"/>
      <c r="E2080" s="121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2"/>
      <c r="B2081" s="92"/>
      <c r="C2081" s="93"/>
      <c r="D2081" s="96"/>
      <c r="E2081" s="121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2"/>
      <c r="B2082" s="92"/>
      <c r="C2082" s="93"/>
      <c r="D2082" s="96"/>
      <c r="E2082" s="121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2"/>
      <c r="B2083" s="92"/>
      <c r="C2083" s="93"/>
      <c r="D2083" s="96"/>
      <c r="E2083" s="121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2"/>
      <c r="B2084" s="92"/>
      <c r="C2084" s="93"/>
      <c r="D2084" s="96"/>
      <c r="E2084" s="121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2"/>
      <c r="B2085" s="92"/>
      <c r="C2085" s="93"/>
      <c r="D2085" s="96"/>
      <c r="E2085" s="121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2"/>
      <c r="B2086" s="92"/>
      <c r="C2086" s="93"/>
      <c r="D2086" s="96"/>
      <c r="E2086" s="121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2"/>
      <c r="B2087" s="92"/>
      <c r="C2087" s="93"/>
      <c r="D2087" s="96"/>
      <c r="E2087" s="121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2"/>
      <c r="B2088" s="92"/>
      <c r="C2088" s="93"/>
      <c r="D2088" s="96"/>
      <c r="E2088" s="121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2"/>
      <c r="B2089" s="92"/>
      <c r="C2089" s="93"/>
      <c r="D2089" s="96"/>
      <c r="E2089" s="121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2"/>
      <c r="B2090" s="92"/>
      <c r="C2090" s="93"/>
      <c r="D2090" s="96"/>
      <c r="E2090" s="121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2"/>
      <c r="B2091" s="92"/>
      <c r="C2091" s="93"/>
      <c r="D2091" s="96"/>
      <c r="E2091" s="121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2"/>
      <c r="B2092" s="92"/>
      <c r="C2092" s="93"/>
      <c r="D2092" s="96"/>
      <c r="E2092" s="121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2"/>
      <c r="B2093" s="92"/>
      <c r="C2093" s="93"/>
      <c r="D2093" s="96"/>
      <c r="E2093" s="121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2"/>
      <c r="B2094" s="92"/>
      <c r="C2094" s="93"/>
      <c r="D2094" s="96"/>
      <c r="E2094" s="121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2"/>
      <c r="B2095" s="92"/>
      <c r="C2095" s="93"/>
      <c r="D2095" s="96"/>
      <c r="E2095" s="121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2"/>
      <c r="B2096" s="92"/>
      <c r="C2096" s="93"/>
      <c r="D2096" s="96"/>
      <c r="E2096" s="121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2"/>
      <c r="B2097" s="92"/>
      <c r="C2097" s="93"/>
      <c r="D2097" s="96"/>
      <c r="E2097" s="121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2"/>
      <c r="B2098" s="92"/>
      <c r="C2098" s="93"/>
      <c r="D2098" s="96"/>
      <c r="E2098" s="121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2"/>
      <c r="B2099" s="92"/>
      <c r="C2099" s="93"/>
      <c r="D2099" s="96"/>
      <c r="E2099" s="121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2"/>
      <c r="B2100" s="92"/>
      <c r="C2100" s="93"/>
      <c r="D2100" s="96"/>
      <c r="E2100" s="121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2"/>
      <c r="B2101" s="92"/>
      <c r="C2101" s="93"/>
      <c r="D2101" s="96"/>
      <c r="E2101" s="121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2"/>
      <c r="B2102" s="92"/>
      <c r="C2102" s="93"/>
      <c r="D2102" s="96"/>
      <c r="E2102" s="121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2"/>
      <c r="B2103" s="92"/>
      <c r="C2103" s="93"/>
      <c r="D2103" s="96"/>
      <c r="E2103" s="121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2"/>
      <c r="B2104" s="92"/>
      <c r="C2104" s="93"/>
      <c r="D2104" s="96"/>
      <c r="E2104" s="121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2"/>
      <c r="B2105" s="92"/>
      <c r="C2105" s="93"/>
      <c r="D2105" s="96"/>
      <c r="E2105" s="121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2"/>
      <c r="B2106" s="92"/>
      <c r="C2106" s="93"/>
      <c r="D2106" s="96"/>
      <c r="E2106" s="121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2"/>
      <c r="B2107" s="92"/>
      <c r="C2107" s="93"/>
      <c r="D2107" s="96"/>
      <c r="E2107" s="121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2"/>
      <c r="B2108" s="92"/>
      <c r="C2108" s="93"/>
      <c r="D2108" s="96"/>
      <c r="E2108" s="121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2"/>
      <c r="B2109" s="92"/>
      <c r="C2109" s="93"/>
      <c r="D2109" s="96"/>
      <c r="E2109" s="121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2"/>
      <c r="B2110" s="92"/>
      <c r="C2110" s="93"/>
      <c r="D2110" s="96"/>
      <c r="E2110" s="121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2"/>
      <c r="B2111" s="92"/>
      <c r="C2111" s="93"/>
      <c r="D2111" s="96"/>
      <c r="E2111" s="121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2"/>
      <c r="B2112" s="92"/>
      <c r="C2112" s="93"/>
      <c r="D2112" s="96"/>
      <c r="E2112" s="121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2"/>
      <c r="B2113" s="92"/>
      <c r="C2113" s="93"/>
      <c r="D2113" s="96"/>
      <c r="E2113" s="121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2"/>
      <c r="B2114" s="92"/>
      <c r="C2114" s="93"/>
      <c r="D2114" s="96"/>
      <c r="E2114" s="121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2"/>
      <c r="B2115" s="92"/>
      <c r="C2115" s="93"/>
      <c r="D2115" s="96"/>
      <c r="E2115" s="121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2"/>
      <c r="B2116" s="92"/>
      <c r="C2116" s="93"/>
      <c r="D2116" s="96"/>
      <c r="E2116" s="121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2"/>
      <c r="B2117" s="92"/>
      <c r="C2117" s="93"/>
      <c r="D2117" s="96"/>
      <c r="E2117" s="121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2"/>
      <c r="B2118" s="92"/>
      <c r="C2118" s="93"/>
      <c r="D2118" s="96"/>
      <c r="E2118" s="121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2"/>
      <c r="B2119" s="92"/>
      <c r="C2119" s="93"/>
      <c r="D2119" s="96"/>
      <c r="E2119" s="121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2"/>
      <c r="B2120" s="92"/>
      <c r="C2120" s="93"/>
      <c r="D2120" s="96"/>
      <c r="E2120" s="121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2"/>
      <c r="B2121" s="92"/>
      <c r="C2121" s="93"/>
      <c r="D2121" s="96"/>
      <c r="E2121" s="121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2"/>
      <c r="B2122" s="92"/>
      <c r="C2122" s="93"/>
      <c r="D2122" s="96"/>
      <c r="E2122" s="121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2"/>
      <c r="B2123" s="92"/>
      <c r="C2123" s="93"/>
      <c r="D2123" s="96"/>
      <c r="E2123" s="121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2"/>
      <c r="B2124" s="92"/>
      <c r="C2124" s="93"/>
      <c r="D2124" s="96"/>
      <c r="E2124" s="121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2"/>
      <c r="B2125" s="92"/>
      <c r="C2125" s="93"/>
      <c r="D2125" s="96"/>
      <c r="E2125" s="121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2"/>
      <c r="B2126" s="92"/>
      <c r="C2126" s="93"/>
      <c r="D2126" s="96"/>
      <c r="E2126" s="121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2"/>
      <c r="B2127" s="92"/>
      <c r="C2127" s="93"/>
      <c r="D2127" s="96"/>
      <c r="E2127" s="121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2"/>
      <c r="B2128" s="92"/>
      <c r="C2128" s="93"/>
      <c r="D2128" s="96"/>
      <c r="E2128" s="121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2"/>
      <c r="B2129" s="92"/>
      <c r="C2129" s="93"/>
      <c r="D2129" s="96"/>
      <c r="E2129" s="121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2"/>
      <c r="B2130" s="92"/>
      <c r="C2130" s="93"/>
      <c r="D2130" s="96"/>
      <c r="E2130" s="121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2"/>
      <c r="B2131" s="92"/>
      <c r="C2131" s="93"/>
      <c r="D2131" s="96"/>
      <c r="E2131" s="121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2"/>
      <c r="B2132" s="92"/>
      <c r="C2132" s="93"/>
      <c r="D2132" s="96"/>
      <c r="E2132" s="121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2"/>
      <c r="B2133" s="92"/>
      <c r="C2133" s="93"/>
      <c r="D2133" s="96"/>
      <c r="E2133" s="121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2"/>
      <c r="B2134" s="92"/>
      <c r="C2134" s="93"/>
      <c r="D2134" s="96"/>
      <c r="E2134" s="121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2"/>
      <c r="B2135" s="92"/>
      <c r="C2135" s="93"/>
      <c r="D2135" s="96"/>
      <c r="E2135" s="121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2"/>
      <c r="B2136" s="92"/>
      <c r="C2136" s="93"/>
      <c r="D2136" s="96"/>
      <c r="E2136" s="121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2"/>
      <c r="B2137" s="92"/>
      <c r="C2137" s="93"/>
      <c r="D2137" s="96"/>
      <c r="E2137" s="121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2"/>
      <c r="B2138" s="92"/>
      <c r="C2138" s="93"/>
      <c r="D2138" s="96"/>
      <c r="E2138" s="121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2"/>
      <c r="B2139" s="92"/>
      <c r="C2139" s="93"/>
      <c r="D2139" s="96"/>
      <c r="E2139" s="121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2"/>
      <c r="B2140" s="92"/>
      <c r="C2140" s="93"/>
      <c r="D2140" s="96"/>
      <c r="E2140" s="121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2"/>
      <c r="B2141" s="92"/>
      <c r="C2141" s="93"/>
      <c r="D2141" s="96"/>
      <c r="E2141" s="121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2"/>
      <c r="B2142" s="92"/>
      <c r="C2142" s="93"/>
      <c r="D2142" s="96"/>
      <c r="E2142" s="121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2"/>
      <c r="B2143" s="92"/>
      <c r="C2143" s="93"/>
      <c r="D2143" s="96"/>
      <c r="E2143" s="121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2"/>
      <c r="B2144" s="92"/>
      <c r="C2144" s="93"/>
      <c r="D2144" s="96"/>
      <c r="E2144" s="121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2"/>
      <c r="B2145" s="92"/>
      <c r="C2145" s="93"/>
      <c r="D2145" s="96"/>
      <c r="E2145" s="121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2"/>
      <c r="B2146" s="92"/>
      <c r="C2146" s="93"/>
      <c r="D2146" s="96"/>
      <c r="E2146" s="121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2"/>
      <c r="B2147" s="92"/>
      <c r="C2147" s="93"/>
      <c r="D2147" s="96"/>
      <c r="E2147" s="121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2"/>
      <c r="B2148" s="92"/>
      <c r="C2148" s="93"/>
      <c r="D2148" s="96"/>
      <c r="E2148" s="121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2"/>
      <c r="B2149" s="92"/>
      <c r="C2149" s="93"/>
      <c r="D2149" s="96"/>
      <c r="E2149" s="121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2"/>
      <c r="B2150" s="92"/>
      <c r="C2150" s="93"/>
      <c r="D2150" s="96"/>
      <c r="E2150" s="121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2"/>
      <c r="B2151" s="92"/>
      <c r="C2151" s="93"/>
      <c r="D2151" s="96"/>
      <c r="E2151" s="121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2"/>
      <c r="B2152" s="92"/>
      <c r="C2152" s="93"/>
      <c r="D2152" s="96"/>
      <c r="E2152" s="121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2"/>
      <c r="B2153" s="92"/>
      <c r="C2153" s="93"/>
      <c r="D2153" s="96"/>
      <c r="E2153" s="121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2"/>
      <c r="B2154" s="92"/>
      <c r="C2154" s="93"/>
      <c r="D2154" s="96"/>
      <c r="E2154" s="121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2"/>
      <c r="B2155" s="92"/>
      <c r="C2155" s="93"/>
      <c r="D2155" s="96"/>
      <c r="E2155" s="121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2"/>
      <c r="B2156" s="92"/>
      <c r="C2156" s="93"/>
      <c r="D2156" s="96"/>
      <c r="E2156" s="121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2"/>
      <c r="B2157" s="92"/>
      <c r="C2157" s="93"/>
      <c r="D2157" s="96"/>
      <c r="E2157" s="121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2"/>
      <c r="B2158" s="92"/>
      <c r="C2158" s="93"/>
      <c r="D2158" s="96"/>
      <c r="E2158" s="121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2"/>
      <c r="B2159" s="92"/>
      <c r="C2159" s="93"/>
      <c r="D2159" s="96"/>
      <c r="E2159" s="121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2"/>
      <c r="B2160" s="92"/>
      <c r="C2160" s="93"/>
      <c r="D2160" s="96"/>
      <c r="E2160" s="121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2"/>
      <c r="B2161" s="92"/>
      <c r="C2161" s="93"/>
      <c r="D2161" s="96"/>
      <c r="E2161" s="121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2"/>
      <c r="B2162" s="92"/>
      <c r="C2162" s="93"/>
      <c r="D2162" s="96"/>
      <c r="E2162" s="121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2"/>
      <c r="B2163" s="92"/>
      <c r="C2163" s="93"/>
      <c r="D2163" s="96"/>
      <c r="E2163" s="121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2"/>
      <c r="B2164" s="92"/>
      <c r="C2164" s="93"/>
      <c r="D2164" s="96"/>
      <c r="E2164" s="121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2"/>
      <c r="B2165" s="92"/>
      <c r="C2165" s="93"/>
      <c r="D2165" s="96"/>
      <c r="E2165" s="121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2"/>
      <c r="B2166" s="92"/>
      <c r="C2166" s="93"/>
      <c r="D2166" s="96"/>
      <c r="E2166" s="121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2"/>
      <c r="B2167" s="92"/>
      <c r="C2167" s="93"/>
      <c r="D2167" s="96"/>
      <c r="E2167" s="121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2"/>
      <c r="B2168" s="92"/>
      <c r="C2168" s="93"/>
      <c r="D2168" s="96"/>
      <c r="E2168" s="121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2"/>
      <c r="B2169" s="92"/>
      <c r="C2169" s="93"/>
      <c r="D2169" s="96"/>
      <c r="E2169" s="121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2"/>
      <c r="B2170" s="92"/>
      <c r="C2170" s="93"/>
      <c r="D2170" s="96"/>
      <c r="E2170" s="121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2"/>
      <c r="B2171" s="92"/>
      <c r="C2171" s="93"/>
      <c r="D2171" s="96"/>
      <c r="E2171" s="121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2"/>
      <c r="B2172" s="92"/>
      <c r="C2172" s="93"/>
      <c r="D2172" s="96"/>
      <c r="E2172" s="121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2"/>
      <c r="B2173" s="92"/>
      <c r="C2173" s="93"/>
      <c r="D2173" s="96"/>
      <c r="E2173" s="121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2"/>
      <c r="B2174" s="92"/>
      <c r="C2174" s="93"/>
      <c r="D2174" s="96"/>
      <c r="E2174" s="121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2"/>
      <c r="B2175" s="92"/>
      <c r="C2175" s="93"/>
      <c r="D2175" s="96"/>
      <c r="E2175" s="121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2"/>
      <c r="B2176" s="92"/>
      <c r="C2176" s="93"/>
      <c r="D2176" s="96"/>
      <c r="E2176" s="121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2"/>
      <c r="B2177" s="92"/>
      <c r="C2177" s="93"/>
      <c r="D2177" s="96"/>
      <c r="E2177" s="121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2"/>
      <c r="B2178" s="92"/>
      <c r="C2178" s="93"/>
      <c r="D2178" s="96"/>
      <c r="E2178" s="121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2"/>
      <c r="B2179" s="92"/>
      <c r="C2179" s="93"/>
      <c r="D2179" s="96"/>
      <c r="E2179" s="121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2"/>
      <c r="B2180" s="92"/>
      <c r="C2180" s="93"/>
      <c r="D2180" s="96"/>
      <c r="E2180" s="121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2"/>
      <c r="B2181" s="92"/>
      <c r="C2181" s="93"/>
      <c r="D2181" s="96"/>
      <c r="E2181" s="121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2"/>
      <c r="B2182" s="92"/>
      <c r="C2182" s="93"/>
      <c r="D2182" s="96"/>
      <c r="E2182" s="121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2"/>
      <c r="B2183" s="92"/>
      <c r="C2183" s="93"/>
      <c r="D2183" s="96"/>
      <c r="E2183" s="121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2"/>
      <c r="B2184" s="92"/>
      <c r="C2184" s="93"/>
      <c r="D2184" s="96"/>
      <c r="E2184" s="121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2"/>
      <c r="B2185" s="92"/>
      <c r="C2185" s="93"/>
      <c r="D2185" s="96"/>
      <c r="E2185" s="121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2"/>
      <c r="B2186" s="92"/>
      <c r="C2186" s="93"/>
      <c r="D2186" s="96"/>
      <c r="E2186" s="121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2"/>
      <c r="B2187" s="92"/>
      <c r="C2187" s="93"/>
      <c r="D2187" s="96"/>
      <c r="E2187" s="121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2"/>
      <c r="B2188" s="92"/>
      <c r="C2188" s="93"/>
      <c r="D2188" s="96"/>
      <c r="E2188" s="121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2"/>
      <c r="B2189" s="92"/>
      <c r="C2189" s="93"/>
      <c r="D2189" s="96"/>
      <c r="E2189" s="121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2"/>
      <c r="B2190" s="92"/>
      <c r="C2190" s="93"/>
      <c r="D2190" s="96"/>
      <c r="E2190" s="121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2"/>
      <c r="B2191" s="92"/>
      <c r="C2191" s="93"/>
      <c r="D2191" s="96"/>
      <c r="E2191" s="121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2"/>
      <c r="B2192" s="92"/>
      <c r="C2192" s="93"/>
      <c r="D2192" s="96"/>
      <c r="E2192" s="121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2"/>
      <c r="B2193" s="92"/>
      <c r="C2193" s="93"/>
      <c r="D2193" s="96"/>
      <c r="E2193" s="121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2"/>
      <c r="B2194" s="92"/>
      <c r="C2194" s="93"/>
      <c r="D2194" s="96"/>
      <c r="E2194" s="121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2"/>
      <c r="B2195" s="92"/>
      <c r="C2195" s="93"/>
      <c r="D2195" s="96"/>
      <c r="E2195" s="121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2"/>
      <c r="B2196" s="92"/>
      <c r="C2196" s="93"/>
      <c r="D2196" s="96"/>
      <c r="E2196" s="121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2"/>
      <c r="B2197" s="92"/>
      <c r="C2197" s="93"/>
      <c r="D2197" s="96"/>
      <c r="E2197" s="121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2"/>
      <c r="B2198" s="92"/>
      <c r="C2198" s="93"/>
      <c r="D2198" s="96"/>
      <c r="E2198" s="121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2"/>
      <c r="B2199" s="92"/>
      <c r="C2199" s="93"/>
      <c r="D2199" s="96"/>
      <c r="E2199" s="121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2"/>
      <c r="B2200" s="92"/>
      <c r="C2200" s="93"/>
      <c r="D2200" s="96"/>
      <c r="E2200" s="121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2"/>
      <c r="B2201" s="92"/>
      <c r="C2201" s="93"/>
      <c r="D2201" s="96"/>
      <c r="E2201" s="121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2"/>
      <c r="B2202" s="92"/>
      <c r="C2202" s="93"/>
      <c r="D2202" s="96"/>
      <c r="E2202" s="121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2"/>
      <c r="B2203" s="92"/>
      <c r="C2203" s="93"/>
      <c r="D2203" s="96"/>
      <c r="E2203" s="121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2"/>
      <c r="B2204" s="103"/>
      <c r="C2204" s="104"/>
      <c r="D2204" s="96"/>
      <c r="E2204" s="121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2"/>
      <c r="B2205" s="92"/>
      <c r="C2205" s="93"/>
      <c r="D2205" s="96"/>
      <c r="E2205" s="121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2"/>
      <c r="B2206" s="92"/>
      <c r="C2206" s="93"/>
      <c r="D2206" s="96"/>
      <c r="E2206" s="121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2"/>
      <c r="B2207" s="92"/>
      <c r="C2207" s="93"/>
      <c r="D2207" s="96"/>
      <c r="E2207" s="121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2"/>
      <c r="B2208" s="92"/>
      <c r="C2208" s="93"/>
      <c r="D2208" s="96"/>
      <c r="E2208" s="121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2"/>
      <c r="B2209" s="92"/>
      <c r="C2209" s="93"/>
      <c r="D2209" s="96"/>
      <c r="E2209" s="121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2"/>
      <c r="B2210" s="92"/>
      <c r="C2210" s="93"/>
      <c r="D2210" s="96"/>
      <c r="E2210" s="121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2"/>
      <c r="B2211" s="92"/>
      <c r="C2211" s="93"/>
      <c r="D2211" s="96"/>
      <c r="E2211" s="121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2"/>
      <c r="B2212" s="92"/>
      <c r="C2212" s="93"/>
      <c r="D2212" s="96"/>
      <c r="E2212" s="121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2"/>
      <c r="B2213" s="92"/>
      <c r="C2213" s="93"/>
      <c r="D2213" s="96"/>
      <c r="E2213" s="121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2"/>
      <c r="B2214" s="92"/>
      <c r="C2214" s="93"/>
      <c r="D2214" s="96"/>
      <c r="E2214" s="121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2"/>
      <c r="B2215" s="92"/>
      <c r="C2215" s="93"/>
      <c r="D2215" s="96"/>
      <c r="E2215" s="121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2"/>
      <c r="B2216" s="92"/>
      <c r="C2216" s="93"/>
      <c r="D2216" s="96"/>
      <c r="E2216" s="121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2"/>
      <c r="B2217" s="92"/>
      <c r="C2217" s="93"/>
      <c r="D2217" s="96"/>
      <c r="E2217" s="121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2"/>
      <c r="B2218" s="92"/>
      <c r="C2218" s="93"/>
      <c r="D2218" s="96"/>
      <c r="E2218" s="121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2"/>
      <c r="B2219" s="92"/>
      <c r="C2219" s="93"/>
      <c r="D2219" s="96"/>
      <c r="E2219" s="121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2"/>
      <c r="B2220" s="92"/>
      <c r="C2220" s="93"/>
      <c r="D2220" s="96"/>
      <c r="E2220" s="121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2"/>
      <c r="B2221" s="92"/>
      <c r="C2221" s="93"/>
      <c r="D2221" s="96"/>
      <c r="E2221" s="121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2"/>
      <c r="B2222" s="92"/>
      <c r="C2222" s="93"/>
      <c r="D2222" s="96"/>
      <c r="E2222" s="121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2"/>
      <c r="B2223" s="92"/>
      <c r="C2223" s="93"/>
      <c r="D2223" s="96"/>
      <c r="E2223" s="121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2"/>
      <c r="B2224" s="92"/>
      <c r="C2224" s="93"/>
      <c r="D2224" s="96"/>
      <c r="E2224" s="121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2"/>
      <c r="B2225" s="92"/>
      <c r="C2225" s="93"/>
      <c r="D2225" s="96"/>
      <c r="E2225" s="121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2"/>
      <c r="B2226" s="92"/>
      <c r="C2226" s="93"/>
      <c r="D2226" s="96"/>
      <c r="E2226" s="121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2"/>
      <c r="B2227" s="92"/>
      <c r="C2227" s="93"/>
      <c r="D2227" s="96"/>
      <c r="E2227" s="121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2"/>
      <c r="B2228" s="92"/>
      <c r="C2228" s="93"/>
      <c r="D2228" s="96"/>
      <c r="E2228" s="121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2"/>
      <c r="B2229" s="92"/>
      <c r="C2229" s="93"/>
      <c r="D2229" s="96"/>
      <c r="E2229" s="121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2"/>
      <c r="B2230" s="92"/>
      <c r="C2230" s="93"/>
      <c r="D2230" s="96"/>
      <c r="E2230" s="121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2"/>
      <c r="B2231" s="92"/>
      <c r="C2231" s="93"/>
      <c r="D2231" s="96"/>
      <c r="E2231" s="121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2"/>
      <c r="B2232" s="92"/>
      <c r="C2232" s="93"/>
      <c r="D2232" s="96"/>
      <c r="E2232" s="121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2"/>
      <c r="B2233" s="92"/>
      <c r="C2233" s="93"/>
      <c r="D2233" s="96"/>
      <c r="E2233" s="121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2"/>
      <c r="B2234" s="92"/>
      <c r="C2234" s="93"/>
      <c r="D2234" s="96"/>
      <c r="E2234" s="121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2"/>
      <c r="B2235" s="92"/>
      <c r="C2235" s="93"/>
      <c r="D2235" s="96"/>
      <c r="E2235" s="121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2"/>
      <c r="B2236" s="92"/>
      <c r="C2236" s="93"/>
      <c r="D2236" s="96"/>
      <c r="E2236" s="121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2"/>
      <c r="B2237" s="92"/>
      <c r="C2237" s="93"/>
      <c r="D2237" s="96"/>
      <c r="E2237" s="121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2"/>
      <c r="B2238" s="92"/>
      <c r="C2238" s="93"/>
      <c r="D2238" s="96"/>
      <c r="E2238" s="121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2"/>
      <c r="B2239" s="92"/>
      <c r="C2239" s="93"/>
      <c r="D2239" s="96"/>
      <c r="E2239" s="121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2"/>
      <c r="B2240" s="92"/>
      <c r="C2240" s="93"/>
      <c r="D2240" s="96"/>
      <c r="E2240" s="121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2"/>
      <c r="B2241" s="92"/>
      <c r="C2241" s="93"/>
      <c r="D2241" s="96"/>
      <c r="E2241" s="121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2"/>
      <c r="B2242" s="92"/>
      <c r="C2242" s="93"/>
      <c r="D2242" s="96"/>
      <c r="E2242" s="121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2"/>
      <c r="B2243" s="92"/>
      <c r="C2243" s="93"/>
      <c r="D2243" s="96"/>
      <c r="E2243" s="121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2"/>
      <c r="B2244" s="92"/>
      <c r="C2244" s="93"/>
      <c r="D2244" s="96"/>
      <c r="E2244" s="121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2"/>
      <c r="B2245" s="92"/>
      <c r="C2245" s="93"/>
      <c r="D2245" s="96"/>
      <c r="E2245" s="121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2"/>
      <c r="B2246" s="92"/>
      <c r="C2246" s="93"/>
      <c r="D2246" s="96"/>
      <c r="E2246" s="121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2"/>
      <c r="B2247" s="92"/>
      <c r="C2247" s="93"/>
      <c r="D2247" s="96"/>
      <c r="E2247" s="121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2"/>
      <c r="B2248" s="92"/>
      <c r="C2248" s="93"/>
      <c r="D2248" s="96"/>
      <c r="E2248" s="121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2"/>
      <c r="B2249" s="92"/>
      <c r="C2249" s="93"/>
      <c r="D2249" s="96"/>
      <c r="E2249" s="121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2"/>
      <c r="B2250" s="92"/>
      <c r="C2250" s="93"/>
      <c r="D2250" s="96"/>
      <c r="E2250" s="121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2"/>
      <c r="B2251" s="92"/>
      <c r="C2251" s="93"/>
      <c r="D2251" s="96"/>
      <c r="E2251" s="121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2"/>
      <c r="B2252" s="92"/>
      <c r="C2252" s="93"/>
      <c r="D2252" s="96"/>
      <c r="E2252" s="121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2"/>
      <c r="B2253" s="92"/>
      <c r="C2253" s="93"/>
      <c r="D2253" s="96"/>
      <c r="E2253" s="121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2"/>
      <c r="B2254" s="92"/>
      <c r="C2254" s="93"/>
      <c r="D2254" s="96"/>
      <c r="E2254" s="121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2"/>
      <c r="B2255" s="92"/>
      <c r="C2255" s="93"/>
      <c r="D2255" s="96"/>
      <c r="E2255" s="121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2"/>
      <c r="B2256" s="92"/>
      <c r="C2256" s="93"/>
      <c r="D2256" s="96"/>
      <c r="E2256" s="121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2"/>
      <c r="B2257" s="92"/>
      <c r="C2257" s="93"/>
      <c r="D2257" s="96"/>
      <c r="E2257" s="121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2"/>
      <c r="B2258" s="92"/>
      <c r="C2258" s="93"/>
      <c r="D2258" s="96"/>
      <c r="E2258" s="121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2"/>
      <c r="B2259" s="92"/>
      <c r="C2259" s="93"/>
      <c r="D2259" s="96"/>
      <c r="E2259" s="121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2"/>
      <c r="B2260" s="92"/>
      <c r="C2260" s="93"/>
      <c r="D2260" s="96"/>
      <c r="E2260" s="121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2"/>
      <c r="B2261" s="92"/>
      <c r="C2261" s="93"/>
      <c r="D2261" s="96"/>
      <c r="E2261" s="121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2"/>
      <c r="B2262" s="92"/>
      <c r="C2262" s="93"/>
      <c r="D2262" s="96"/>
      <c r="E2262" s="121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2"/>
      <c r="B2263" s="92"/>
      <c r="C2263" s="93"/>
      <c r="D2263" s="96"/>
      <c r="E2263" s="121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2"/>
      <c r="B2264" s="92"/>
      <c r="C2264" s="93"/>
      <c r="D2264" s="96"/>
      <c r="E2264" s="121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2"/>
      <c r="B2265" s="92"/>
      <c r="C2265" s="93"/>
      <c r="D2265" s="96"/>
      <c r="E2265" s="121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2"/>
      <c r="B2266" s="92"/>
      <c r="C2266" s="93"/>
      <c r="D2266" s="96"/>
      <c r="E2266" s="121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2"/>
      <c r="B2267" s="92"/>
      <c r="C2267" s="93"/>
      <c r="D2267" s="96"/>
      <c r="E2267" s="121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2"/>
      <c r="B2268" s="92"/>
      <c r="C2268" s="93"/>
      <c r="D2268" s="96"/>
      <c r="E2268" s="121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2"/>
      <c r="B2269" s="92"/>
      <c r="C2269" s="93"/>
      <c r="D2269" s="96"/>
      <c r="E2269" s="121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2"/>
      <c r="B2270" s="92"/>
      <c r="C2270" s="93"/>
      <c r="D2270" s="96"/>
      <c r="E2270" s="121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2"/>
      <c r="B2271" s="92"/>
      <c r="C2271" s="93"/>
      <c r="D2271" s="96"/>
      <c r="E2271" s="121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2"/>
      <c r="B2272" s="92"/>
      <c r="C2272" s="93"/>
      <c r="D2272" s="96"/>
      <c r="E2272" s="121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2"/>
      <c r="B2273" s="92"/>
      <c r="C2273" s="93"/>
      <c r="D2273" s="96"/>
      <c r="E2273" s="121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2"/>
      <c r="B2274" s="92"/>
      <c r="C2274" s="93"/>
      <c r="D2274" s="96"/>
      <c r="E2274" s="121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2"/>
      <c r="B2275" s="92"/>
      <c r="C2275" s="93"/>
      <c r="D2275" s="96"/>
      <c r="E2275" s="121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2"/>
      <c r="B2276" s="92"/>
      <c r="C2276" s="93"/>
      <c r="D2276" s="96"/>
      <c r="E2276" s="121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2"/>
      <c r="B2277" s="92"/>
      <c r="C2277" s="93"/>
      <c r="D2277" s="96"/>
      <c r="E2277" s="121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2"/>
      <c r="B2278" s="92"/>
      <c r="C2278" s="93"/>
      <c r="D2278" s="96"/>
      <c r="E2278" s="121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2"/>
      <c r="B2279" s="92"/>
      <c r="C2279" s="93"/>
      <c r="D2279" s="96"/>
      <c r="E2279" s="121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2"/>
      <c r="B2280" s="92"/>
      <c r="C2280" s="93"/>
      <c r="D2280" s="96"/>
      <c r="E2280" s="121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2"/>
      <c r="B2281" s="92"/>
      <c r="C2281" s="93"/>
      <c r="D2281" s="96"/>
      <c r="E2281" s="121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2"/>
      <c r="B2282" s="92"/>
      <c r="C2282" s="93"/>
      <c r="D2282" s="96"/>
      <c r="E2282" s="121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2"/>
      <c r="B2283" s="92"/>
      <c r="C2283" s="93"/>
      <c r="D2283" s="96"/>
      <c r="E2283" s="121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2"/>
      <c r="B2284" s="92"/>
      <c r="C2284" s="93"/>
      <c r="D2284" s="96"/>
      <c r="E2284" s="121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2"/>
      <c r="B2285" s="92"/>
      <c r="C2285" s="93"/>
      <c r="D2285" s="96"/>
      <c r="E2285" s="121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2"/>
      <c r="B2286" s="92"/>
      <c r="C2286" s="93"/>
      <c r="D2286" s="96"/>
      <c r="E2286" s="121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2"/>
      <c r="B2287" s="92"/>
      <c r="C2287" s="93"/>
      <c r="D2287" s="96"/>
      <c r="E2287" s="121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2"/>
      <c r="B2288" s="92"/>
      <c r="C2288" s="93"/>
      <c r="D2288" s="96"/>
      <c r="E2288" s="121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2"/>
      <c r="B2289" s="92"/>
      <c r="C2289" s="93"/>
      <c r="D2289" s="96"/>
      <c r="E2289" s="121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2"/>
      <c r="B2290" s="92"/>
      <c r="C2290" s="93"/>
      <c r="D2290" s="96"/>
      <c r="E2290" s="121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2"/>
      <c r="B2291" s="92"/>
      <c r="C2291" s="93"/>
      <c r="D2291" s="96"/>
      <c r="E2291" s="121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2"/>
      <c r="B2292" s="92"/>
      <c r="C2292" s="93"/>
      <c r="D2292" s="96"/>
      <c r="E2292" s="121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2"/>
      <c r="B2293" s="92"/>
      <c r="C2293" s="93"/>
      <c r="D2293" s="96"/>
      <c r="E2293" s="121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2"/>
      <c r="B2294" s="92"/>
      <c r="C2294" s="93"/>
      <c r="D2294" s="96"/>
      <c r="E2294" s="121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2"/>
      <c r="B2295" s="92"/>
      <c r="C2295" s="93"/>
      <c r="D2295" s="96"/>
      <c r="E2295" s="121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2"/>
      <c r="B2296" s="92"/>
      <c r="C2296" s="93"/>
      <c r="D2296" s="96"/>
      <c r="E2296" s="121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2"/>
      <c r="B2297" s="92"/>
      <c r="C2297" s="93"/>
      <c r="D2297" s="96"/>
      <c r="E2297" s="121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2"/>
      <c r="B2298" s="92"/>
      <c r="C2298" s="93"/>
      <c r="D2298" s="96"/>
      <c r="E2298" s="121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2"/>
      <c r="B2299" s="92"/>
      <c r="C2299" s="93"/>
      <c r="D2299" s="96"/>
      <c r="E2299" s="121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2"/>
      <c r="B2300" s="92"/>
      <c r="C2300" s="93"/>
      <c r="D2300" s="96"/>
      <c r="E2300" s="121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2"/>
      <c r="B2301" s="92"/>
      <c r="C2301" s="93"/>
      <c r="D2301" s="96"/>
      <c r="E2301" s="121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2"/>
      <c r="B2302" s="92"/>
      <c r="C2302" s="93"/>
      <c r="D2302" s="96"/>
      <c r="E2302" s="121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2"/>
      <c r="B2303" s="92"/>
      <c r="C2303" s="93"/>
      <c r="D2303" s="96"/>
      <c r="E2303" s="121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2"/>
      <c r="B2304" s="92"/>
      <c r="C2304" s="93"/>
      <c r="D2304" s="96"/>
      <c r="E2304" s="121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2"/>
      <c r="B2305" s="92"/>
      <c r="C2305" s="93"/>
      <c r="D2305" s="96"/>
      <c r="E2305" s="121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2"/>
      <c r="B2306" s="92"/>
      <c r="C2306" s="93"/>
      <c r="D2306" s="96"/>
      <c r="E2306" s="121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2"/>
      <c r="B2307" s="92"/>
      <c r="C2307" s="93"/>
      <c r="D2307" s="96"/>
      <c r="E2307" s="121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2"/>
      <c r="B2308" s="92"/>
      <c r="C2308" s="93"/>
      <c r="D2308" s="96"/>
      <c r="E2308" s="121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2"/>
      <c r="B2309" s="92"/>
      <c r="C2309" s="93"/>
      <c r="D2309" s="96"/>
      <c r="E2309" s="121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2"/>
      <c r="B2310" s="92"/>
      <c r="C2310" s="93"/>
      <c r="D2310" s="96"/>
      <c r="E2310" s="121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2"/>
      <c r="B2311" s="92"/>
      <c r="C2311" s="93"/>
      <c r="D2311" s="96"/>
      <c r="E2311" s="121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2"/>
      <c r="B2312" s="92"/>
      <c r="C2312" s="93"/>
      <c r="D2312" s="96"/>
      <c r="E2312" s="121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2"/>
      <c r="B2313" s="92"/>
      <c r="C2313" s="93"/>
      <c r="D2313" s="96"/>
      <c r="E2313" s="121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2"/>
      <c r="B2314" s="92"/>
      <c r="C2314" s="93"/>
      <c r="D2314" s="96"/>
      <c r="E2314" s="121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2"/>
      <c r="B2315" s="92"/>
      <c r="C2315" s="93"/>
      <c r="D2315" s="96"/>
      <c r="E2315" s="121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2"/>
      <c r="B2316" s="92"/>
      <c r="C2316" s="93"/>
      <c r="D2316" s="96"/>
      <c r="E2316" s="121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2"/>
      <c r="B2317" s="92"/>
      <c r="C2317" s="93"/>
      <c r="D2317" s="96"/>
      <c r="E2317" s="121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2"/>
      <c r="B2318" s="92"/>
      <c r="C2318" s="93"/>
      <c r="D2318" s="96"/>
      <c r="E2318" s="121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2"/>
      <c r="B2319" s="92"/>
      <c r="C2319" s="93"/>
      <c r="D2319" s="96"/>
      <c r="E2319" s="121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2"/>
      <c r="B2320" s="92"/>
      <c r="C2320" s="93"/>
      <c r="D2320" s="96"/>
      <c r="E2320" s="121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2"/>
      <c r="B2321" s="92"/>
      <c r="C2321" s="93"/>
      <c r="D2321" s="96"/>
      <c r="E2321" s="121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2"/>
      <c r="B2322" s="92"/>
      <c r="C2322" s="93"/>
      <c r="D2322" s="96"/>
      <c r="E2322" s="121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2"/>
      <c r="B2323" s="92"/>
      <c r="C2323" s="93"/>
      <c r="D2323" s="96"/>
      <c r="E2323" s="121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2"/>
      <c r="B2324" s="92"/>
      <c r="C2324" s="93"/>
      <c r="D2324" s="96"/>
      <c r="E2324" s="121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2"/>
      <c r="B2325" s="92"/>
      <c r="C2325" s="93"/>
      <c r="D2325" s="96"/>
      <c r="E2325" s="121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2"/>
      <c r="B2326" s="92"/>
      <c r="C2326" s="93"/>
      <c r="D2326" s="96"/>
      <c r="E2326" s="121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2"/>
      <c r="B2327" s="92"/>
      <c r="C2327" s="93"/>
      <c r="D2327" s="96"/>
      <c r="E2327" s="121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2"/>
      <c r="B2328" s="92"/>
      <c r="C2328" s="93"/>
      <c r="D2328" s="96"/>
      <c r="E2328" s="121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2"/>
      <c r="B2329" s="92"/>
      <c r="C2329" s="93"/>
      <c r="D2329" s="96"/>
      <c r="E2329" s="121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2"/>
      <c r="B2330" s="92"/>
      <c r="C2330" s="93"/>
      <c r="D2330" s="96"/>
      <c r="E2330" s="121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2"/>
      <c r="B2331" s="92"/>
      <c r="C2331" s="93"/>
      <c r="D2331" s="96"/>
      <c r="E2331" s="121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2"/>
      <c r="B2332" s="92"/>
      <c r="C2332" s="93"/>
      <c r="D2332" s="96"/>
      <c r="E2332" s="121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2"/>
      <c r="B2333" s="92"/>
      <c r="C2333" s="93"/>
      <c r="D2333" s="96"/>
      <c r="E2333" s="121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2"/>
      <c r="B2334" s="92"/>
      <c r="C2334" s="93"/>
      <c r="D2334" s="96"/>
      <c r="E2334" s="121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2"/>
      <c r="B2335" s="92"/>
      <c r="C2335" s="93"/>
      <c r="D2335" s="96"/>
      <c r="E2335" s="121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2"/>
      <c r="B2336" s="92"/>
      <c r="C2336" s="93"/>
      <c r="D2336" s="96"/>
      <c r="E2336" s="121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2"/>
      <c r="B2337" s="92"/>
      <c r="C2337" s="93"/>
      <c r="D2337" s="96"/>
      <c r="E2337" s="121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2"/>
      <c r="B2338" s="92"/>
      <c r="C2338" s="93"/>
      <c r="D2338" s="96"/>
      <c r="E2338" s="121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2"/>
      <c r="B2339" s="92"/>
      <c r="C2339" s="93"/>
      <c r="D2339" s="96"/>
      <c r="E2339" s="121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2"/>
      <c r="B2340" s="92"/>
      <c r="C2340" s="93"/>
      <c r="D2340" s="96"/>
      <c r="E2340" s="121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2"/>
      <c r="B2341" s="92"/>
      <c r="C2341" s="93"/>
      <c r="D2341" s="96"/>
      <c r="E2341" s="121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2"/>
      <c r="B2342" s="92"/>
      <c r="C2342" s="93"/>
      <c r="D2342" s="96"/>
      <c r="E2342" s="121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2"/>
      <c r="B2343" s="92"/>
      <c r="C2343" s="93"/>
      <c r="D2343" s="96"/>
      <c r="E2343" s="121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2"/>
      <c r="B2344" s="92"/>
      <c r="C2344" s="93"/>
      <c r="D2344" s="96"/>
      <c r="E2344" s="121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2"/>
      <c r="B2345" s="92"/>
      <c r="C2345" s="93"/>
      <c r="D2345" s="96"/>
      <c r="E2345" s="121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2"/>
      <c r="B2346" s="92"/>
      <c r="C2346" s="93"/>
      <c r="D2346" s="96"/>
      <c r="E2346" s="121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2"/>
      <c r="B2347" s="92"/>
      <c r="C2347" s="93"/>
      <c r="D2347" s="96"/>
      <c r="E2347" s="121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2"/>
      <c r="B2348" s="92"/>
      <c r="C2348" s="93"/>
      <c r="D2348" s="96"/>
      <c r="E2348" s="121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2"/>
      <c r="B2349" s="92"/>
      <c r="C2349" s="93"/>
      <c r="D2349" s="96"/>
      <c r="E2349" s="121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2"/>
      <c r="B2350" s="92"/>
      <c r="C2350" s="93"/>
      <c r="D2350" s="96"/>
      <c r="E2350" s="121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2"/>
      <c r="B2351" s="92"/>
      <c r="C2351" s="93"/>
      <c r="D2351" s="96"/>
      <c r="E2351" s="121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2"/>
      <c r="B2352" s="92"/>
      <c r="C2352" s="93"/>
      <c r="D2352" s="96"/>
      <c r="E2352" s="121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2"/>
      <c r="B2353" s="92"/>
      <c r="C2353" s="93"/>
      <c r="D2353" s="96"/>
      <c r="E2353" s="121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2"/>
      <c r="B2354" s="92"/>
      <c r="C2354" s="93"/>
      <c r="D2354" s="96"/>
      <c r="E2354" s="121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2"/>
      <c r="B2355" s="92"/>
      <c r="C2355" s="93"/>
      <c r="D2355" s="96"/>
      <c r="E2355" s="121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2"/>
      <c r="B2356" s="92"/>
      <c r="C2356" s="93"/>
      <c r="D2356" s="96"/>
      <c r="E2356" s="121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2"/>
      <c r="B2357" s="92"/>
      <c r="C2357" s="93"/>
      <c r="D2357" s="96"/>
      <c r="E2357" s="121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2"/>
      <c r="B2358" s="92"/>
      <c r="C2358" s="93"/>
      <c r="D2358" s="96"/>
      <c r="E2358" s="121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2"/>
      <c r="B2359" s="92"/>
      <c r="C2359" s="93"/>
      <c r="D2359" s="96"/>
      <c r="E2359" s="121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2"/>
      <c r="B2360" s="92"/>
      <c r="C2360" s="93"/>
      <c r="D2360" s="96"/>
      <c r="E2360" s="121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2"/>
      <c r="B2361" s="92"/>
      <c r="C2361" s="93"/>
      <c r="D2361" s="96"/>
      <c r="E2361" s="121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2"/>
      <c r="B2362" s="92"/>
      <c r="C2362" s="93"/>
      <c r="D2362" s="96"/>
      <c r="E2362" s="121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2"/>
      <c r="B2363" s="92"/>
      <c r="C2363" s="93"/>
      <c r="D2363" s="96"/>
      <c r="E2363" s="121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2"/>
      <c r="B2364" s="92"/>
      <c r="C2364" s="93"/>
      <c r="D2364" s="96"/>
      <c r="E2364" s="121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2"/>
      <c r="B2365" s="92"/>
      <c r="C2365" s="93"/>
      <c r="D2365" s="96"/>
      <c r="E2365" s="121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2"/>
      <c r="B2366" s="92"/>
      <c r="C2366" s="93"/>
      <c r="D2366" s="96"/>
      <c r="E2366" s="121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2"/>
      <c r="B2367" s="92"/>
      <c r="C2367" s="93"/>
      <c r="D2367" s="96"/>
      <c r="E2367" s="121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2"/>
      <c r="B2368" s="92"/>
      <c r="C2368" s="93"/>
      <c r="D2368" s="96"/>
      <c r="E2368" s="121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2"/>
      <c r="B2369" s="92"/>
      <c r="C2369" s="93"/>
      <c r="D2369" s="96"/>
      <c r="E2369" s="121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2"/>
      <c r="B2370" s="92"/>
      <c r="C2370" s="93"/>
      <c r="D2370" s="96"/>
      <c r="E2370" s="121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2"/>
      <c r="B2371" s="92"/>
      <c r="C2371" s="93"/>
      <c r="D2371" s="96"/>
      <c r="E2371" s="121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2"/>
      <c r="B2372" s="92"/>
      <c r="C2372" s="93"/>
      <c r="D2372" s="96"/>
      <c r="E2372" s="121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2"/>
      <c r="B2373" s="92"/>
      <c r="C2373" s="93"/>
      <c r="D2373" s="96"/>
      <c r="E2373" s="121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2"/>
      <c r="B2374" s="92"/>
      <c r="C2374" s="93"/>
      <c r="D2374" s="96"/>
      <c r="E2374" s="121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2"/>
      <c r="B2375" s="92"/>
      <c r="C2375" s="93"/>
      <c r="D2375" s="96"/>
      <c r="E2375" s="121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2"/>
      <c r="B2376" s="92"/>
      <c r="C2376" s="93"/>
      <c r="D2376" s="96"/>
      <c r="E2376" s="121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2"/>
      <c r="B2377" s="92"/>
      <c r="C2377" s="93"/>
      <c r="D2377" s="96"/>
      <c r="E2377" s="121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2"/>
      <c r="B2378" s="92"/>
      <c r="C2378" s="93"/>
      <c r="D2378" s="96"/>
      <c r="E2378" s="121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2"/>
      <c r="B2379" s="92"/>
      <c r="C2379" s="93"/>
      <c r="D2379" s="96"/>
      <c r="E2379" s="121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2"/>
      <c r="B2380" s="92"/>
      <c r="C2380" s="93"/>
      <c r="D2380" s="96"/>
      <c r="E2380" s="121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2"/>
      <c r="B2381" s="92"/>
      <c r="C2381" s="93"/>
      <c r="D2381" s="96"/>
      <c r="E2381" s="121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2"/>
      <c r="B2382" s="92"/>
      <c r="C2382" s="93"/>
      <c r="D2382" s="96"/>
      <c r="E2382" s="121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2"/>
      <c r="B2383" s="92"/>
      <c r="C2383" s="93"/>
      <c r="D2383" s="96"/>
      <c r="E2383" s="121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2"/>
      <c r="B2384" s="92"/>
      <c r="C2384" s="93"/>
      <c r="D2384" s="96"/>
      <c r="E2384" s="121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2"/>
      <c r="B2385" s="103"/>
      <c r="C2385" s="104"/>
      <c r="D2385" s="96"/>
      <c r="E2385" s="121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2"/>
      <c r="B2386" s="92"/>
      <c r="C2386" s="93"/>
      <c r="D2386" s="96"/>
      <c r="E2386" s="121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2"/>
      <c r="B2387" s="92"/>
      <c r="C2387" s="93"/>
      <c r="D2387" s="96"/>
      <c r="E2387" s="121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2"/>
      <c r="B2388" s="92"/>
      <c r="C2388" s="93"/>
      <c r="D2388" s="96"/>
      <c r="E2388" s="121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2"/>
      <c r="B2389" s="92"/>
      <c r="C2389" s="93"/>
      <c r="D2389" s="96"/>
      <c r="E2389" s="121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2"/>
      <c r="B2390" s="92"/>
      <c r="C2390" s="93"/>
      <c r="D2390" s="96"/>
      <c r="E2390" s="121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2"/>
      <c r="B2391" s="92"/>
      <c r="C2391" s="93"/>
      <c r="D2391" s="96"/>
      <c r="E2391" s="121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2"/>
      <c r="B2392" s="92"/>
      <c r="C2392" s="93"/>
      <c r="D2392" s="96"/>
      <c r="E2392" s="121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2"/>
      <c r="B2393" s="92"/>
      <c r="C2393" s="93"/>
      <c r="D2393" s="96"/>
      <c r="E2393" s="121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2"/>
      <c r="B2394" s="92"/>
      <c r="C2394" s="93"/>
      <c r="D2394" s="96"/>
      <c r="E2394" s="121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2"/>
      <c r="B2395" s="92"/>
      <c r="C2395" s="93"/>
      <c r="D2395" s="96"/>
      <c r="E2395" s="121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2"/>
      <c r="B2396" s="92"/>
      <c r="C2396" s="93"/>
      <c r="D2396" s="96"/>
      <c r="E2396" s="121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2"/>
      <c r="B2397" s="92"/>
      <c r="C2397" s="93"/>
      <c r="D2397" s="96"/>
      <c r="E2397" s="121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2"/>
      <c r="B2398" s="92"/>
      <c r="C2398" s="93"/>
      <c r="D2398" s="96"/>
      <c r="E2398" s="121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2"/>
      <c r="B2399" s="92"/>
      <c r="C2399" s="93"/>
      <c r="D2399" s="96"/>
      <c r="E2399" s="121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2"/>
      <c r="B2400" s="92"/>
      <c r="C2400" s="93"/>
      <c r="D2400" s="96"/>
      <c r="E2400" s="121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2"/>
      <c r="B2401" s="92"/>
      <c r="C2401" s="93"/>
      <c r="D2401" s="96"/>
      <c r="E2401" s="121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2"/>
      <c r="B2402" s="92"/>
      <c r="C2402" s="93"/>
      <c r="D2402" s="96"/>
      <c r="E2402" s="121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2"/>
      <c r="B2403" s="92"/>
      <c r="C2403" s="93"/>
      <c r="D2403" s="96"/>
      <c r="E2403" s="121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2"/>
      <c r="B2404" s="92"/>
      <c r="C2404" s="93"/>
      <c r="D2404" s="96"/>
      <c r="E2404" s="121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2"/>
      <c r="B2405" s="92"/>
      <c r="C2405" s="93"/>
      <c r="D2405" s="96"/>
      <c r="E2405" s="121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2"/>
      <c r="B2406" s="92"/>
      <c r="C2406" s="93"/>
      <c r="D2406" s="96"/>
      <c r="E2406" s="121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2"/>
      <c r="B2407" s="92"/>
      <c r="C2407" s="93"/>
      <c r="D2407" s="96"/>
      <c r="E2407" s="121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2"/>
      <c r="B2408" s="92"/>
      <c r="C2408" s="93"/>
      <c r="D2408" s="96"/>
      <c r="E2408" s="121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2"/>
      <c r="B2409" s="92"/>
      <c r="C2409" s="93"/>
      <c r="D2409" s="96"/>
      <c r="E2409" s="121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2"/>
      <c r="B2410" s="92"/>
      <c r="C2410" s="93"/>
      <c r="D2410" s="96"/>
      <c r="E2410" s="121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2"/>
      <c r="B2411" s="92"/>
      <c r="C2411" s="93"/>
      <c r="D2411" s="96"/>
      <c r="E2411" s="121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2"/>
      <c r="B2412" s="92"/>
      <c r="C2412" s="93"/>
      <c r="D2412" s="96"/>
      <c r="E2412" s="121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2"/>
      <c r="B2413" s="92"/>
      <c r="C2413" s="93"/>
      <c r="D2413" s="96"/>
      <c r="E2413" s="121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2"/>
      <c r="B2414" s="92"/>
      <c r="C2414" s="93"/>
      <c r="D2414" s="96"/>
      <c r="E2414" s="121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2"/>
      <c r="B2415" s="92"/>
      <c r="C2415" s="93"/>
      <c r="D2415" s="96"/>
      <c r="E2415" s="121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2"/>
      <c r="B2416" s="92"/>
      <c r="C2416" s="93"/>
      <c r="D2416" s="96"/>
      <c r="E2416" s="121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2"/>
      <c r="B2417" s="92"/>
      <c r="C2417" s="93"/>
      <c r="D2417" s="96"/>
      <c r="E2417" s="121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2"/>
      <c r="B2418" s="92"/>
      <c r="C2418" s="93"/>
      <c r="D2418" s="96"/>
      <c r="E2418" s="121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2"/>
      <c r="B2419" s="92"/>
      <c r="C2419" s="93"/>
      <c r="D2419" s="96"/>
      <c r="E2419" s="121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2"/>
      <c r="B2420" s="92"/>
      <c r="C2420" s="93"/>
      <c r="D2420" s="96"/>
      <c r="E2420" s="121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2"/>
      <c r="B2421" s="92"/>
      <c r="C2421" s="93"/>
      <c r="D2421" s="96"/>
      <c r="E2421" s="121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2"/>
      <c r="B2422" s="92"/>
      <c r="C2422" s="93"/>
      <c r="D2422" s="96"/>
      <c r="E2422" s="121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2"/>
      <c r="B2423" s="92"/>
      <c r="C2423" s="93"/>
      <c r="D2423" s="96"/>
      <c r="E2423" s="121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2"/>
      <c r="B2424" s="92"/>
      <c r="C2424" s="93"/>
      <c r="D2424" s="96"/>
      <c r="E2424" s="121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2"/>
      <c r="B2425" s="92"/>
      <c r="C2425" s="93"/>
      <c r="D2425" s="96"/>
      <c r="E2425" s="121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2"/>
      <c r="B2426" s="92"/>
      <c r="C2426" s="93"/>
      <c r="D2426" s="96"/>
      <c r="E2426" s="121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2"/>
      <c r="B2427" s="92"/>
      <c r="C2427" s="93"/>
      <c r="D2427" s="96"/>
      <c r="E2427" s="121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2"/>
      <c r="B2428" s="92"/>
      <c r="C2428" s="93"/>
      <c r="D2428" s="96"/>
      <c r="E2428" s="121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2"/>
      <c r="B2429" s="92"/>
      <c r="C2429" s="93"/>
      <c r="D2429" s="96"/>
      <c r="E2429" s="121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2"/>
      <c r="B2430" s="92"/>
      <c r="C2430" s="93"/>
      <c r="D2430" s="96"/>
      <c r="E2430" s="121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2"/>
      <c r="B2431" s="92"/>
      <c r="C2431" s="93"/>
      <c r="D2431" s="96"/>
      <c r="E2431" s="121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2"/>
      <c r="B2432" s="92"/>
      <c r="C2432" s="93"/>
      <c r="D2432" s="96"/>
      <c r="E2432" s="121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2"/>
      <c r="B2433" s="92"/>
      <c r="C2433" s="93"/>
      <c r="D2433" s="96"/>
      <c r="E2433" s="121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2"/>
      <c r="B2434" s="92"/>
      <c r="C2434" s="93"/>
      <c r="D2434" s="96"/>
      <c r="E2434" s="121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2"/>
      <c r="B2435" s="92"/>
      <c r="C2435" s="93"/>
      <c r="D2435" s="96"/>
      <c r="E2435" s="121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2"/>
      <c r="B2436" s="92"/>
      <c r="C2436" s="93"/>
      <c r="D2436" s="96"/>
      <c r="E2436" s="121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2"/>
      <c r="B2437" s="92"/>
      <c r="C2437" s="93"/>
      <c r="D2437" s="96"/>
      <c r="E2437" s="121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2"/>
      <c r="B2438" s="92"/>
      <c r="C2438" s="93"/>
      <c r="D2438" s="96"/>
      <c r="E2438" s="121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2"/>
      <c r="B2439" s="92"/>
      <c r="C2439" s="93"/>
      <c r="D2439" s="96"/>
      <c r="E2439" s="121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2"/>
      <c r="B2440" s="92"/>
      <c r="C2440" s="93"/>
      <c r="D2440" s="96"/>
      <c r="E2440" s="121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2"/>
      <c r="B2441" s="92"/>
      <c r="C2441" s="93"/>
      <c r="D2441" s="96"/>
      <c r="E2441" s="121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2"/>
      <c r="B2442" s="92"/>
      <c r="C2442" s="93"/>
      <c r="D2442" s="96"/>
      <c r="E2442" s="121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2"/>
      <c r="B2443" s="92"/>
      <c r="C2443" s="93"/>
      <c r="D2443" s="96"/>
      <c r="E2443" s="121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2"/>
      <c r="B2444" s="92"/>
      <c r="C2444" s="93"/>
      <c r="D2444" s="96"/>
      <c r="E2444" s="121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2"/>
      <c r="B2445" s="92"/>
      <c r="C2445" s="93"/>
      <c r="D2445" s="96"/>
      <c r="E2445" s="121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2"/>
      <c r="B2446" s="92"/>
      <c r="C2446" s="93"/>
      <c r="D2446" s="96"/>
      <c r="E2446" s="121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2"/>
      <c r="B2447" s="92"/>
      <c r="C2447" s="93"/>
      <c r="D2447" s="96"/>
      <c r="E2447" s="121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2"/>
      <c r="B2448" s="92"/>
      <c r="C2448" s="93"/>
      <c r="D2448" s="96"/>
      <c r="E2448" s="121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2"/>
      <c r="B2449" s="92"/>
      <c r="C2449" s="93"/>
      <c r="D2449" s="96"/>
      <c r="E2449" s="121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2"/>
      <c r="B2450" s="92"/>
      <c r="C2450" s="93"/>
      <c r="D2450" s="96"/>
      <c r="E2450" s="121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2"/>
      <c r="B2451" s="92"/>
      <c r="C2451" s="93"/>
      <c r="D2451" s="96"/>
      <c r="E2451" s="121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2"/>
      <c r="B2452" s="92"/>
      <c r="C2452" s="93"/>
      <c r="D2452" s="96"/>
      <c r="E2452" s="121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2"/>
      <c r="B2453" s="92"/>
      <c r="C2453" s="93"/>
      <c r="D2453" s="96"/>
      <c r="E2453" s="121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2"/>
      <c r="B2454" s="92"/>
      <c r="C2454" s="93"/>
      <c r="D2454" s="96"/>
      <c r="E2454" s="121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2"/>
      <c r="B2455" s="92"/>
      <c r="C2455" s="93"/>
      <c r="D2455" s="96"/>
      <c r="E2455" s="121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2"/>
      <c r="B2456" s="92"/>
      <c r="C2456" s="93"/>
      <c r="D2456" s="96"/>
      <c r="E2456" s="121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2"/>
      <c r="B2457" s="92"/>
      <c r="C2457" s="93"/>
      <c r="D2457" s="96"/>
      <c r="E2457" s="121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2"/>
      <c r="B2458" s="92"/>
      <c r="C2458" s="93"/>
      <c r="D2458" s="96"/>
      <c r="E2458" s="121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2"/>
      <c r="B2459" s="92"/>
      <c r="C2459" s="93"/>
      <c r="D2459" s="96"/>
      <c r="E2459" s="121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2"/>
      <c r="B2460" s="92"/>
      <c r="C2460" s="93"/>
      <c r="D2460" s="96"/>
      <c r="E2460" s="121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2"/>
      <c r="B2461" s="92"/>
      <c r="C2461" s="93"/>
      <c r="D2461" s="96"/>
      <c r="E2461" s="121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2"/>
      <c r="B2462" s="92"/>
      <c r="C2462" s="93"/>
      <c r="D2462" s="96"/>
      <c r="E2462" s="121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2"/>
      <c r="B2463" s="92"/>
      <c r="C2463" s="93"/>
      <c r="D2463" s="96"/>
      <c r="E2463" s="121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2"/>
      <c r="B2464" s="92"/>
      <c r="C2464" s="93"/>
      <c r="D2464" s="96"/>
      <c r="E2464" s="121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2"/>
      <c r="B2465" s="92"/>
      <c r="C2465" s="93"/>
      <c r="D2465" s="96"/>
      <c r="E2465" s="121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2"/>
      <c r="B2466" s="92"/>
      <c r="C2466" s="93"/>
      <c r="D2466" s="96"/>
      <c r="E2466" s="121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2"/>
      <c r="B2467" s="92"/>
      <c r="C2467" s="93"/>
      <c r="D2467" s="96"/>
      <c r="E2467" s="121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2"/>
      <c r="B2468" s="92"/>
      <c r="C2468" s="93"/>
      <c r="D2468" s="96"/>
      <c r="E2468" s="121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2"/>
      <c r="B2469" s="92"/>
      <c r="C2469" s="93"/>
      <c r="D2469" s="96"/>
      <c r="E2469" s="121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2"/>
      <c r="B2470" s="92"/>
      <c r="C2470" s="93"/>
      <c r="D2470" s="96"/>
      <c r="E2470" s="121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2"/>
      <c r="B2471" s="92"/>
      <c r="C2471" s="93"/>
      <c r="D2471" s="96"/>
      <c r="E2471" s="121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2"/>
      <c r="B2472" s="92"/>
      <c r="C2472" s="93"/>
      <c r="D2472" s="96"/>
      <c r="E2472" s="121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2"/>
      <c r="B2473" s="92"/>
      <c r="C2473" s="93"/>
      <c r="D2473" s="96"/>
      <c r="E2473" s="121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2"/>
      <c r="B2474" s="92"/>
      <c r="C2474" s="93"/>
      <c r="D2474" s="96"/>
      <c r="E2474" s="121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2"/>
      <c r="B2475" s="92"/>
      <c r="C2475" s="93"/>
      <c r="D2475" s="96"/>
      <c r="E2475" s="121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2"/>
      <c r="B2476" s="92"/>
      <c r="C2476" s="93"/>
      <c r="D2476" s="96"/>
      <c r="E2476" s="121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2"/>
      <c r="B2477" s="92"/>
      <c r="C2477" s="93"/>
      <c r="D2477" s="96"/>
      <c r="E2477" s="121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2"/>
      <c r="B2478" s="92"/>
      <c r="C2478" s="93"/>
      <c r="D2478" s="96"/>
      <c r="E2478" s="121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2"/>
      <c r="B2479" s="92"/>
      <c r="C2479" s="93"/>
      <c r="D2479" s="96"/>
      <c r="E2479" s="121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2"/>
      <c r="B2480" s="92"/>
      <c r="C2480" s="93"/>
      <c r="D2480" s="96"/>
      <c r="E2480" s="121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2"/>
      <c r="B2481" s="92"/>
      <c r="C2481" s="93"/>
      <c r="D2481" s="96"/>
      <c r="E2481" s="121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2"/>
      <c r="B2482" s="92"/>
      <c r="C2482" s="93"/>
      <c r="D2482" s="96"/>
      <c r="E2482" s="121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2"/>
      <c r="B2483" s="92"/>
      <c r="C2483" s="93"/>
      <c r="D2483" s="96"/>
      <c r="E2483" s="121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2"/>
      <c r="B2484" s="92"/>
      <c r="C2484" s="93"/>
      <c r="D2484" s="96"/>
      <c r="E2484" s="121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2"/>
      <c r="B2485" s="92"/>
      <c r="C2485" s="93"/>
      <c r="D2485" s="96"/>
      <c r="E2485" s="121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2"/>
      <c r="B2486" s="92"/>
      <c r="C2486" s="93"/>
      <c r="D2486" s="96"/>
      <c r="E2486" s="121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2"/>
      <c r="B2487" s="92"/>
      <c r="C2487" s="93"/>
      <c r="D2487" s="96"/>
      <c r="E2487" s="121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2"/>
      <c r="B2488" s="92"/>
      <c r="C2488" s="93"/>
      <c r="D2488" s="96"/>
      <c r="E2488" s="121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2"/>
      <c r="B2489" s="92"/>
      <c r="C2489" s="93"/>
      <c r="D2489" s="96"/>
      <c r="E2489" s="121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2"/>
      <c r="B2490" s="92"/>
      <c r="C2490" s="93"/>
      <c r="D2490" s="96"/>
      <c r="E2490" s="121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2"/>
      <c r="B2491" s="92"/>
      <c r="C2491" s="93"/>
      <c r="D2491" s="96"/>
      <c r="E2491" s="121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2"/>
      <c r="B2492" s="92"/>
      <c r="C2492" s="93"/>
      <c r="D2492" s="96"/>
      <c r="E2492" s="121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2"/>
      <c r="B2493" s="92"/>
      <c r="C2493" s="93"/>
      <c r="D2493" s="96"/>
      <c r="E2493" s="121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2"/>
      <c r="B2494" s="92"/>
      <c r="C2494" s="93"/>
      <c r="D2494" s="96"/>
      <c r="E2494" s="121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2"/>
      <c r="B2495" s="92"/>
      <c r="C2495" s="93"/>
      <c r="D2495" s="96"/>
      <c r="E2495" s="121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2"/>
      <c r="B2496" s="92"/>
      <c r="C2496" s="93"/>
      <c r="D2496" s="96"/>
      <c r="E2496" s="121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2"/>
      <c r="B2497" s="92"/>
      <c r="C2497" s="93"/>
      <c r="D2497" s="96"/>
      <c r="E2497" s="121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2"/>
      <c r="B2498" s="92"/>
      <c r="C2498" s="93"/>
      <c r="D2498" s="96"/>
      <c r="E2498" s="121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2"/>
      <c r="B2499" s="92"/>
      <c r="C2499" s="93"/>
      <c r="D2499" s="96"/>
      <c r="E2499" s="121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2"/>
      <c r="B2500" s="92"/>
      <c r="C2500" s="93"/>
      <c r="D2500" s="96"/>
      <c r="E2500" s="121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2"/>
      <c r="B2501" s="92"/>
      <c r="C2501" s="93"/>
      <c r="D2501" s="96"/>
      <c r="E2501" s="121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2"/>
      <c r="B2502" s="92"/>
      <c r="C2502" s="93"/>
      <c r="D2502" s="96"/>
      <c r="E2502" s="121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2"/>
      <c r="B2503" s="92"/>
      <c r="C2503" s="93"/>
      <c r="D2503" s="96"/>
      <c r="E2503" s="121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2"/>
      <c r="B2504" s="92"/>
      <c r="C2504" s="93"/>
      <c r="D2504" s="96"/>
      <c r="E2504" s="121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2"/>
      <c r="B2505" s="92"/>
      <c r="C2505" s="93"/>
      <c r="D2505" s="96"/>
      <c r="E2505" s="121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2"/>
      <c r="B2506" s="92"/>
      <c r="C2506" s="93"/>
      <c r="D2506" s="96"/>
      <c r="E2506" s="121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2"/>
      <c r="B2507" s="92"/>
      <c r="C2507" s="93"/>
      <c r="D2507" s="96"/>
      <c r="E2507" s="121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2"/>
      <c r="B2508" s="92"/>
      <c r="C2508" s="93"/>
      <c r="D2508" s="96"/>
      <c r="E2508" s="121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2"/>
      <c r="B2509" s="92"/>
      <c r="C2509" s="93"/>
      <c r="D2509" s="96"/>
      <c r="E2509" s="121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2"/>
      <c r="B2510" s="92"/>
      <c r="C2510" s="93"/>
      <c r="D2510" s="96"/>
      <c r="E2510" s="121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2"/>
      <c r="B2511" s="92"/>
      <c r="C2511" s="93"/>
      <c r="D2511" s="96"/>
      <c r="E2511" s="121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2"/>
      <c r="B2512" s="92"/>
      <c r="C2512" s="93"/>
      <c r="D2512" s="96"/>
      <c r="E2512" s="121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2"/>
      <c r="B2513" s="92"/>
      <c r="C2513" s="93"/>
      <c r="D2513" s="96"/>
      <c r="E2513" s="121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2"/>
      <c r="B2514" s="92"/>
      <c r="C2514" s="93"/>
      <c r="D2514" s="96"/>
      <c r="E2514" s="121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2"/>
      <c r="B2515" s="92"/>
      <c r="C2515" s="93"/>
      <c r="D2515" s="96"/>
      <c r="E2515" s="121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2"/>
      <c r="B2516" s="92"/>
      <c r="C2516" s="93"/>
      <c r="D2516" s="96"/>
      <c r="E2516" s="121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2"/>
      <c r="B2517" s="92"/>
      <c r="C2517" s="93"/>
      <c r="D2517" s="96"/>
      <c r="E2517" s="121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2"/>
      <c r="B2518" s="92"/>
      <c r="C2518" s="93"/>
      <c r="D2518" s="96"/>
      <c r="E2518" s="121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2"/>
      <c r="B2519" s="92"/>
      <c r="C2519" s="93"/>
      <c r="D2519" s="96"/>
      <c r="E2519" s="121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2"/>
      <c r="B2520" s="92"/>
      <c r="C2520" s="93"/>
      <c r="D2520" s="96"/>
      <c r="E2520" s="121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2"/>
      <c r="B2521" s="92"/>
      <c r="C2521" s="93"/>
      <c r="D2521" s="96"/>
      <c r="E2521" s="121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2"/>
      <c r="B2522" s="92"/>
      <c r="C2522" s="93"/>
      <c r="D2522" s="96"/>
      <c r="E2522" s="121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2"/>
      <c r="B2523" s="92"/>
      <c r="C2523" s="93"/>
      <c r="D2523" s="96"/>
      <c r="E2523" s="121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2"/>
      <c r="B2524" s="92"/>
      <c r="C2524" s="93"/>
      <c r="D2524" s="96"/>
      <c r="E2524" s="121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2"/>
      <c r="B2525" s="92"/>
      <c r="C2525" s="93"/>
      <c r="D2525" s="96"/>
      <c r="E2525" s="121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2"/>
      <c r="B2526" s="92"/>
      <c r="C2526" s="93"/>
      <c r="D2526" s="96"/>
      <c r="E2526" s="121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2"/>
      <c r="B2527" s="92"/>
      <c r="C2527" s="93"/>
      <c r="D2527" s="96"/>
      <c r="E2527" s="121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2"/>
      <c r="B2528" s="92"/>
      <c r="C2528" s="93"/>
      <c r="D2528" s="96"/>
      <c r="E2528" s="121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2"/>
      <c r="B2529" s="92"/>
      <c r="C2529" s="93"/>
      <c r="D2529" s="96"/>
      <c r="E2529" s="121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2"/>
      <c r="B2530" s="92"/>
      <c r="C2530" s="93"/>
      <c r="D2530" s="96"/>
      <c r="E2530" s="121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2"/>
      <c r="B2531" s="92"/>
      <c r="C2531" s="93"/>
      <c r="D2531" s="96"/>
      <c r="E2531" s="121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2"/>
      <c r="B2532" s="92"/>
      <c r="C2532" s="93"/>
      <c r="D2532" s="96"/>
      <c r="E2532" s="121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2"/>
      <c r="B2533" s="92"/>
      <c r="C2533" s="93"/>
      <c r="D2533" s="96"/>
      <c r="E2533" s="121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2"/>
      <c r="B2534" s="92"/>
      <c r="C2534" s="93"/>
      <c r="D2534" s="96"/>
      <c r="E2534" s="121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2"/>
      <c r="B2535" s="92"/>
      <c r="C2535" s="93"/>
      <c r="D2535" s="96"/>
      <c r="E2535" s="121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2"/>
      <c r="B2536" s="92"/>
      <c r="C2536" s="93"/>
      <c r="D2536" s="96"/>
      <c r="E2536" s="121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2"/>
      <c r="B2537" s="92"/>
      <c r="C2537" s="93"/>
      <c r="D2537" s="96"/>
      <c r="E2537" s="121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2"/>
      <c r="B2538" s="92"/>
      <c r="C2538" s="93"/>
      <c r="D2538" s="96"/>
      <c r="E2538" s="121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2"/>
      <c r="B2539" s="92"/>
      <c r="C2539" s="93"/>
      <c r="D2539" s="96"/>
      <c r="E2539" s="121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2"/>
      <c r="B2540" s="92"/>
      <c r="C2540" s="93"/>
      <c r="D2540" s="96"/>
      <c r="E2540" s="121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2"/>
      <c r="B2541" s="92"/>
      <c r="C2541" s="93"/>
      <c r="D2541" s="96"/>
      <c r="E2541" s="121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2"/>
      <c r="B2542" s="92"/>
      <c r="C2542" s="93"/>
      <c r="D2542" s="96"/>
      <c r="E2542" s="121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2"/>
      <c r="B2543" s="92"/>
      <c r="C2543" s="93"/>
      <c r="D2543" s="96"/>
      <c r="E2543" s="121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2"/>
      <c r="B2544" s="92"/>
      <c r="C2544" s="93"/>
      <c r="D2544" s="96"/>
      <c r="E2544" s="121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2"/>
      <c r="B2545" s="92"/>
      <c r="C2545" s="93"/>
      <c r="D2545" s="96"/>
      <c r="E2545" s="121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2"/>
      <c r="B2546" s="92"/>
      <c r="C2546" s="93"/>
      <c r="D2546" s="96"/>
      <c r="E2546" s="121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2"/>
      <c r="B2547" s="92"/>
      <c r="C2547" s="93"/>
      <c r="D2547" s="96"/>
      <c r="E2547" s="121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2"/>
      <c r="B2548" s="92"/>
      <c r="C2548" s="93"/>
      <c r="D2548" s="96"/>
      <c r="E2548" s="121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2"/>
      <c r="B2549" s="92"/>
      <c r="C2549" s="93"/>
      <c r="D2549" s="96"/>
      <c r="E2549" s="121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2"/>
      <c r="B2550" s="92"/>
      <c r="C2550" s="93"/>
      <c r="D2550" s="96"/>
      <c r="E2550" s="121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2"/>
      <c r="B2551" s="92"/>
      <c r="C2551" s="93"/>
      <c r="D2551" s="96"/>
      <c r="E2551" s="121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2"/>
      <c r="B2552" s="92"/>
      <c r="C2552" s="93"/>
      <c r="D2552" s="96"/>
      <c r="E2552" s="121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2"/>
      <c r="B2553" s="92"/>
      <c r="C2553" s="93"/>
      <c r="D2553" s="96"/>
      <c r="E2553" s="121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2"/>
      <c r="B2554" s="92"/>
      <c r="C2554" s="93"/>
      <c r="D2554" s="96"/>
      <c r="E2554" s="121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2"/>
      <c r="B2555" s="92"/>
      <c r="C2555" s="93"/>
      <c r="D2555" s="96"/>
      <c r="E2555" s="121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2"/>
      <c r="B2556" s="92"/>
      <c r="C2556" s="93"/>
      <c r="D2556" s="96"/>
      <c r="E2556" s="121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2"/>
      <c r="B2557" s="92"/>
      <c r="C2557" s="93"/>
      <c r="D2557" s="96"/>
      <c r="E2557" s="121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2"/>
      <c r="B2558" s="92"/>
      <c r="C2558" s="93"/>
      <c r="D2558" s="96"/>
      <c r="E2558" s="121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2"/>
      <c r="B2559" s="92"/>
      <c r="C2559" s="93"/>
      <c r="D2559" s="96"/>
      <c r="E2559" s="121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2"/>
      <c r="B2560" s="92"/>
      <c r="C2560" s="93"/>
      <c r="D2560" s="96"/>
      <c r="E2560" s="121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2"/>
      <c r="B2561" s="92"/>
      <c r="C2561" s="93"/>
      <c r="D2561" s="96"/>
      <c r="E2561" s="121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2"/>
      <c r="B2562" s="92"/>
      <c r="C2562" s="93"/>
      <c r="D2562" s="96"/>
      <c r="E2562" s="121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2"/>
      <c r="B2563" s="92"/>
      <c r="C2563" s="93"/>
      <c r="D2563" s="96"/>
      <c r="E2563" s="121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2"/>
      <c r="B2564" s="92"/>
      <c r="C2564" s="93"/>
      <c r="D2564" s="96"/>
      <c r="E2564" s="121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2"/>
      <c r="B2565" s="92"/>
      <c r="C2565" s="93"/>
      <c r="D2565" s="96"/>
      <c r="E2565" s="121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2"/>
      <c r="B2566" s="92"/>
      <c r="C2566" s="93"/>
      <c r="D2566" s="96"/>
      <c r="E2566" s="121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2"/>
      <c r="B2567" s="92"/>
      <c r="C2567" s="93"/>
      <c r="D2567" s="96"/>
      <c r="E2567" s="121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2"/>
      <c r="B2568" s="92"/>
      <c r="C2568" s="93"/>
      <c r="D2568" s="96"/>
      <c r="E2568" s="121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2"/>
      <c r="B2569" s="92"/>
      <c r="C2569" s="93"/>
      <c r="D2569" s="96"/>
      <c r="E2569" s="121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2"/>
      <c r="B2570" s="92"/>
      <c r="C2570" s="93"/>
      <c r="D2570" s="96"/>
      <c r="E2570" s="121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2"/>
      <c r="B2571" s="92"/>
      <c r="C2571" s="93"/>
      <c r="D2571" s="96"/>
      <c r="E2571" s="121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2"/>
      <c r="B2572" s="92"/>
      <c r="C2572" s="93"/>
      <c r="D2572" s="96"/>
      <c r="E2572" s="121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2"/>
      <c r="B2573" s="92"/>
      <c r="C2573" s="93"/>
      <c r="D2573" s="96"/>
      <c r="E2573" s="121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2"/>
      <c r="B2574" s="92"/>
      <c r="C2574" s="93"/>
      <c r="D2574" s="96"/>
      <c r="E2574" s="121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2"/>
      <c r="B2575" s="92"/>
      <c r="C2575" s="93"/>
      <c r="D2575" s="96"/>
      <c r="E2575" s="121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2"/>
      <c r="B2576" s="92"/>
      <c r="C2576" s="93"/>
      <c r="D2576" s="96"/>
      <c r="E2576" s="121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2"/>
      <c r="B2577" s="92"/>
      <c r="C2577" s="93"/>
      <c r="D2577" s="96"/>
      <c r="E2577" s="121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2"/>
      <c r="B2578" s="92"/>
      <c r="C2578" s="93"/>
      <c r="D2578" s="96"/>
      <c r="E2578" s="121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2"/>
      <c r="B2579" s="92"/>
      <c r="C2579" s="93"/>
      <c r="D2579" s="96"/>
      <c r="E2579" s="121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2"/>
      <c r="B2580" s="92"/>
      <c r="C2580" s="93"/>
      <c r="D2580" s="96"/>
      <c r="E2580" s="121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2"/>
      <c r="B2581" s="92"/>
      <c r="C2581" s="93"/>
      <c r="D2581" s="96"/>
      <c r="E2581" s="121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2"/>
      <c r="B2582" s="92"/>
      <c r="C2582" s="93"/>
      <c r="D2582" s="96"/>
      <c r="E2582" s="121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2"/>
      <c r="B2583" s="92"/>
      <c r="C2583" s="93"/>
      <c r="D2583" s="96"/>
      <c r="E2583" s="121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2"/>
      <c r="B2584" s="92"/>
      <c r="C2584" s="93"/>
      <c r="D2584" s="96"/>
      <c r="E2584" s="121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2"/>
      <c r="B2585" s="92"/>
      <c r="C2585" s="93"/>
      <c r="D2585" s="96"/>
      <c r="E2585" s="121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2"/>
      <c r="B2586" s="92"/>
      <c r="C2586" s="93"/>
      <c r="D2586" s="96"/>
      <c r="E2586" s="121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2"/>
      <c r="B2587" s="92"/>
      <c r="C2587" s="93"/>
      <c r="D2587" s="96"/>
      <c r="E2587" s="121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2"/>
      <c r="B2588" s="92"/>
      <c r="C2588" s="93"/>
      <c r="D2588" s="96"/>
      <c r="E2588" s="121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2"/>
      <c r="B2589" s="92"/>
      <c r="C2589" s="93"/>
      <c r="D2589" s="96"/>
      <c r="E2589" s="121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2"/>
      <c r="B2590" s="92"/>
      <c r="C2590" s="93"/>
      <c r="D2590" s="96"/>
      <c r="E2590" s="121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2"/>
      <c r="B2591" s="92"/>
      <c r="C2591" s="93"/>
      <c r="D2591" s="96"/>
      <c r="E2591" s="121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2"/>
      <c r="B2592" s="92"/>
      <c r="C2592" s="93"/>
      <c r="D2592" s="96"/>
      <c r="E2592" s="121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2"/>
      <c r="B2593" s="92"/>
      <c r="C2593" s="93"/>
      <c r="D2593" s="96"/>
      <c r="E2593" s="121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2"/>
      <c r="B2594" s="92"/>
      <c r="C2594" s="93"/>
      <c r="D2594" s="96"/>
      <c r="E2594" s="121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2"/>
      <c r="B2595" s="92"/>
      <c r="C2595" s="93"/>
      <c r="D2595" s="96"/>
      <c r="E2595" s="121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2"/>
      <c r="B2596" s="92"/>
      <c r="C2596" s="93"/>
      <c r="D2596" s="96"/>
      <c r="E2596" s="121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2"/>
      <c r="B2597" s="92"/>
      <c r="C2597" s="93"/>
      <c r="D2597" s="96"/>
      <c r="E2597" s="121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2"/>
      <c r="B2598" s="92"/>
      <c r="C2598" s="93"/>
      <c r="D2598" s="96"/>
      <c r="E2598" s="121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2"/>
      <c r="B2599" s="92"/>
      <c r="C2599" s="93"/>
      <c r="D2599" s="96"/>
      <c r="E2599" s="121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2"/>
      <c r="B2600" s="92"/>
      <c r="C2600" s="93"/>
      <c r="D2600" s="96"/>
      <c r="E2600" s="121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2"/>
      <c r="B2601" s="92"/>
      <c r="C2601" s="93"/>
      <c r="D2601" s="96"/>
      <c r="E2601" s="121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2"/>
      <c r="B2602" s="92"/>
      <c r="C2602" s="93"/>
      <c r="D2602" s="96"/>
      <c r="E2602" s="121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2"/>
      <c r="B2603" s="92"/>
      <c r="C2603" s="93"/>
      <c r="D2603" s="96"/>
      <c r="E2603" s="121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2"/>
      <c r="B2604" s="92"/>
      <c r="C2604" s="93"/>
      <c r="D2604" s="96"/>
      <c r="E2604" s="121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2"/>
      <c r="B2605" s="92"/>
      <c r="C2605" s="93"/>
      <c r="D2605" s="96"/>
      <c r="E2605" s="121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2"/>
      <c r="B2606" s="92"/>
      <c r="C2606" s="93"/>
      <c r="D2606" s="96"/>
      <c r="E2606" s="121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2"/>
      <c r="B2607" s="92"/>
      <c r="C2607" s="93"/>
      <c r="D2607" s="96"/>
      <c r="E2607" s="121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2"/>
      <c r="B2608" s="92"/>
      <c r="C2608" s="93"/>
      <c r="D2608" s="96"/>
      <c r="E2608" s="121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2"/>
      <c r="B2609" s="92"/>
      <c r="C2609" s="93"/>
      <c r="D2609" s="96"/>
      <c r="E2609" s="121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2"/>
      <c r="B2610" s="92"/>
      <c r="C2610" s="93"/>
      <c r="D2610" s="96"/>
      <c r="E2610" s="121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2"/>
      <c r="B2611" s="92"/>
      <c r="C2611" s="93"/>
      <c r="D2611" s="96"/>
      <c r="E2611" s="121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2"/>
      <c r="B2612" s="92"/>
      <c r="C2612" s="93"/>
      <c r="D2612" s="96"/>
      <c r="E2612" s="121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2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2025-05-09T19:00:40Z</dcterms:modified>
</cp:coreProperties>
</file>