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E384DC5-A94D-4F3C-8558-C8EFD8268B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868" i="1" l="1"/>
  <c r="V865" i="1"/>
  <c r="W822" i="1"/>
  <c r="V819" i="1"/>
  <c r="W791" i="1"/>
  <c r="V788" i="1"/>
  <c r="W751" i="1"/>
  <c r="V748" i="1"/>
  <c r="W734" i="1"/>
  <c r="V731" i="1"/>
  <c r="W700" i="1"/>
  <c r="V697" i="1"/>
  <c r="Y696" i="1"/>
  <c r="X693" i="1"/>
  <c r="W687" i="1"/>
  <c r="V684" i="1"/>
  <c r="Y682" i="1" l="1"/>
  <c r="X679" i="1"/>
  <c r="Y668" i="1"/>
  <c r="X665" i="1"/>
  <c r="W674" i="1"/>
  <c r="V671" i="1"/>
  <c r="W638" i="1"/>
  <c r="V635" i="1"/>
  <c r="Y645" i="1"/>
  <c r="X642" i="1"/>
  <c r="W660" i="1"/>
  <c r="V657" i="1"/>
  <c r="Y628" i="1"/>
  <c r="X625" i="1"/>
  <c r="V514" i="1"/>
  <c r="W515" i="1"/>
  <c r="V509" i="1" l="1"/>
  <c r="V386" i="1"/>
  <c r="V222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E14" i="1"/>
  <c r="E13" i="1"/>
  <c r="F13" i="1" s="1"/>
  <c r="A15" i="1"/>
  <c r="D15" i="1" s="1"/>
  <c r="E15" i="1" s="1"/>
  <c r="AC13" i="1"/>
  <c r="Z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F14" i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C281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C316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C358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C448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C492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C505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C514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J635" i="1" s="1"/>
  <c r="J636" i="1" s="1"/>
  <c r="A623" i="1" l="1"/>
  <c r="D623" i="1" s="1"/>
  <c r="E623" i="1" s="1"/>
  <c r="F620" i="1"/>
  <c r="L554" i="1"/>
  <c r="M554" i="1" s="1"/>
  <c r="N554" i="1" s="1"/>
  <c r="K55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F631" i="1"/>
  <c r="K566" i="1"/>
  <c r="L565" i="1"/>
  <c r="M565" i="1" s="1"/>
  <c r="N565" i="1" s="1"/>
  <c r="P632" i="1"/>
  <c r="J646" i="1"/>
  <c r="U632" i="1"/>
  <c r="R631" i="1"/>
  <c r="S631" i="1" s="1"/>
  <c r="T632" i="1"/>
  <c r="D634" i="1" l="1"/>
  <c r="E634" i="1" s="1"/>
  <c r="A635" i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6" i="1" s="1"/>
  <c r="P635" i="1"/>
  <c r="D635" i="1"/>
  <c r="E635" i="1" s="1"/>
  <c r="F635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U635" i="1" l="1"/>
  <c r="T635" i="1"/>
  <c r="T636" i="1"/>
  <c r="U636" i="1"/>
  <c r="R635" i="1"/>
  <c r="S635" i="1" s="1"/>
  <c r="A637" i="1"/>
  <c r="D637" i="1" s="1"/>
  <c r="E637" i="1" s="1"/>
  <c r="F634" i="1"/>
  <c r="K569" i="1"/>
  <c r="L568" i="1"/>
  <c r="M568" i="1" s="1"/>
  <c r="N568" i="1" s="1"/>
  <c r="J649" i="1"/>
  <c r="R634" i="1"/>
  <c r="S634" i="1" s="1"/>
  <c r="A638" i="1" l="1"/>
  <c r="D638" i="1" s="1"/>
  <c r="E638" i="1" s="1"/>
  <c r="L569" i="1"/>
  <c r="M569" i="1" s="1"/>
  <c r="N569" i="1" s="1"/>
  <c r="K570" i="1"/>
  <c r="J650" i="1"/>
  <c r="A639" i="1" l="1"/>
  <c r="D639" i="1" s="1"/>
  <c r="E639" i="1" s="1"/>
  <c r="L570" i="1"/>
  <c r="M570" i="1" s="1"/>
  <c r="N570" i="1" s="1"/>
  <c r="K571" i="1"/>
  <c r="S623" i="1"/>
  <c r="P637" i="1"/>
  <c r="J651" i="1"/>
  <c r="U637" i="1"/>
  <c r="T637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A661" i="1" l="1"/>
  <c r="D661" i="1" s="1"/>
  <c r="E661" i="1" s="1"/>
  <c r="F658" i="1"/>
  <c r="L592" i="1"/>
  <c r="M592" i="1" s="1"/>
  <c r="N592" i="1" s="1"/>
  <c r="K593" i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J685" i="1" s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A676" i="1" l="1"/>
  <c r="D676" i="1" s="1"/>
  <c r="E676" i="1" s="1"/>
  <c r="F673" i="1"/>
  <c r="L607" i="1"/>
  <c r="M607" i="1" s="1"/>
  <c r="N607" i="1" s="1"/>
  <c r="K608" i="1"/>
  <c r="T674" i="1"/>
  <c r="U674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T681" i="1"/>
  <c r="A684" i="1" l="1"/>
  <c r="F681" i="1"/>
  <c r="L615" i="1"/>
  <c r="M615" i="1" s="1"/>
  <c r="N615" i="1" s="1"/>
  <c r="K616" i="1"/>
  <c r="U682" i="1"/>
  <c r="R681" i="1"/>
  <c r="S681" i="1" s="1"/>
  <c r="T682" i="1"/>
  <c r="P682" i="1"/>
  <c r="J696" i="1"/>
  <c r="D684" i="1" l="1"/>
  <c r="E684" i="1" s="1"/>
  <c r="A685" i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D685" i="1" l="1"/>
  <c r="E685" i="1" s="1"/>
  <c r="F685" i="1" s="1"/>
  <c r="P685" i="1"/>
  <c r="A686" i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U685" i="1" l="1"/>
  <c r="T685" i="1"/>
  <c r="R685" i="1"/>
  <c r="S685" i="1" s="1"/>
  <c r="A687" i="1"/>
  <c r="D687" i="1" s="1"/>
  <c r="E687" i="1" s="1"/>
  <c r="F684" i="1"/>
  <c r="K619" i="1"/>
  <c r="L618" i="1"/>
  <c r="M618" i="1" s="1"/>
  <c r="N618" i="1" s="1"/>
  <c r="J699" i="1"/>
  <c r="R684" i="1"/>
  <c r="S684" i="1" s="1"/>
  <c r="A688" i="1" l="1"/>
  <c r="D688" i="1" s="1"/>
  <c r="E688" i="1" s="1"/>
  <c r="L619" i="1"/>
  <c r="M619" i="1" s="1"/>
  <c r="N619" i="1" s="1"/>
  <c r="K620" i="1"/>
  <c r="U686" i="1"/>
  <c r="T686" i="1"/>
  <c r="J700" i="1"/>
  <c r="A689" i="1" l="1"/>
  <c r="D689" i="1" s="1"/>
  <c r="E689" i="1" s="1"/>
  <c r="F686" i="1"/>
  <c r="L620" i="1"/>
  <c r="M620" i="1" s="1"/>
  <c r="N620" i="1" s="1"/>
  <c r="K621" i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A701" i="1" l="1"/>
  <c r="D701" i="1" s="1"/>
  <c r="E701" i="1" s="1"/>
  <c r="F698" i="1"/>
  <c r="K633" i="1"/>
  <c r="L632" i="1"/>
  <c r="M632" i="1" s="1"/>
  <c r="N632" i="1" s="1"/>
  <c r="T699" i="1"/>
  <c r="U699" i="1"/>
  <c r="P699" i="1"/>
  <c r="J713" i="1"/>
  <c r="A702" i="1" l="1"/>
  <c r="D702" i="1" s="1"/>
  <c r="E702" i="1" s="1"/>
  <c r="F699" i="1"/>
  <c r="K634" i="1"/>
  <c r="K635" i="1" s="1"/>
  <c r="L633" i="1"/>
  <c r="M633" i="1" s="1"/>
  <c r="N633" i="1" s="1"/>
  <c r="P700" i="1"/>
  <c r="J714" i="1"/>
  <c r="U700" i="1"/>
  <c r="R699" i="1"/>
  <c r="T700" i="1"/>
  <c r="L635" i="1" l="1"/>
  <c r="K636" i="1"/>
  <c r="L636" i="1" s="1"/>
  <c r="A703" i="1"/>
  <c r="D703" i="1" s="1"/>
  <c r="E703" i="1" s="1"/>
  <c r="F700" i="1"/>
  <c r="L634" i="1"/>
  <c r="M634" i="1" s="1"/>
  <c r="N634" i="1" s="1"/>
  <c r="J715" i="1"/>
  <c r="T701" i="1"/>
  <c r="U701" i="1"/>
  <c r="R700" i="1"/>
  <c r="P701" i="1"/>
  <c r="M636" i="1" l="1"/>
  <c r="N636" i="1" s="1"/>
  <c r="M635" i="1"/>
  <c r="N635" i="1" s="1"/>
  <c r="A704" i="1"/>
  <c r="D704" i="1" s="1"/>
  <c r="E704" i="1" s="1"/>
  <c r="F701" i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K685" i="1" s="1"/>
  <c r="U750" i="1"/>
  <c r="T750" i="1"/>
  <c r="P750" i="1"/>
  <c r="J764" i="1"/>
  <c r="L685" i="1" l="1"/>
  <c r="K686" i="1"/>
  <c r="A753" i="1"/>
  <c r="D753" i="1" s="1"/>
  <c r="E753" i="1" s="1"/>
  <c r="F750" i="1"/>
  <c r="L684" i="1"/>
  <c r="M684" i="1" s="1"/>
  <c r="N684" i="1" s="1"/>
  <c r="J765" i="1"/>
  <c r="R750" i="1"/>
  <c r="S750" i="1" s="1"/>
  <c r="T751" i="1"/>
  <c r="U751" i="1"/>
  <c r="P751" i="1"/>
  <c r="M685" i="1" l="1"/>
  <c r="N685" i="1" s="1"/>
  <c r="A754" i="1"/>
  <c r="D754" i="1" s="1"/>
  <c r="E754" i="1" s="1"/>
  <c r="F751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A792" i="1" l="1"/>
  <c r="D792" i="1" s="1"/>
  <c r="E792" i="1" s="1"/>
  <c r="F789" i="1"/>
  <c r="L723" i="1"/>
  <c r="M723" i="1" s="1"/>
  <c r="N723" i="1" s="1"/>
  <c r="K724" i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T855" i="1"/>
  <c r="U855" i="1"/>
  <c r="R854" i="1"/>
  <c r="P855" i="1"/>
  <c r="A858" i="1" l="1"/>
  <c r="D858" i="1" s="1"/>
  <c r="E858" i="1" s="1"/>
  <c r="F855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P867" i="1"/>
  <c r="A870" i="1" l="1"/>
  <c r="D869" i="1"/>
  <c r="E869" i="1" s="1"/>
  <c r="F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B870" i="1"/>
  <c r="U870" i="1"/>
  <c r="U871" i="1" s="1"/>
  <c r="T870" i="1"/>
  <c r="T871" i="1" s="1"/>
  <c r="F869" i="1"/>
  <c r="B869" i="1"/>
  <c r="L803" i="1"/>
  <c r="M803" i="1" s="1"/>
  <c r="N803" i="1" s="1"/>
  <c r="K804" i="1"/>
  <c r="R869" i="1"/>
  <c r="T872" i="1" l="1"/>
  <c r="U872" i="1"/>
  <c r="F871" i="1"/>
  <c r="B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B872" i="1"/>
  <c r="F872" i="1"/>
  <c r="T873" i="1"/>
  <c r="U873" i="1"/>
  <c r="L805" i="1"/>
  <c r="M805" i="1" s="1"/>
  <c r="N805" i="1" s="1"/>
  <c r="K806" i="1"/>
  <c r="T874" i="1" l="1"/>
  <c r="U874" i="1"/>
  <c r="B873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B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B875" i="1"/>
  <c r="K809" i="1"/>
  <c r="L808" i="1"/>
  <c r="M808" i="1" s="1"/>
  <c r="N808" i="1" s="1"/>
  <c r="B876" i="1" l="1"/>
  <c r="F876" i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B877" i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B878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B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B880" i="1"/>
  <c r="U881" i="1"/>
  <c r="L813" i="1"/>
  <c r="M813" i="1" s="1"/>
  <c r="N813" i="1" s="1"/>
  <c r="K814" i="1"/>
  <c r="U882" i="1" l="1"/>
  <c r="B881" i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B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B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B884" i="1"/>
  <c r="F884" i="1"/>
  <c r="U885" i="1"/>
  <c r="T885" i="1"/>
  <c r="K818" i="1"/>
  <c r="L817" i="1"/>
  <c r="M817" i="1" s="1"/>
  <c r="N817" i="1" s="1"/>
  <c r="T886" i="1" l="1"/>
  <c r="U886" i="1"/>
  <c r="F885" i="1"/>
  <c r="B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B886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B887" i="1"/>
  <c r="L820" i="1"/>
  <c r="M820" i="1" s="1"/>
  <c r="N820" i="1" s="1"/>
  <c r="B888" i="1" l="1"/>
  <c r="F888" i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B889" i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B890" i="1"/>
  <c r="T891" i="1"/>
  <c r="K824" i="1"/>
  <c r="L823" i="1"/>
  <c r="M823" i="1" s="1"/>
  <c r="N823" i="1" s="1"/>
  <c r="T892" i="1" l="1"/>
  <c r="U892" i="1"/>
  <c r="F891" i="1"/>
  <c r="B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B892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B893" i="1"/>
  <c r="K827" i="1"/>
  <c r="L826" i="1"/>
  <c r="M826" i="1" s="1"/>
  <c r="N826" i="1" s="1"/>
  <c r="B894" i="1" l="1"/>
  <c r="F894" i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B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B897" i="1"/>
  <c r="F897" i="1"/>
  <c r="K831" i="1"/>
  <c r="L830" i="1"/>
  <c r="M830" i="1" s="1"/>
  <c r="N830" i="1" s="1"/>
  <c r="F898" i="1" l="1"/>
  <c r="B898" i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B899" i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B900" i="1" l="1"/>
  <c r="F900" i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B901" i="1"/>
  <c r="L834" i="1"/>
  <c r="M834" i="1" s="1"/>
  <c r="N834" i="1" s="1"/>
  <c r="K835" i="1"/>
  <c r="T903" i="1" l="1"/>
  <c r="B902" i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B903" i="1"/>
  <c r="T904" i="1"/>
  <c r="L836" i="1"/>
  <c r="M836" i="1" s="1"/>
  <c r="N836" i="1" s="1"/>
  <c r="K837" i="1"/>
  <c r="T905" i="1" l="1"/>
  <c r="U905" i="1"/>
  <c r="F904" i="1"/>
  <c r="B904" i="1"/>
  <c r="P905" i="1"/>
  <c r="R905" i="1" s="1"/>
  <c r="S905" i="1" s="1"/>
  <c r="A906" i="1"/>
  <c r="D905" i="1"/>
  <c r="E905" i="1" s="1"/>
  <c r="L837" i="1"/>
  <c r="M837" i="1" s="1"/>
  <c r="N837" i="1" s="1"/>
  <c r="K838" i="1"/>
  <c r="B905" i="1" l="1"/>
  <c r="F905" i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B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B907" i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B908" i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B909" i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B910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B911" i="1"/>
  <c r="L844" i="1"/>
  <c r="M844" i="1" s="1"/>
  <c r="N844" i="1" s="1"/>
  <c r="K845" i="1"/>
  <c r="F912" i="1" l="1"/>
  <c r="B912" i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B913" i="1"/>
  <c r="K847" i="1"/>
  <c r="L846" i="1"/>
  <c r="M846" i="1" s="1"/>
  <c r="N846" i="1" s="1"/>
  <c r="T915" i="1" l="1"/>
  <c r="U915" i="1"/>
  <c r="F914" i="1"/>
  <c r="B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B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B916" i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B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B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A941" i="1" s="1"/>
  <c r="F938" i="1"/>
  <c r="B938" i="1"/>
  <c r="T939" i="1"/>
  <c r="U939" i="1"/>
  <c r="L872" i="1"/>
  <c r="M872" i="1" s="1"/>
  <c r="N872" i="1" s="1"/>
  <c r="K873" i="1"/>
  <c r="P941" i="1" l="1"/>
  <c r="D941" i="1"/>
  <c r="E941" i="1" s="1"/>
  <c r="A942" i="1"/>
  <c r="T940" i="1"/>
  <c r="U940" i="1"/>
  <c r="P940" i="1"/>
  <c r="D940" i="1"/>
  <c r="E940" i="1" s="1"/>
  <c r="B939" i="1"/>
  <c r="F939" i="1"/>
  <c r="L873" i="1"/>
  <c r="M873" i="1" s="1"/>
  <c r="N873" i="1" s="1"/>
  <c r="K874" i="1"/>
  <c r="R940" i="1" l="1"/>
  <c r="S940" i="1" s="1"/>
  <c r="U941" i="1"/>
  <c r="U942" i="1" s="1"/>
  <c r="T941" i="1"/>
  <c r="T942" i="1" s="1"/>
  <c r="P942" i="1"/>
  <c r="A943" i="1"/>
  <c r="D942" i="1"/>
  <c r="E942" i="1" s="1"/>
  <c r="F941" i="1"/>
  <c r="B941" i="1"/>
  <c r="R941" i="1"/>
  <c r="S941" i="1" s="1"/>
  <c r="F940" i="1"/>
  <c r="B940" i="1"/>
  <c r="L874" i="1"/>
  <c r="M874" i="1" s="1"/>
  <c r="N874" i="1" s="1"/>
  <c r="K875" i="1"/>
  <c r="A5" i="1"/>
  <c r="D943" i="1" l="1"/>
  <c r="E943" i="1" s="1"/>
  <c r="P943" i="1"/>
  <c r="A944" i="1"/>
  <c r="U943" i="1"/>
  <c r="R942" i="1"/>
  <c r="S942" i="1" s="1"/>
  <c r="T943" i="1"/>
  <c r="B942" i="1"/>
  <c r="F942" i="1"/>
  <c r="L875" i="1"/>
  <c r="M875" i="1" s="1"/>
  <c r="N875" i="1" s="1"/>
  <c r="K876" i="1"/>
  <c r="F12" i="1"/>
  <c r="G685" i="1" s="1"/>
  <c r="G635" i="1" l="1"/>
  <c r="G636" i="1"/>
  <c r="P944" i="1"/>
  <c r="A945" i="1"/>
  <c r="D944" i="1"/>
  <c r="E944" i="1" s="1"/>
  <c r="R943" i="1"/>
  <c r="S943" i="1" s="1"/>
  <c r="T944" i="1"/>
  <c r="U944" i="1"/>
  <c r="F943" i="1"/>
  <c r="G944" i="1" s="1"/>
  <c r="B943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F944" i="1" l="1"/>
  <c r="B944" i="1"/>
  <c r="A946" i="1"/>
  <c r="D945" i="1"/>
  <c r="E945" i="1" s="1"/>
  <c r="P945" i="1"/>
  <c r="T945" i="1"/>
  <c r="U945" i="1"/>
  <c r="R944" i="1"/>
  <c r="S944" i="1" s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B945" i="1" l="1"/>
  <c r="F945" i="1"/>
  <c r="G946" i="1" s="1"/>
  <c r="A947" i="1"/>
  <c r="P946" i="1"/>
  <c r="D946" i="1"/>
  <c r="E946" i="1" s="1"/>
  <c r="G945" i="1"/>
  <c r="R945" i="1"/>
  <c r="S945" i="1" s="1"/>
  <c r="U946" i="1"/>
  <c r="T946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F946" i="1" l="1"/>
  <c r="B946" i="1"/>
  <c r="R946" i="1"/>
  <c r="S946" i="1" s="1"/>
  <c r="U947" i="1"/>
  <c r="T947" i="1"/>
  <c r="P947" i="1"/>
  <c r="D947" i="1"/>
  <c r="E947" i="1" s="1"/>
  <c r="A948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D948" i="1" l="1"/>
  <c r="E948" i="1" s="1"/>
  <c r="P948" i="1"/>
  <c r="A949" i="1"/>
  <c r="F947" i="1"/>
  <c r="G948" i="1" s="1"/>
  <c r="B947" i="1"/>
  <c r="U948" i="1"/>
  <c r="R947" i="1"/>
  <c r="S947" i="1" s="1"/>
  <c r="T948" i="1"/>
  <c r="G947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D949" i="1" l="1"/>
  <c r="E949" i="1" s="1"/>
  <c r="A950" i="1"/>
  <c r="P949" i="1"/>
  <c r="R948" i="1"/>
  <c r="S948" i="1" s="1"/>
  <c r="U949" i="1"/>
  <c r="T949" i="1"/>
  <c r="F948" i="1"/>
  <c r="B948" i="1"/>
  <c r="L881" i="1"/>
  <c r="M881" i="1" s="1"/>
  <c r="N881" i="1" s="1"/>
  <c r="K882" i="1"/>
  <c r="B23" i="1"/>
  <c r="Q27" i="1"/>
  <c r="B27" i="1" s="1"/>
  <c r="H29" i="1"/>
  <c r="I28" i="1"/>
  <c r="O28" i="1" s="1"/>
  <c r="T950" i="1" l="1"/>
  <c r="R949" i="1"/>
  <c r="S949" i="1" s="1"/>
  <c r="U950" i="1"/>
  <c r="D950" i="1"/>
  <c r="E950" i="1" s="1"/>
  <c r="A951" i="1"/>
  <c r="P950" i="1"/>
  <c r="F949" i="1"/>
  <c r="G950" i="1" s="1"/>
  <c r="B949" i="1"/>
  <c r="G949" i="1"/>
  <c r="L882" i="1"/>
  <c r="M882" i="1" s="1"/>
  <c r="N882" i="1" s="1"/>
  <c r="K883" i="1"/>
  <c r="Q28" i="1"/>
  <c r="H30" i="1"/>
  <c r="I29" i="1"/>
  <c r="O29" i="1" s="1"/>
  <c r="U951" i="1" l="1"/>
  <c r="R950" i="1"/>
  <c r="S950" i="1" s="1"/>
  <c r="T951" i="1"/>
  <c r="A952" i="1"/>
  <c r="P951" i="1"/>
  <c r="D951" i="1"/>
  <c r="E951" i="1" s="1"/>
  <c r="B950" i="1"/>
  <c r="F950" i="1"/>
  <c r="L883" i="1"/>
  <c r="M883" i="1" s="1"/>
  <c r="N883" i="1" s="1"/>
  <c r="K884" i="1"/>
  <c r="B28" i="1"/>
  <c r="Q29" i="1"/>
  <c r="B29" i="1" s="1"/>
  <c r="H31" i="1"/>
  <c r="I30" i="1"/>
  <c r="O30" i="1" s="1"/>
  <c r="T952" i="1" l="1"/>
  <c r="U952" i="1"/>
  <c r="R951" i="1"/>
  <c r="S951" i="1" s="1"/>
  <c r="P952" i="1"/>
  <c r="D952" i="1"/>
  <c r="E952" i="1" s="1"/>
  <c r="A953" i="1"/>
  <c r="G951" i="1"/>
  <c r="F951" i="1"/>
  <c r="B951" i="1"/>
  <c r="L884" i="1"/>
  <c r="M884" i="1" s="1"/>
  <c r="N884" i="1" s="1"/>
  <c r="K885" i="1"/>
  <c r="Q30" i="1"/>
  <c r="H32" i="1"/>
  <c r="I31" i="1"/>
  <c r="O31" i="1" s="1"/>
  <c r="D953" i="1" l="1"/>
  <c r="E953" i="1" s="1"/>
  <c r="P953" i="1"/>
  <c r="A954" i="1"/>
  <c r="F952" i="1"/>
  <c r="G953" i="1" s="1"/>
  <c r="B952" i="1"/>
  <c r="U953" i="1"/>
  <c r="R952" i="1"/>
  <c r="S952" i="1" s="1"/>
  <c r="T953" i="1"/>
  <c r="G952" i="1"/>
  <c r="L885" i="1"/>
  <c r="M885" i="1" s="1"/>
  <c r="N885" i="1" s="1"/>
  <c r="K886" i="1"/>
  <c r="B30" i="1"/>
  <c r="Q31" i="1"/>
  <c r="B31" i="1" s="1"/>
  <c r="H33" i="1"/>
  <c r="I32" i="1"/>
  <c r="O32" i="1" s="1"/>
  <c r="A955" i="1" l="1"/>
  <c r="P954" i="1"/>
  <c r="D954" i="1"/>
  <c r="E954" i="1" s="1"/>
  <c r="U954" i="1"/>
  <c r="T954" i="1"/>
  <c r="R953" i="1"/>
  <c r="S953" i="1" s="1"/>
  <c r="F953" i="1"/>
  <c r="G954" i="1" s="1"/>
  <c r="B953" i="1"/>
  <c r="L886" i="1"/>
  <c r="M886" i="1" s="1"/>
  <c r="N886" i="1" s="1"/>
  <c r="K887" i="1"/>
  <c r="Q32" i="1"/>
  <c r="H34" i="1"/>
  <c r="I33" i="1"/>
  <c r="O33" i="1" s="1"/>
  <c r="F954" i="1" l="1"/>
  <c r="G955" i="1" s="1"/>
  <c r="B954" i="1"/>
  <c r="T955" i="1"/>
  <c r="U955" i="1"/>
  <c r="R954" i="1"/>
  <c r="S954" i="1" s="1"/>
  <c r="P955" i="1"/>
  <c r="D955" i="1"/>
  <c r="E955" i="1" s="1"/>
  <c r="A956" i="1"/>
  <c r="L887" i="1"/>
  <c r="M887" i="1" s="1"/>
  <c r="N887" i="1" s="1"/>
  <c r="K888" i="1"/>
  <c r="B32" i="1"/>
  <c r="Q33" i="1"/>
  <c r="B33" i="1" s="1"/>
  <c r="H35" i="1"/>
  <c r="I34" i="1"/>
  <c r="O34" i="1" s="1"/>
  <c r="U956" i="1" l="1"/>
  <c r="R955" i="1"/>
  <c r="S955" i="1" s="1"/>
  <c r="T956" i="1"/>
  <c r="D956" i="1"/>
  <c r="E956" i="1" s="1"/>
  <c r="A957" i="1"/>
  <c r="P956" i="1"/>
  <c r="B955" i="1"/>
  <c r="F955" i="1"/>
  <c r="G956" i="1" s="1"/>
  <c r="L888" i="1"/>
  <c r="M888" i="1" s="1"/>
  <c r="N888" i="1" s="1"/>
  <c r="K889" i="1"/>
  <c r="Q34" i="1"/>
  <c r="H36" i="1"/>
  <c r="I35" i="1"/>
  <c r="O35" i="1" s="1"/>
  <c r="T957" i="1" l="1"/>
  <c r="R956" i="1"/>
  <c r="S956" i="1" s="1"/>
  <c r="U957" i="1"/>
  <c r="D957" i="1"/>
  <c r="E957" i="1" s="1"/>
  <c r="A958" i="1"/>
  <c r="P957" i="1"/>
  <c r="B956" i="1"/>
  <c r="F956" i="1"/>
  <c r="G957" i="1" s="1"/>
  <c r="L889" i="1"/>
  <c r="M889" i="1" s="1"/>
  <c r="N889" i="1" s="1"/>
  <c r="K890" i="1"/>
  <c r="B34" i="1"/>
  <c r="Q35" i="1"/>
  <c r="B35" i="1" s="1"/>
  <c r="H37" i="1"/>
  <c r="I36" i="1"/>
  <c r="O36" i="1" s="1"/>
  <c r="A959" i="1" l="1"/>
  <c r="P958" i="1"/>
  <c r="D958" i="1"/>
  <c r="E958" i="1" s="1"/>
  <c r="F957" i="1"/>
  <c r="G958" i="1" s="1"/>
  <c r="B957" i="1"/>
  <c r="U958" i="1"/>
  <c r="R957" i="1"/>
  <c r="S957" i="1" s="1"/>
  <c r="T958" i="1"/>
  <c r="L890" i="1"/>
  <c r="M890" i="1" s="1"/>
  <c r="N890" i="1" s="1"/>
  <c r="K891" i="1"/>
  <c r="Q36" i="1"/>
  <c r="H38" i="1"/>
  <c r="I37" i="1"/>
  <c r="O37" i="1" s="1"/>
  <c r="B958" i="1" l="1"/>
  <c r="F958" i="1"/>
  <c r="G959" i="1" s="1"/>
  <c r="R958" i="1"/>
  <c r="S958" i="1" s="1"/>
  <c r="U959" i="1"/>
  <c r="T959" i="1"/>
  <c r="A960" i="1"/>
  <c r="P959" i="1"/>
  <c r="D959" i="1"/>
  <c r="E959" i="1" s="1"/>
  <c r="L891" i="1"/>
  <c r="M891" i="1" s="1"/>
  <c r="N891" i="1" s="1"/>
  <c r="K892" i="1"/>
  <c r="B36" i="1"/>
  <c r="Q37" i="1"/>
  <c r="B37" i="1" s="1"/>
  <c r="I38" i="1"/>
  <c r="O38" i="1" s="1"/>
  <c r="H39" i="1"/>
  <c r="F959" i="1" l="1"/>
  <c r="G960" i="1" s="1"/>
  <c r="B959" i="1"/>
  <c r="T960" i="1"/>
  <c r="R959" i="1"/>
  <c r="S959" i="1" s="1"/>
  <c r="U960" i="1"/>
  <c r="P960" i="1"/>
  <c r="A961" i="1"/>
  <c r="D960" i="1"/>
  <c r="E960" i="1" s="1"/>
  <c r="L892" i="1"/>
  <c r="M892" i="1" s="1"/>
  <c r="N892" i="1" s="1"/>
  <c r="K893" i="1"/>
  <c r="Q38" i="1"/>
  <c r="I39" i="1"/>
  <c r="O39" i="1" s="1"/>
  <c r="H40" i="1"/>
  <c r="T961" i="1" l="1"/>
  <c r="R960" i="1"/>
  <c r="S960" i="1" s="1"/>
  <c r="U961" i="1"/>
  <c r="B960" i="1"/>
  <c r="F960" i="1"/>
  <c r="G961" i="1" s="1"/>
  <c r="D961" i="1"/>
  <c r="E961" i="1" s="1"/>
  <c r="A962" i="1"/>
  <c r="P961" i="1"/>
  <c r="L893" i="1"/>
  <c r="M893" i="1" s="1"/>
  <c r="N893" i="1" s="1"/>
  <c r="K894" i="1"/>
  <c r="B38" i="1"/>
  <c r="Q39" i="1"/>
  <c r="B39" i="1" s="1"/>
  <c r="H41" i="1"/>
  <c r="I40" i="1"/>
  <c r="O40" i="1" s="1"/>
  <c r="B961" i="1" l="1"/>
  <c r="F961" i="1"/>
  <c r="G962" i="1" s="1"/>
  <c r="U962" i="1"/>
  <c r="R961" i="1"/>
  <c r="S961" i="1" s="1"/>
  <c r="T962" i="1"/>
  <c r="A963" i="1"/>
  <c r="P962" i="1"/>
  <c r="D962" i="1"/>
  <c r="E962" i="1" s="1"/>
  <c r="L894" i="1"/>
  <c r="M894" i="1" s="1"/>
  <c r="N894" i="1" s="1"/>
  <c r="K895" i="1"/>
  <c r="Q40" i="1"/>
  <c r="H42" i="1"/>
  <c r="I41" i="1"/>
  <c r="O41" i="1" s="1"/>
  <c r="B962" i="1" l="1"/>
  <c r="F962" i="1"/>
  <c r="G963" i="1" s="1"/>
  <c r="U963" i="1"/>
  <c r="T963" i="1"/>
  <c r="R962" i="1"/>
  <c r="S962" i="1" s="1"/>
  <c r="A964" i="1"/>
  <c r="P963" i="1"/>
  <c r="D963" i="1"/>
  <c r="E963" i="1" s="1"/>
  <c r="L895" i="1"/>
  <c r="M895" i="1" s="1"/>
  <c r="N895" i="1" s="1"/>
  <c r="K896" i="1"/>
  <c r="B40" i="1"/>
  <c r="Q41" i="1"/>
  <c r="B41" i="1" s="1"/>
  <c r="H43" i="1"/>
  <c r="I42" i="1"/>
  <c r="O42" i="1" s="1"/>
  <c r="T964" i="1" l="1"/>
  <c r="U964" i="1"/>
  <c r="R963" i="1"/>
  <c r="S963" i="1" s="1"/>
  <c r="B963" i="1"/>
  <c r="F963" i="1"/>
  <c r="G964" i="1" s="1"/>
  <c r="A965" i="1"/>
  <c r="P964" i="1"/>
  <c r="D964" i="1"/>
  <c r="E964" i="1" s="1"/>
  <c r="L896" i="1"/>
  <c r="M896" i="1" s="1"/>
  <c r="N896" i="1" s="1"/>
  <c r="K897" i="1"/>
  <c r="Q42" i="1"/>
  <c r="H44" i="1"/>
  <c r="I43" i="1"/>
  <c r="O43" i="1" s="1"/>
  <c r="F964" i="1" l="1"/>
  <c r="G965" i="1" s="1"/>
  <c r="B964" i="1"/>
  <c r="U965" i="1"/>
  <c r="T965" i="1"/>
  <c r="R964" i="1"/>
  <c r="S964" i="1" s="1"/>
  <c r="D965" i="1"/>
  <c r="E965" i="1" s="1"/>
  <c r="A966" i="1"/>
  <c r="P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R965" i="1"/>
  <c r="S965" i="1" s="1"/>
  <c r="D966" i="1"/>
  <c r="E966" i="1" s="1"/>
  <c r="P966" i="1"/>
  <c r="A967" i="1"/>
  <c r="B965" i="1"/>
  <c r="F965" i="1"/>
  <c r="G966" i="1" s="1"/>
  <c r="L898" i="1"/>
  <c r="M898" i="1" s="1"/>
  <c r="N898" i="1" s="1"/>
  <c r="K899" i="1"/>
  <c r="Q44" i="1"/>
  <c r="H46" i="1"/>
  <c r="I45" i="1"/>
  <c r="O45" i="1" s="1"/>
  <c r="R966" i="1" l="1"/>
  <c r="S966" i="1" s="1"/>
  <c r="T967" i="1"/>
  <c r="U967" i="1"/>
  <c r="B966" i="1"/>
  <c r="F966" i="1"/>
  <c r="G967" i="1" s="1"/>
  <c r="A968" i="1"/>
  <c r="P967" i="1"/>
  <c r="D967" i="1"/>
  <c r="E967" i="1" s="1"/>
  <c r="L899" i="1"/>
  <c r="M899" i="1" s="1"/>
  <c r="N899" i="1" s="1"/>
  <c r="K900" i="1"/>
  <c r="B44" i="1"/>
  <c r="Q45" i="1"/>
  <c r="B45" i="1" s="1"/>
  <c r="H47" i="1"/>
  <c r="I46" i="1"/>
  <c r="O46" i="1" s="1"/>
  <c r="F967" i="1" l="1"/>
  <c r="G968" i="1" s="1"/>
  <c r="B967" i="1"/>
  <c r="T968" i="1"/>
  <c r="R967" i="1"/>
  <c r="S967" i="1" s="1"/>
  <c r="U968" i="1"/>
  <c r="P968" i="1"/>
  <c r="D968" i="1"/>
  <c r="E968" i="1" s="1"/>
  <c r="A969" i="1"/>
  <c r="L900" i="1"/>
  <c r="M900" i="1" s="1"/>
  <c r="N900" i="1" s="1"/>
  <c r="K901" i="1"/>
  <c r="Q46" i="1"/>
  <c r="H48" i="1"/>
  <c r="I47" i="1"/>
  <c r="O47" i="1" s="1"/>
  <c r="B968" i="1" l="1"/>
  <c r="F968" i="1"/>
  <c r="G969" i="1" s="1"/>
  <c r="D969" i="1"/>
  <c r="E969" i="1" s="1"/>
  <c r="P969" i="1"/>
  <c r="A970" i="1"/>
  <c r="T969" i="1"/>
  <c r="R968" i="1"/>
  <c r="S968" i="1" s="1"/>
  <c r="U969" i="1"/>
  <c r="L901" i="1"/>
  <c r="M901" i="1" s="1"/>
  <c r="N901" i="1" s="1"/>
  <c r="K902" i="1"/>
  <c r="B46" i="1"/>
  <c r="Q47" i="1"/>
  <c r="B47" i="1" s="1"/>
  <c r="I48" i="1"/>
  <c r="O48" i="1" s="1"/>
  <c r="H49" i="1"/>
  <c r="A971" i="1" l="1"/>
  <c r="P970" i="1"/>
  <c r="D970" i="1"/>
  <c r="E970" i="1" s="1"/>
  <c r="T970" i="1"/>
  <c r="R969" i="1"/>
  <c r="S969" i="1" s="1"/>
  <c r="U970" i="1"/>
  <c r="F969" i="1"/>
  <c r="G970" i="1" s="1"/>
  <c r="B969" i="1"/>
  <c r="L902" i="1"/>
  <c r="M902" i="1" s="1"/>
  <c r="N902" i="1" s="1"/>
  <c r="K903" i="1"/>
  <c r="Q48" i="1"/>
  <c r="I49" i="1"/>
  <c r="O49" i="1" s="1"/>
  <c r="H50" i="1"/>
  <c r="B970" i="1" l="1"/>
  <c r="F970" i="1"/>
  <c r="G971" i="1" s="1"/>
  <c r="T971" i="1"/>
  <c r="R970" i="1"/>
  <c r="S970" i="1" s="1"/>
  <c r="U971" i="1"/>
  <c r="A972" i="1"/>
  <c r="D971" i="1"/>
  <c r="E971" i="1" s="1"/>
  <c r="P971" i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R971" i="1"/>
  <c r="S971" i="1" s="1"/>
  <c r="T972" i="1"/>
  <c r="B971" i="1"/>
  <c r="F971" i="1"/>
  <c r="G972" i="1" s="1"/>
  <c r="A973" i="1"/>
  <c r="P972" i="1"/>
  <c r="D972" i="1"/>
  <c r="E972" i="1" s="1"/>
  <c r="L904" i="1"/>
  <c r="M904" i="1" s="1"/>
  <c r="N904" i="1" s="1"/>
  <c r="K905" i="1"/>
  <c r="Q50" i="1"/>
  <c r="H52" i="1"/>
  <c r="I51" i="1"/>
  <c r="O51" i="1" s="1"/>
  <c r="F972" i="1" l="1"/>
  <c r="G973" i="1" s="1"/>
  <c r="B972" i="1"/>
  <c r="T973" i="1"/>
  <c r="R972" i="1"/>
  <c r="S972" i="1" s="1"/>
  <c r="U973" i="1"/>
  <c r="P973" i="1"/>
  <c r="D973" i="1"/>
  <c r="E973" i="1" s="1"/>
  <c r="A974" i="1"/>
  <c r="L905" i="1"/>
  <c r="M905" i="1" s="1"/>
  <c r="N905" i="1" s="1"/>
  <c r="K906" i="1"/>
  <c r="B50" i="1"/>
  <c r="Q51" i="1"/>
  <c r="B51" i="1" s="1"/>
  <c r="H53" i="1"/>
  <c r="I52" i="1"/>
  <c r="O52" i="1" s="1"/>
  <c r="F973" i="1" l="1"/>
  <c r="G974" i="1" s="1"/>
  <c r="B973" i="1"/>
  <c r="P974" i="1"/>
  <c r="D974" i="1"/>
  <c r="E974" i="1" s="1"/>
  <c r="A975" i="1"/>
  <c r="U974" i="1"/>
  <c r="T974" i="1"/>
  <c r="R973" i="1"/>
  <c r="S973" i="1" s="1"/>
  <c r="L906" i="1"/>
  <c r="M906" i="1" s="1"/>
  <c r="N906" i="1" s="1"/>
  <c r="K907" i="1"/>
  <c r="Q52" i="1"/>
  <c r="H54" i="1"/>
  <c r="I53" i="1"/>
  <c r="O53" i="1" s="1"/>
  <c r="P975" i="1" l="1"/>
  <c r="D975" i="1"/>
  <c r="E975" i="1" s="1"/>
  <c r="A976" i="1"/>
  <c r="B974" i="1"/>
  <c r="F974" i="1"/>
  <c r="G975" i="1" s="1"/>
  <c r="U975" i="1"/>
  <c r="R974" i="1"/>
  <c r="S974" i="1" s="1"/>
  <c r="T975" i="1"/>
  <c r="L907" i="1"/>
  <c r="M907" i="1" s="1"/>
  <c r="N907" i="1" s="1"/>
  <c r="K908" i="1"/>
  <c r="B52" i="1"/>
  <c r="Q53" i="1"/>
  <c r="B53" i="1" s="1"/>
  <c r="H55" i="1"/>
  <c r="I54" i="1"/>
  <c r="O54" i="1" s="1"/>
  <c r="P976" i="1" l="1"/>
  <c r="D976" i="1"/>
  <c r="E976" i="1" s="1"/>
  <c r="A977" i="1"/>
  <c r="F975" i="1"/>
  <c r="G976" i="1" s="1"/>
  <c r="B975" i="1"/>
  <c r="U976" i="1"/>
  <c r="T976" i="1"/>
  <c r="R975" i="1"/>
  <c r="S975" i="1" s="1"/>
  <c r="L908" i="1"/>
  <c r="M908" i="1" s="1"/>
  <c r="N908" i="1" s="1"/>
  <c r="K909" i="1"/>
  <c r="Q54" i="1"/>
  <c r="I55" i="1"/>
  <c r="O55" i="1" s="1"/>
  <c r="H56" i="1"/>
  <c r="D977" i="1" l="1"/>
  <c r="E977" i="1" s="1"/>
  <c r="P977" i="1"/>
  <c r="A978" i="1"/>
  <c r="F976" i="1"/>
  <c r="G977" i="1" s="1"/>
  <c r="B976" i="1"/>
  <c r="R976" i="1"/>
  <c r="S976" i="1" s="1"/>
  <c r="U977" i="1"/>
  <c r="T977" i="1"/>
  <c r="L909" i="1"/>
  <c r="M909" i="1" s="1"/>
  <c r="N909" i="1" s="1"/>
  <c r="K910" i="1"/>
  <c r="B54" i="1"/>
  <c r="Q55" i="1"/>
  <c r="B55" i="1" s="1"/>
  <c r="H57" i="1"/>
  <c r="I56" i="1"/>
  <c r="O56" i="1" s="1"/>
  <c r="A979" i="1" l="1"/>
  <c r="D978" i="1"/>
  <c r="E978" i="1" s="1"/>
  <c r="P978" i="1"/>
  <c r="U978" i="1"/>
  <c r="T978" i="1"/>
  <c r="R977" i="1"/>
  <c r="S977" i="1" s="1"/>
  <c r="F977" i="1"/>
  <c r="G978" i="1" s="1"/>
  <c r="B977" i="1"/>
  <c r="L910" i="1"/>
  <c r="M910" i="1" s="1"/>
  <c r="N910" i="1" s="1"/>
  <c r="K911" i="1"/>
  <c r="Q56" i="1"/>
  <c r="H58" i="1"/>
  <c r="I57" i="1"/>
  <c r="O57" i="1" s="1"/>
  <c r="T979" i="1" l="1"/>
  <c r="U979" i="1"/>
  <c r="R978" i="1"/>
  <c r="S978" i="1" s="1"/>
  <c r="B978" i="1"/>
  <c r="F978" i="1"/>
  <c r="G979" i="1" s="1"/>
  <c r="P979" i="1"/>
  <c r="A980" i="1"/>
  <c r="D979" i="1"/>
  <c r="E979" i="1" s="1"/>
  <c r="L911" i="1"/>
  <c r="M911" i="1" s="1"/>
  <c r="N911" i="1" s="1"/>
  <c r="K912" i="1"/>
  <c r="B56" i="1"/>
  <c r="Q57" i="1"/>
  <c r="B57" i="1" s="1"/>
  <c r="H59" i="1"/>
  <c r="I58" i="1"/>
  <c r="O58" i="1" s="1"/>
  <c r="U980" i="1" l="1"/>
  <c r="R979" i="1"/>
  <c r="S979" i="1" s="1"/>
  <c r="T980" i="1"/>
  <c r="B979" i="1"/>
  <c r="F979" i="1"/>
  <c r="G980" i="1" s="1"/>
  <c r="D980" i="1"/>
  <c r="E980" i="1" s="1"/>
  <c r="P980" i="1"/>
  <c r="A981" i="1"/>
  <c r="L912" i="1"/>
  <c r="M912" i="1" s="1"/>
  <c r="N912" i="1" s="1"/>
  <c r="K913" i="1"/>
  <c r="Q58" i="1"/>
  <c r="I59" i="1"/>
  <c r="O59" i="1" s="1"/>
  <c r="H60" i="1"/>
  <c r="A982" i="1" l="1"/>
  <c r="P981" i="1"/>
  <c r="D981" i="1"/>
  <c r="E981" i="1" s="1"/>
  <c r="R980" i="1"/>
  <c r="S980" i="1" s="1"/>
  <c r="T981" i="1"/>
  <c r="U981" i="1"/>
  <c r="F980" i="1"/>
  <c r="G981" i="1" s="1"/>
  <c r="B980" i="1"/>
  <c r="L913" i="1"/>
  <c r="M913" i="1" s="1"/>
  <c r="N913" i="1" s="1"/>
  <c r="K914" i="1"/>
  <c r="B58" i="1"/>
  <c r="Q59" i="1"/>
  <c r="B59" i="1" s="1"/>
  <c r="I60" i="1"/>
  <c r="O60" i="1" s="1"/>
  <c r="H61" i="1"/>
  <c r="F981" i="1" l="1"/>
  <c r="G982" i="1" s="1"/>
  <c r="B981" i="1"/>
  <c r="T982" i="1"/>
  <c r="R981" i="1"/>
  <c r="S981" i="1" s="1"/>
  <c r="U982" i="1"/>
  <c r="D982" i="1"/>
  <c r="E982" i="1" s="1"/>
  <c r="P982" i="1"/>
  <c r="A983" i="1"/>
  <c r="L914" i="1"/>
  <c r="M914" i="1" s="1"/>
  <c r="N914" i="1" s="1"/>
  <c r="K915" i="1"/>
  <c r="Q60" i="1"/>
  <c r="H62" i="1"/>
  <c r="I61" i="1"/>
  <c r="O61" i="1" s="1"/>
  <c r="B982" i="1" l="1"/>
  <c r="F982" i="1"/>
  <c r="G983" i="1" s="1"/>
  <c r="U983" i="1"/>
  <c r="R982" i="1"/>
  <c r="S982" i="1" s="1"/>
  <c r="T983" i="1"/>
  <c r="D983" i="1"/>
  <c r="E983" i="1" s="1"/>
  <c r="P983" i="1"/>
  <c r="A984" i="1"/>
  <c r="L915" i="1"/>
  <c r="M915" i="1" s="1"/>
  <c r="N915" i="1" s="1"/>
  <c r="K916" i="1"/>
  <c r="B60" i="1"/>
  <c r="Q61" i="1"/>
  <c r="B61" i="1" s="1"/>
  <c r="I62" i="1"/>
  <c r="O62" i="1" s="1"/>
  <c r="H63" i="1"/>
  <c r="F983" i="1" l="1"/>
  <c r="G984" i="1" s="1"/>
  <c r="B983" i="1"/>
  <c r="D984" i="1"/>
  <c r="E984" i="1" s="1"/>
  <c r="P984" i="1"/>
  <c r="A985" i="1"/>
  <c r="T984" i="1"/>
  <c r="U984" i="1"/>
  <c r="R983" i="1"/>
  <c r="S983" i="1" s="1"/>
  <c r="L916" i="1"/>
  <c r="M916" i="1" s="1"/>
  <c r="N916" i="1" s="1"/>
  <c r="K917" i="1"/>
  <c r="Q62" i="1"/>
  <c r="I63" i="1"/>
  <c r="O63" i="1" s="1"/>
  <c r="H64" i="1"/>
  <c r="P985" i="1" l="1"/>
  <c r="A986" i="1"/>
  <c r="D985" i="1"/>
  <c r="E985" i="1" s="1"/>
  <c r="U985" i="1"/>
  <c r="T985" i="1"/>
  <c r="R984" i="1"/>
  <c r="S984" i="1" s="1"/>
  <c r="B984" i="1"/>
  <c r="F984" i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B985" i="1" l="1"/>
  <c r="F985" i="1"/>
  <c r="G986" i="1" s="1"/>
  <c r="D986" i="1"/>
  <c r="E986" i="1" s="1"/>
  <c r="P986" i="1"/>
  <c r="A987" i="1"/>
  <c r="R985" i="1"/>
  <c r="S985" i="1" s="1"/>
  <c r="T986" i="1"/>
  <c r="U986" i="1"/>
  <c r="L918" i="1"/>
  <c r="M918" i="1" s="1"/>
  <c r="N918" i="1" s="1"/>
  <c r="K919" i="1"/>
  <c r="Q64" i="1"/>
  <c r="I65" i="1"/>
  <c r="O65" i="1" s="1"/>
  <c r="H66" i="1"/>
  <c r="P987" i="1" l="1"/>
  <c r="A988" i="1"/>
  <c r="D987" i="1"/>
  <c r="E987" i="1" s="1"/>
  <c r="R986" i="1"/>
  <c r="S986" i="1" s="1"/>
  <c r="U987" i="1"/>
  <c r="T987" i="1"/>
  <c r="B986" i="1"/>
  <c r="F986" i="1"/>
  <c r="G987" i="1" s="1"/>
  <c r="L919" i="1"/>
  <c r="M919" i="1" s="1"/>
  <c r="N919" i="1" s="1"/>
  <c r="K920" i="1"/>
  <c r="B64" i="1"/>
  <c r="Q65" i="1"/>
  <c r="B65" i="1" s="1"/>
  <c r="H67" i="1"/>
  <c r="I66" i="1"/>
  <c r="O66" i="1" s="1"/>
  <c r="F987" i="1" l="1"/>
  <c r="G988" i="1" s="1"/>
  <c r="B987" i="1"/>
  <c r="A989" i="1"/>
  <c r="P988" i="1"/>
  <c r="D988" i="1"/>
  <c r="E988" i="1" s="1"/>
  <c r="R987" i="1"/>
  <c r="S987" i="1" s="1"/>
  <c r="U988" i="1"/>
  <c r="T988" i="1"/>
  <c r="L920" i="1"/>
  <c r="M920" i="1" s="1"/>
  <c r="N920" i="1" s="1"/>
  <c r="K921" i="1"/>
  <c r="Q66" i="1"/>
  <c r="H68" i="1"/>
  <c r="I67" i="1"/>
  <c r="O67" i="1" s="1"/>
  <c r="F988" i="1" l="1"/>
  <c r="G989" i="1" s="1"/>
  <c r="B988" i="1"/>
  <c r="R988" i="1"/>
  <c r="S988" i="1" s="1"/>
  <c r="U989" i="1"/>
  <c r="T989" i="1"/>
  <c r="A990" i="1"/>
  <c r="P989" i="1"/>
  <c r="D989" i="1"/>
  <c r="E989" i="1" s="1"/>
  <c r="L921" i="1"/>
  <c r="M921" i="1" s="1"/>
  <c r="N921" i="1" s="1"/>
  <c r="K922" i="1"/>
  <c r="B66" i="1"/>
  <c r="Q67" i="1"/>
  <c r="B67" i="1" s="1"/>
  <c r="H69" i="1"/>
  <c r="I68" i="1"/>
  <c r="O68" i="1" s="1"/>
  <c r="D990" i="1" l="1"/>
  <c r="E990" i="1" s="1"/>
  <c r="A991" i="1"/>
  <c r="P990" i="1"/>
  <c r="U990" i="1"/>
  <c r="T990" i="1"/>
  <c r="R989" i="1"/>
  <c r="S989" i="1" s="1"/>
  <c r="B989" i="1"/>
  <c r="F989" i="1"/>
  <c r="G990" i="1" s="1"/>
  <c r="L922" i="1"/>
  <c r="M922" i="1" s="1"/>
  <c r="N922" i="1" s="1"/>
  <c r="K923" i="1"/>
  <c r="Q68" i="1"/>
  <c r="I69" i="1"/>
  <c r="O69" i="1" s="1"/>
  <c r="H70" i="1"/>
  <c r="U991" i="1" l="1"/>
  <c r="T991" i="1"/>
  <c r="R990" i="1"/>
  <c r="S990" i="1" s="1"/>
  <c r="P991" i="1"/>
  <c r="A992" i="1"/>
  <c r="D991" i="1"/>
  <c r="E991" i="1" s="1"/>
  <c r="F990" i="1"/>
  <c r="G991" i="1" s="1"/>
  <c r="B990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E992" i="1" s="1"/>
  <c r="P992" i="1"/>
  <c r="U992" i="1"/>
  <c r="T992" i="1"/>
  <c r="R991" i="1"/>
  <c r="S991" i="1" s="1"/>
  <c r="B991" i="1"/>
  <c r="F991" i="1"/>
  <c r="G992" i="1" s="1"/>
  <c r="L924" i="1"/>
  <c r="M924" i="1" s="1"/>
  <c r="N924" i="1" s="1"/>
  <c r="K925" i="1"/>
  <c r="Q70" i="1"/>
  <c r="I71" i="1"/>
  <c r="O71" i="1" s="1"/>
  <c r="H72" i="1"/>
  <c r="R992" i="1" l="1"/>
  <c r="S992" i="1" s="1"/>
  <c r="U993" i="1"/>
  <c r="T993" i="1"/>
  <c r="B992" i="1"/>
  <c r="F992" i="1"/>
  <c r="G993" i="1" s="1"/>
  <c r="A994" i="1"/>
  <c r="D993" i="1"/>
  <c r="E993" i="1" s="1"/>
  <c r="P993" i="1"/>
  <c r="L925" i="1"/>
  <c r="M925" i="1" s="1"/>
  <c r="N925" i="1" s="1"/>
  <c r="K926" i="1"/>
  <c r="B70" i="1"/>
  <c r="Q71" i="1"/>
  <c r="B71" i="1" s="1"/>
  <c r="H73" i="1"/>
  <c r="I72" i="1"/>
  <c r="O72" i="1" s="1"/>
  <c r="U994" i="1" l="1"/>
  <c r="T994" i="1"/>
  <c r="R993" i="1"/>
  <c r="S993" i="1" s="1"/>
  <c r="F993" i="1"/>
  <c r="G994" i="1" s="1"/>
  <c r="B993" i="1"/>
  <c r="P994" i="1"/>
  <c r="A995" i="1"/>
  <c r="D994" i="1"/>
  <c r="E994" i="1" s="1"/>
  <c r="L926" i="1"/>
  <c r="M926" i="1" s="1"/>
  <c r="N926" i="1" s="1"/>
  <c r="K927" i="1"/>
  <c r="Q72" i="1"/>
  <c r="H74" i="1"/>
  <c r="I73" i="1"/>
  <c r="O73" i="1" s="1"/>
  <c r="B994" i="1" l="1"/>
  <c r="F994" i="1"/>
  <c r="G995" i="1" s="1"/>
  <c r="D995" i="1"/>
  <c r="E995" i="1" s="1"/>
  <c r="A996" i="1"/>
  <c r="P995" i="1"/>
  <c r="R994" i="1"/>
  <c r="S994" i="1" s="1"/>
  <c r="T995" i="1"/>
  <c r="U995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R995" i="1"/>
  <c r="S995" i="1" s="1"/>
  <c r="U996" i="1"/>
  <c r="A997" i="1"/>
  <c r="P996" i="1"/>
  <c r="D996" i="1"/>
  <c r="E996" i="1" s="1"/>
  <c r="F995" i="1"/>
  <c r="G996" i="1" s="1"/>
  <c r="B995" i="1"/>
  <c r="L928" i="1"/>
  <c r="M928" i="1" s="1"/>
  <c r="N928" i="1" s="1"/>
  <c r="K929" i="1"/>
  <c r="Q74" i="1"/>
  <c r="H76" i="1"/>
  <c r="I75" i="1"/>
  <c r="O75" i="1" s="1"/>
  <c r="U997" i="1" l="1"/>
  <c r="T997" i="1"/>
  <c r="R996" i="1"/>
  <c r="S996" i="1" s="1"/>
  <c r="P997" i="1"/>
  <c r="D997" i="1"/>
  <c r="E997" i="1" s="1"/>
  <c r="A998" i="1"/>
  <c r="B996" i="1"/>
  <c r="F996" i="1"/>
  <c r="G997" i="1" s="1"/>
  <c r="L929" i="1"/>
  <c r="M929" i="1" s="1"/>
  <c r="N929" i="1" s="1"/>
  <c r="K930" i="1"/>
  <c r="B74" i="1"/>
  <c r="Q75" i="1"/>
  <c r="B75" i="1" s="1"/>
  <c r="H77" i="1"/>
  <c r="I76" i="1"/>
  <c r="O76" i="1" s="1"/>
  <c r="A999" i="1" l="1"/>
  <c r="D998" i="1"/>
  <c r="E998" i="1" s="1"/>
  <c r="P998" i="1"/>
  <c r="B997" i="1"/>
  <c r="F997" i="1"/>
  <c r="G998" i="1" s="1"/>
  <c r="T998" i="1"/>
  <c r="R997" i="1"/>
  <c r="S997" i="1" s="1"/>
  <c r="U998" i="1"/>
  <c r="L930" i="1"/>
  <c r="M930" i="1" s="1"/>
  <c r="N930" i="1" s="1"/>
  <c r="K931" i="1"/>
  <c r="Q76" i="1"/>
  <c r="H78" i="1"/>
  <c r="I77" i="1"/>
  <c r="O77" i="1" s="1"/>
  <c r="T999" i="1" l="1"/>
  <c r="R998" i="1"/>
  <c r="S998" i="1" s="1"/>
  <c r="U999" i="1"/>
  <c r="F998" i="1"/>
  <c r="G999" i="1" s="1"/>
  <c r="B998" i="1"/>
  <c r="P999" i="1"/>
  <c r="A1000" i="1"/>
  <c r="D999" i="1"/>
  <c r="E999" i="1" s="1"/>
  <c r="L931" i="1"/>
  <c r="M931" i="1" s="1"/>
  <c r="N931" i="1" s="1"/>
  <c r="K932" i="1"/>
  <c r="B76" i="1"/>
  <c r="Q77" i="1"/>
  <c r="B77" i="1" s="1"/>
  <c r="H79" i="1"/>
  <c r="I78" i="1"/>
  <c r="O78" i="1" s="1"/>
  <c r="B999" i="1" l="1"/>
  <c r="F999" i="1"/>
  <c r="G1000" i="1" s="1"/>
  <c r="D1000" i="1"/>
  <c r="E1000" i="1" s="1"/>
  <c r="P1000" i="1"/>
  <c r="A1001" i="1"/>
  <c r="U1000" i="1"/>
  <c r="T1000" i="1"/>
  <c r="R999" i="1"/>
  <c r="S999" i="1" s="1"/>
  <c r="L932" i="1"/>
  <c r="M932" i="1" s="1"/>
  <c r="N932" i="1" s="1"/>
  <c r="K933" i="1"/>
  <c r="Q78" i="1"/>
  <c r="H80" i="1"/>
  <c r="I79" i="1"/>
  <c r="O79" i="1" s="1"/>
  <c r="A1002" i="1" l="1"/>
  <c r="D1001" i="1"/>
  <c r="E1001" i="1" s="1"/>
  <c r="P1001" i="1"/>
  <c r="R1000" i="1"/>
  <c r="S1000" i="1" s="1"/>
  <c r="T1001" i="1"/>
  <c r="U1001" i="1"/>
  <c r="B1000" i="1"/>
  <c r="F1000" i="1"/>
  <c r="G1001" i="1" s="1"/>
  <c r="L933" i="1"/>
  <c r="M933" i="1" s="1"/>
  <c r="N933" i="1" s="1"/>
  <c r="K934" i="1"/>
  <c r="B78" i="1"/>
  <c r="Q79" i="1"/>
  <c r="B79" i="1" s="1"/>
  <c r="H81" i="1"/>
  <c r="I80" i="1"/>
  <c r="O80" i="1" s="1"/>
  <c r="U1002" i="1" l="1"/>
  <c r="T1002" i="1"/>
  <c r="R1001" i="1"/>
  <c r="S1001" i="1" s="1"/>
  <c r="F1001" i="1"/>
  <c r="G1002" i="1" s="1"/>
  <c r="B1001" i="1"/>
  <c r="A1003" i="1"/>
  <c r="P1002" i="1"/>
  <c r="D1002" i="1"/>
  <c r="E1002" i="1" s="1"/>
  <c r="L934" i="1"/>
  <c r="M934" i="1" s="1"/>
  <c r="N934" i="1" s="1"/>
  <c r="K935" i="1"/>
  <c r="Q80" i="1"/>
  <c r="I81" i="1"/>
  <c r="O81" i="1" s="1"/>
  <c r="H82" i="1"/>
  <c r="B1002" i="1" l="1"/>
  <c r="F1002" i="1"/>
  <c r="G1003" i="1" s="1"/>
  <c r="U1003" i="1"/>
  <c r="R1002" i="1"/>
  <c r="S1002" i="1" s="1"/>
  <c r="T1003" i="1"/>
  <c r="D1003" i="1"/>
  <c r="E1003" i="1" s="1"/>
  <c r="P1003" i="1"/>
  <c r="A1004" i="1"/>
  <c r="L935" i="1"/>
  <c r="M935" i="1" s="1"/>
  <c r="N935" i="1" s="1"/>
  <c r="K936" i="1"/>
  <c r="B80" i="1"/>
  <c r="Q81" i="1"/>
  <c r="B81" i="1" s="1"/>
  <c r="I82" i="1"/>
  <c r="O82" i="1" s="1"/>
  <c r="H83" i="1"/>
  <c r="A1005" i="1" l="1"/>
  <c r="P1004" i="1"/>
  <c r="D1004" i="1"/>
  <c r="E1004" i="1" s="1"/>
  <c r="U1004" i="1"/>
  <c r="T1004" i="1"/>
  <c r="R1003" i="1"/>
  <c r="S1003" i="1" s="1"/>
  <c r="F1003" i="1"/>
  <c r="G1004" i="1" s="1"/>
  <c r="B1003" i="1"/>
  <c r="L936" i="1"/>
  <c r="M936" i="1" s="1"/>
  <c r="N936" i="1" s="1"/>
  <c r="K937" i="1"/>
  <c r="Q82" i="1"/>
  <c r="H84" i="1"/>
  <c r="I83" i="1"/>
  <c r="O83" i="1" s="1"/>
  <c r="F1004" i="1" l="1"/>
  <c r="G1005" i="1" s="1"/>
  <c r="B1004" i="1"/>
  <c r="R1004" i="1"/>
  <c r="S1004" i="1" s="1"/>
  <c r="U1005" i="1"/>
  <c r="T1005" i="1"/>
  <c r="D1005" i="1"/>
  <c r="E1005" i="1" s="1"/>
  <c r="A1006" i="1"/>
  <c r="P1005" i="1"/>
  <c r="L937" i="1"/>
  <c r="M937" i="1" s="1"/>
  <c r="N937" i="1" s="1"/>
  <c r="K938" i="1"/>
  <c r="B82" i="1"/>
  <c r="Q83" i="1"/>
  <c r="B83" i="1" s="1"/>
  <c r="H85" i="1"/>
  <c r="I84" i="1"/>
  <c r="O84" i="1" s="1"/>
  <c r="F1005" i="1" l="1"/>
  <c r="G1006" i="1" s="1"/>
  <c r="B1005" i="1"/>
  <c r="U1006" i="1"/>
  <c r="R1005" i="1"/>
  <c r="S1005" i="1" s="1"/>
  <c r="T1006" i="1"/>
  <c r="D1006" i="1"/>
  <c r="E1006" i="1" s="1"/>
  <c r="A1007" i="1"/>
  <c r="P1006" i="1"/>
  <c r="L938" i="1"/>
  <c r="M938" i="1" s="1"/>
  <c r="N938" i="1" s="1"/>
  <c r="K939" i="1"/>
  <c r="Q84" i="1"/>
  <c r="I85" i="1"/>
  <c r="O85" i="1" s="1"/>
  <c r="H86" i="1"/>
  <c r="B1006" i="1" l="1"/>
  <c r="F1006" i="1"/>
  <c r="G1007" i="1" s="1"/>
  <c r="P1007" i="1"/>
  <c r="D1007" i="1"/>
  <c r="E1007" i="1" s="1"/>
  <c r="A1008" i="1"/>
  <c r="T1007" i="1"/>
  <c r="R1006" i="1"/>
  <c r="S1006" i="1" s="1"/>
  <c r="U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L941" i="1" l="1"/>
  <c r="K942" i="1"/>
  <c r="P1008" i="1"/>
  <c r="A1009" i="1"/>
  <c r="D1008" i="1"/>
  <c r="E1008" i="1" s="1"/>
  <c r="F1007" i="1"/>
  <c r="G1008" i="1" s="1"/>
  <c r="B1007" i="1"/>
  <c r="U1008" i="1"/>
  <c r="T1008" i="1"/>
  <c r="R1007" i="1"/>
  <c r="S1007" i="1" s="1"/>
  <c r="L940" i="1"/>
  <c r="M940" i="1" s="1"/>
  <c r="N940" i="1" s="1"/>
  <c r="Q86" i="1"/>
  <c r="H88" i="1"/>
  <c r="I87" i="1"/>
  <c r="O87" i="1" s="1"/>
  <c r="B1008" i="1" l="1"/>
  <c r="F1008" i="1"/>
  <c r="G1009" i="1" s="1"/>
  <c r="A1010" i="1"/>
  <c r="P1009" i="1"/>
  <c r="D1009" i="1"/>
  <c r="E1009" i="1" s="1"/>
  <c r="R1008" i="1"/>
  <c r="S1008" i="1" s="1"/>
  <c r="T1009" i="1"/>
  <c r="U1009" i="1"/>
  <c r="L942" i="1"/>
  <c r="M942" i="1" s="1"/>
  <c r="N942" i="1" s="1"/>
  <c r="K943" i="1"/>
  <c r="M941" i="1"/>
  <c r="N941" i="1" s="1"/>
  <c r="B86" i="1"/>
  <c r="Q87" i="1"/>
  <c r="B87" i="1" s="1"/>
  <c r="I88" i="1"/>
  <c r="O88" i="1" s="1"/>
  <c r="H89" i="1"/>
  <c r="B1009" i="1" l="1"/>
  <c r="F1009" i="1"/>
  <c r="G1010" i="1" s="1"/>
  <c r="U1010" i="1"/>
  <c r="R1009" i="1"/>
  <c r="S1009" i="1" s="1"/>
  <c r="T1010" i="1"/>
  <c r="P1010" i="1"/>
  <c r="A1011" i="1"/>
  <c r="D1010" i="1"/>
  <c r="E1010" i="1" s="1"/>
  <c r="L943" i="1"/>
  <c r="M943" i="1" s="1"/>
  <c r="N943" i="1" s="1"/>
  <c r="K944" i="1"/>
  <c r="Q88" i="1"/>
  <c r="H90" i="1"/>
  <c r="I89" i="1"/>
  <c r="O89" i="1" s="1"/>
  <c r="T1011" i="1" l="1"/>
  <c r="U1011" i="1"/>
  <c r="R1010" i="1"/>
  <c r="S1010" i="1" s="1"/>
  <c r="L944" i="1"/>
  <c r="M944" i="1" s="1"/>
  <c r="N944" i="1" s="1"/>
  <c r="K945" i="1"/>
  <c r="B1010" i="1"/>
  <c r="F1010" i="1"/>
  <c r="G1011" i="1" s="1"/>
  <c r="D1011" i="1"/>
  <c r="E1011" i="1" s="1"/>
  <c r="P1011" i="1"/>
  <c r="A1012" i="1"/>
  <c r="B88" i="1"/>
  <c r="Q89" i="1"/>
  <c r="B89" i="1" s="1"/>
  <c r="I90" i="1"/>
  <c r="O90" i="1" s="1"/>
  <c r="H91" i="1"/>
  <c r="L945" i="1" l="1"/>
  <c r="M945" i="1" s="1"/>
  <c r="N945" i="1" s="1"/>
  <c r="K946" i="1"/>
  <c r="A1013" i="1"/>
  <c r="D1012" i="1"/>
  <c r="E1012" i="1" s="1"/>
  <c r="P1012" i="1"/>
  <c r="T1012" i="1"/>
  <c r="R1011" i="1"/>
  <c r="S1011" i="1" s="1"/>
  <c r="U1012" i="1"/>
  <c r="F1011" i="1"/>
  <c r="G1012" i="1" s="1"/>
  <c r="B1011" i="1"/>
  <c r="Q90" i="1"/>
  <c r="H92" i="1"/>
  <c r="I91" i="1"/>
  <c r="O91" i="1" s="1"/>
  <c r="R1012" i="1" l="1"/>
  <c r="S1012" i="1" s="1"/>
  <c r="U1013" i="1"/>
  <c r="T1013" i="1"/>
  <c r="F1012" i="1"/>
  <c r="G1013" i="1" s="1"/>
  <c r="B1012" i="1"/>
  <c r="D1013" i="1"/>
  <c r="E1013" i="1" s="1"/>
  <c r="A1014" i="1"/>
  <c r="P1013" i="1"/>
  <c r="L946" i="1"/>
  <c r="M946" i="1" s="1"/>
  <c r="N946" i="1" s="1"/>
  <c r="K947" i="1"/>
  <c r="B90" i="1"/>
  <c r="Q91" i="1"/>
  <c r="B91" i="1" s="1"/>
  <c r="H93" i="1"/>
  <c r="I92" i="1"/>
  <c r="O92" i="1" s="1"/>
  <c r="B1013" i="1" l="1"/>
  <c r="F1013" i="1"/>
  <c r="G1014" i="1" s="1"/>
  <c r="L947" i="1"/>
  <c r="M947" i="1" s="1"/>
  <c r="N947" i="1" s="1"/>
  <c r="K948" i="1"/>
  <c r="T1014" i="1"/>
  <c r="U1014" i="1"/>
  <c r="R1013" i="1"/>
  <c r="S1013" i="1" s="1"/>
  <c r="D1014" i="1"/>
  <c r="E1014" i="1" s="1"/>
  <c r="P1014" i="1"/>
  <c r="A1015" i="1"/>
  <c r="Q92" i="1"/>
  <c r="H94" i="1"/>
  <c r="I93" i="1"/>
  <c r="O93" i="1" s="1"/>
  <c r="P1015" i="1" l="1"/>
  <c r="D1015" i="1"/>
  <c r="E1015" i="1" s="1"/>
  <c r="A1016" i="1"/>
  <c r="L948" i="1"/>
  <c r="M948" i="1" s="1"/>
  <c r="N948" i="1" s="1"/>
  <c r="K949" i="1"/>
  <c r="F1014" i="1"/>
  <c r="G1015" i="1" s="1"/>
  <c r="B1014" i="1"/>
  <c r="T1015" i="1"/>
  <c r="R1014" i="1"/>
  <c r="S1014" i="1" s="1"/>
  <c r="U1015" i="1"/>
  <c r="B92" i="1"/>
  <c r="Q93" i="1"/>
  <c r="B93" i="1" s="1"/>
  <c r="H95" i="1"/>
  <c r="I94" i="1"/>
  <c r="O94" i="1" s="1"/>
  <c r="L949" i="1" l="1"/>
  <c r="M949" i="1" s="1"/>
  <c r="N949" i="1" s="1"/>
  <c r="K950" i="1"/>
  <c r="A1017" i="1"/>
  <c r="P1016" i="1"/>
  <c r="D1016" i="1"/>
  <c r="E1016" i="1" s="1"/>
  <c r="F1015" i="1"/>
  <c r="G1016" i="1" s="1"/>
  <c r="B1015" i="1"/>
  <c r="U1016" i="1"/>
  <c r="R1015" i="1"/>
  <c r="S1015" i="1" s="1"/>
  <c r="T1016" i="1"/>
  <c r="Q94" i="1"/>
  <c r="H96" i="1"/>
  <c r="I95" i="1"/>
  <c r="O95" i="1" s="1"/>
  <c r="B1016" i="1" l="1"/>
  <c r="F1016" i="1"/>
  <c r="G1017" i="1" s="1"/>
  <c r="U1017" i="1"/>
  <c r="T1017" i="1"/>
  <c r="R1016" i="1"/>
  <c r="S1016" i="1" s="1"/>
  <c r="D1017" i="1"/>
  <c r="E1017" i="1" s="1"/>
  <c r="A1018" i="1"/>
  <c r="P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R1017" i="1"/>
  <c r="S1017" i="1" s="1"/>
  <c r="T1018" i="1"/>
  <c r="L951" i="1"/>
  <c r="M951" i="1" s="1"/>
  <c r="N951" i="1" s="1"/>
  <c r="K952" i="1"/>
  <c r="D1018" i="1"/>
  <c r="E1018" i="1" s="1"/>
  <c r="P1018" i="1"/>
  <c r="A1019" i="1"/>
  <c r="F1017" i="1"/>
  <c r="G1018" i="1" s="1"/>
  <c r="B1017" i="1"/>
  <c r="Q96" i="1"/>
  <c r="H98" i="1"/>
  <c r="I97" i="1"/>
  <c r="O97" i="1" s="1"/>
  <c r="L952" i="1" l="1"/>
  <c r="M952" i="1" s="1"/>
  <c r="N952" i="1" s="1"/>
  <c r="K953" i="1"/>
  <c r="P1019" i="1"/>
  <c r="A1020" i="1"/>
  <c r="D1019" i="1"/>
  <c r="E1019" i="1" s="1"/>
  <c r="U1019" i="1"/>
  <c r="R1018" i="1"/>
  <c r="S1018" i="1" s="1"/>
  <c r="T1019" i="1"/>
  <c r="F1018" i="1"/>
  <c r="G1019" i="1" s="1"/>
  <c r="B1018" i="1"/>
  <c r="B96" i="1"/>
  <c r="Q97" i="1"/>
  <c r="B97" i="1" s="1"/>
  <c r="H99" i="1"/>
  <c r="I98" i="1"/>
  <c r="O98" i="1" s="1"/>
  <c r="B1019" i="1" l="1"/>
  <c r="F1019" i="1"/>
  <c r="G1020" i="1" s="1"/>
  <c r="P1020" i="1"/>
  <c r="A1021" i="1"/>
  <c r="D1020" i="1"/>
  <c r="E1020" i="1" s="1"/>
  <c r="T1020" i="1"/>
  <c r="U1020" i="1"/>
  <c r="R1019" i="1"/>
  <c r="S1019" i="1" s="1"/>
  <c r="L953" i="1"/>
  <c r="M953" i="1" s="1"/>
  <c r="N953" i="1" s="1"/>
  <c r="K954" i="1"/>
  <c r="Q98" i="1"/>
  <c r="H100" i="1"/>
  <c r="I99" i="1"/>
  <c r="O99" i="1" s="1"/>
  <c r="F1020" i="1" l="1"/>
  <c r="G1021" i="1" s="1"/>
  <c r="B1020" i="1"/>
  <c r="P1021" i="1"/>
  <c r="A1022" i="1"/>
  <c r="D1021" i="1"/>
  <c r="E1021" i="1" s="1"/>
  <c r="U1021" i="1"/>
  <c r="R1020" i="1"/>
  <c r="S1020" i="1" s="1"/>
  <c r="T1021" i="1"/>
  <c r="L954" i="1"/>
  <c r="M954" i="1" s="1"/>
  <c r="N954" i="1" s="1"/>
  <c r="K955" i="1"/>
  <c r="B98" i="1"/>
  <c r="Q99" i="1"/>
  <c r="B99" i="1" s="1"/>
  <c r="H101" i="1"/>
  <c r="I100" i="1"/>
  <c r="O100" i="1" s="1"/>
  <c r="B1021" i="1" l="1"/>
  <c r="F1021" i="1"/>
  <c r="G1022" i="1" s="1"/>
  <c r="A1023" i="1"/>
  <c r="P1022" i="1"/>
  <c r="D1022" i="1"/>
  <c r="E1022" i="1" s="1"/>
  <c r="L955" i="1"/>
  <c r="M955" i="1" s="1"/>
  <c r="N955" i="1" s="1"/>
  <c r="K956" i="1"/>
  <c r="U1022" i="1"/>
  <c r="T1022" i="1"/>
  <c r="R1021" i="1"/>
  <c r="S1021" i="1" s="1"/>
  <c r="Q100" i="1"/>
  <c r="H102" i="1"/>
  <c r="I101" i="1"/>
  <c r="O101" i="1" s="1"/>
  <c r="F1022" i="1" l="1"/>
  <c r="G1023" i="1" s="1"/>
  <c r="B1022" i="1"/>
  <c r="R1022" i="1"/>
  <c r="S1022" i="1" s="1"/>
  <c r="U1023" i="1"/>
  <c r="T1023" i="1"/>
  <c r="L956" i="1"/>
  <c r="M956" i="1" s="1"/>
  <c r="N956" i="1" s="1"/>
  <c r="K957" i="1"/>
  <c r="D1023" i="1"/>
  <c r="E1023" i="1" s="1"/>
  <c r="A1024" i="1"/>
  <c r="P1023" i="1"/>
  <c r="B100" i="1"/>
  <c r="Q101" i="1"/>
  <c r="B101" i="1" s="1"/>
  <c r="I102" i="1"/>
  <c r="O102" i="1" s="1"/>
  <c r="H103" i="1"/>
  <c r="L957" i="1" l="1"/>
  <c r="M957" i="1" s="1"/>
  <c r="N957" i="1" s="1"/>
  <c r="K958" i="1"/>
  <c r="T1024" i="1"/>
  <c r="U1024" i="1"/>
  <c r="R1023" i="1"/>
  <c r="S1023" i="1" s="1"/>
  <c r="A1025" i="1"/>
  <c r="D1024" i="1"/>
  <c r="E1024" i="1" s="1"/>
  <c r="P1024" i="1"/>
  <c r="F1023" i="1"/>
  <c r="G1024" i="1" s="1"/>
  <c r="B1023" i="1"/>
  <c r="Q102" i="1"/>
  <c r="H104" i="1"/>
  <c r="I103" i="1"/>
  <c r="O103" i="1" s="1"/>
  <c r="B1024" i="1" l="1"/>
  <c r="F1024" i="1"/>
  <c r="G1025" i="1" s="1"/>
  <c r="P1025" i="1"/>
  <c r="D1025" i="1"/>
  <c r="E1025" i="1" s="1"/>
  <c r="A1026" i="1"/>
  <c r="T1025" i="1"/>
  <c r="U1025" i="1"/>
  <c r="R1024" i="1"/>
  <c r="S1024" i="1" s="1"/>
  <c r="L958" i="1"/>
  <c r="M958" i="1" s="1"/>
  <c r="N958" i="1" s="1"/>
  <c r="K959" i="1"/>
  <c r="B102" i="1"/>
  <c r="Q103" i="1"/>
  <c r="B103" i="1" s="1"/>
  <c r="H105" i="1"/>
  <c r="I104" i="1"/>
  <c r="O104" i="1" s="1"/>
  <c r="D1026" i="1" l="1"/>
  <c r="E1026" i="1" s="1"/>
  <c r="A1027" i="1"/>
  <c r="P1026" i="1"/>
  <c r="F1025" i="1"/>
  <c r="G1026" i="1" s="1"/>
  <c r="B1025" i="1"/>
  <c r="R1025" i="1"/>
  <c r="S1025" i="1" s="1"/>
  <c r="T1026" i="1"/>
  <c r="U1026" i="1"/>
  <c r="L959" i="1"/>
  <c r="M959" i="1" s="1"/>
  <c r="N959" i="1" s="1"/>
  <c r="K960" i="1"/>
  <c r="Q104" i="1"/>
  <c r="H106" i="1"/>
  <c r="I105" i="1"/>
  <c r="O105" i="1" s="1"/>
  <c r="L960" i="1" l="1"/>
  <c r="M960" i="1" s="1"/>
  <c r="N960" i="1" s="1"/>
  <c r="K961" i="1"/>
  <c r="R1026" i="1"/>
  <c r="S1026" i="1" s="1"/>
  <c r="T1027" i="1"/>
  <c r="U1027" i="1"/>
  <c r="D1027" i="1"/>
  <c r="E1027" i="1" s="1"/>
  <c r="A1028" i="1"/>
  <c r="P1027" i="1"/>
  <c r="B1026" i="1"/>
  <c r="F1026" i="1"/>
  <c r="G1027" i="1" s="1"/>
  <c r="B104" i="1"/>
  <c r="Q105" i="1"/>
  <c r="B105" i="1" s="1"/>
  <c r="H107" i="1"/>
  <c r="I106" i="1"/>
  <c r="O106" i="1" s="1"/>
  <c r="B1027" i="1" l="1"/>
  <c r="F1027" i="1"/>
  <c r="G1028" i="1" s="1"/>
  <c r="T1028" i="1"/>
  <c r="U1028" i="1"/>
  <c r="R1027" i="1"/>
  <c r="S1027" i="1" s="1"/>
  <c r="P1028" i="1"/>
  <c r="A1029" i="1"/>
  <c r="D1028" i="1"/>
  <c r="E1028" i="1" s="1"/>
  <c r="L961" i="1"/>
  <c r="M961" i="1" s="1"/>
  <c r="N961" i="1" s="1"/>
  <c r="K962" i="1"/>
  <c r="Q106" i="1"/>
  <c r="H108" i="1"/>
  <c r="I107" i="1"/>
  <c r="O107" i="1" s="1"/>
  <c r="L962" i="1" l="1"/>
  <c r="M962" i="1" s="1"/>
  <c r="N962" i="1" s="1"/>
  <c r="K963" i="1"/>
  <c r="F1028" i="1"/>
  <c r="G1029" i="1" s="1"/>
  <c r="B1028" i="1"/>
  <c r="A1030" i="1"/>
  <c r="P1029" i="1"/>
  <c r="D1029" i="1"/>
  <c r="E1029" i="1" s="1"/>
  <c r="R1028" i="1"/>
  <c r="S1028" i="1" s="1"/>
  <c r="T1029" i="1"/>
  <c r="U1029" i="1"/>
  <c r="B106" i="1"/>
  <c r="Q107" i="1"/>
  <c r="B107" i="1" s="1"/>
  <c r="H109" i="1"/>
  <c r="I108" i="1"/>
  <c r="O108" i="1" s="1"/>
  <c r="R1029" i="1" l="1"/>
  <c r="S1029" i="1" s="1"/>
  <c r="U1030" i="1"/>
  <c r="T1030" i="1"/>
  <c r="P1030" i="1"/>
  <c r="D1030" i="1"/>
  <c r="E1030" i="1" s="1"/>
  <c r="A1031" i="1"/>
  <c r="F1029" i="1"/>
  <c r="G1030" i="1" s="1"/>
  <c r="B1029" i="1"/>
  <c r="L963" i="1"/>
  <c r="M963" i="1" s="1"/>
  <c r="N963" i="1" s="1"/>
  <c r="K964" i="1"/>
  <c r="Q108" i="1"/>
  <c r="H110" i="1"/>
  <c r="I109" i="1"/>
  <c r="O109" i="1" s="1"/>
  <c r="T1031" i="1" l="1"/>
  <c r="U1031" i="1"/>
  <c r="R1030" i="1"/>
  <c r="S1030" i="1" s="1"/>
  <c r="L964" i="1"/>
  <c r="M964" i="1" s="1"/>
  <c r="N964" i="1" s="1"/>
  <c r="K965" i="1"/>
  <c r="F1030" i="1"/>
  <c r="G1031" i="1" s="1"/>
  <c r="B1030" i="1"/>
  <c r="A1032" i="1"/>
  <c r="P1031" i="1"/>
  <c r="D1031" i="1"/>
  <c r="E1031" i="1" s="1"/>
  <c r="B108" i="1"/>
  <c r="Q109" i="1"/>
  <c r="B109" i="1" s="1"/>
  <c r="H111" i="1"/>
  <c r="I110" i="1"/>
  <c r="O110" i="1" s="1"/>
  <c r="F1031" i="1" l="1"/>
  <c r="G1032" i="1" s="1"/>
  <c r="B1031" i="1"/>
  <c r="T1032" i="1"/>
  <c r="R1031" i="1"/>
  <c r="S1031" i="1" s="1"/>
  <c r="U1032" i="1"/>
  <c r="A1033" i="1"/>
  <c r="D1032" i="1"/>
  <c r="E1032" i="1" s="1"/>
  <c r="P1032" i="1"/>
  <c r="L965" i="1"/>
  <c r="M965" i="1" s="1"/>
  <c r="N965" i="1" s="1"/>
  <c r="K966" i="1"/>
  <c r="Q110" i="1"/>
  <c r="H112" i="1"/>
  <c r="I111" i="1"/>
  <c r="O111" i="1" s="1"/>
  <c r="L966" i="1" l="1"/>
  <c r="M966" i="1" s="1"/>
  <c r="N966" i="1" s="1"/>
  <c r="K967" i="1"/>
  <c r="P1033" i="1"/>
  <c r="D1033" i="1"/>
  <c r="E1033" i="1" s="1"/>
  <c r="F1032" i="1"/>
  <c r="G1033" i="1" s="1"/>
  <c r="B1032" i="1"/>
  <c r="T1033" i="1"/>
  <c r="U1033" i="1"/>
  <c r="R1032" i="1"/>
  <c r="S1032" i="1" s="1"/>
  <c r="B110" i="1"/>
  <c r="Q111" i="1"/>
  <c r="B111" i="1" s="1"/>
  <c r="I112" i="1"/>
  <c r="O112" i="1" s="1"/>
  <c r="H113" i="1"/>
  <c r="B1033" i="1" l="1"/>
  <c r="F1033" i="1"/>
  <c r="R1033" i="1"/>
  <c r="S1033" i="1" s="1"/>
  <c r="L967" i="1"/>
  <c r="M967" i="1" s="1"/>
  <c r="N967" i="1" s="1"/>
  <c r="K968" i="1"/>
  <c r="Q112" i="1"/>
  <c r="H114" i="1"/>
  <c r="I113" i="1"/>
  <c r="O113" i="1" s="1"/>
  <c r="L968" i="1" l="1"/>
  <c r="M968" i="1" s="1"/>
  <c r="N968" i="1" s="1"/>
  <c r="K969" i="1"/>
  <c r="B112" i="1"/>
  <c r="Q113" i="1"/>
  <c r="B113" i="1" s="1"/>
  <c r="I114" i="1"/>
  <c r="O114" i="1" s="1"/>
  <c r="H115" i="1"/>
  <c r="L969" i="1" l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Q178" i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l="1"/>
  <c r="H226" i="1"/>
  <c r="I225" i="1"/>
  <c r="O225" i="1" s="1"/>
  <c r="Q225" i="1" l="1"/>
  <c r="B225" i="1" s="1"/>
  <c r="V226" i="1"/>
  <c r="B224" i="1"/>
  <c r="H227" i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B257" i="1" s="1"/>
  <c r="H258" i="1"/>
  <c r="H259" i="1" l="1"/>
  <c r="I258" i="1"/>
  <c r="O258" i="1" s="1"/>
  <c r="Q258" i="1" s="1"/>
  <c r="B258" i="1" s="1"/>
  <c r="I259" i="1" l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l="1"/>
  <c r="V390" i="1"/>
  <c r="H390" i="1"/>
  <c r="I389" i="1"/>
  <c r="O389" i="1" s="1"/>
  <c r="Q389" i="1" s="1"/>
  <c r="B389" i="1" l="1"/>
  <c r="H391" i="1"/>
  <c r="I390" i="1"/>
  <c r="O390" i="1" s="1"/>
  <c r="Q390" i="1" l="1"/>
  <c r="B390" i="1" s="1"/>
  <c r="I391" i="1"/>
  <c r="O391" i="1" s="1"/>
  <c r="H392" i="1"/>
  <c r="Q391" i="1" l="1"/>
  <c r="B391" i="1" s="1"/>
  <c r="I392" i="1"/>
  <c r="O392" i="1" s="1"/>
  <c r="H393" i="1"/>
  <c r="Q392" i="1" l="1"/>
  <c r="B392" i="1" s="1"/>
  <c r="H394" i="1"/>
  <c r="I393" i="1"/>
  <c r="O393" i="1" s="1"/>
  <c r="Q393" i="1" l="1"/>
  <c r="B393" i="1" s="1"/>
  <c r="H395" i="1"/>
  <c r="I394" i="1"/>
  <c r="O394" i="1" s="1"/>
  <c r="Q394" i="1" l="1"/>
  <c r="B394" i="1" s="1"/>
  <c r="H396" i="1"/>
  <c r="I395" i="1"/>
  <c r="O395" i="1" s="1"/>
  <c r="Q395" i="1" l="1"/>
  <c r="B395" i="1" s="1"/>
  <c r="H397" i="1"/>
  <c r="I396" i="1"/>
  <c r="O396" i="1" s="1"/>
  <c r="Q396" i="1" l="1"/>
  <c r="B396" i="1" s="1"/>
  <c r="I397" i="1"/>
  <c r="O397" i="1" s="1"/>
  <c r="H398" i="1"/>
  <c r="Q397" i="1" l="1"/>
  <c r="B397" i="1" s="1"/>
  <c r="I398" i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B509" i="1" s="1"/>
  <c r="H510" i="1"/>
  <c r="H511" i="1" l="1"/>
  <c r="I510" i="1"/>
  <c r="O510" i="1" s="1"/>
  <c r="Q510" i="1" s="1"/>
  <c r="B510" i="1" s="1"/>
  <c r="H512" i="1" l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V513" i="1" l="1"/>
  <c r="B513" i="1"/>
  <c r="H515" i="1"/>
  <c r="I514" i="1"/>
  <c r="O514" i="1" s="1"/>
  <c r="Q514" i="1" s="1"/>
  <c r="W518" i="1" l="1"/>
  <c r="W519" i="1" s="1"/>
  <c r="W520" i="1" s="1"/>
  <c r="S514" i="1" s="1"/>
  <c r="H516" i="1"/>
  <c r="I515" i="1"/>
  <c r="O515" i="1" s="1"/>
  <c r="C515" i="1" l="1"/>
  <c r="W524" i="1" s="1"/>
  <c r="R514" i="1"/>
  <c r="S521" i="1"/>
  <c r="H517" i="1"/>
  <c r="I516" i="1"/>
  <c r="O516" i="1" s="1"/>
  <c r="C516" i="1" l="1"/>
  <c r="S526" i="1"/>
  <c r="I517" i="1"/>
  <c r="O517" i="1" s="1"/>
  <c r="H518" i="1"/>
  <c r="C517" i="1" l="1"/>
  <c r="S529" i="1"/>
  <c r="I518" i="1"/>
  <c r="O518" i="1" s="1"/>
  <c r="H519" i="1"/>
  <c r="C518" i="1" l="1"/>
  <c r="S545" i="1"/>
  <c r="H520" i="1"/>
  <c r="I519" i="1"/>
  <c r="O519" i="1" s="1"/>
  <c r="C519" i="1" l="1"/>
  <c r="S550" i="1"/>
  <c r="I520" i="1"/>
  <c r="O520" i="1" s="1"/>
  <c r="H521" i="1"/>
  <c r="C520" i="1" l="1"/>
  <c r="S558" i="1"/>
  <c r="H522" i="1"/>
  <c r="I521" i="1"/>
  <c r="O521" i="1" s="1"/>
  <c r="C521" i="1" l="1"/>
  <c r="S563" i="1"/>
  <c r="I522" i="1"/>
  <c r="O522" i="1" s="1"/>
  <c r="H523" i="1"/>
  <c r="C522" i="1" l="1"/>
  <c r="S568" i="1"/>
  <c r="H524" i="1"/>
  <c r="I523" i="1"/>
  <c r="O523" i="1" s="1"/>
  <c r="C523" i="1" l="1"/>
  <c r="S583" i="1"/>
  <c r="H525" i="1"/>
  <c r="I524" i="1"/>
  <c r="O524" i="1" s="1"/>
  <c r="C524" i="1" l="1"/>
  <c r="S588" i="1"/>
  <c r="I525" i="1"/>
  <c r="O525" i="1" s="1"/>
  <c r="H526" i="1"/>
  <c r="C525" i="1" l="1"/>
  <c r="S593" i="1"/>
  <c r="H527" i="1"/>
  <c r="I526" i="1"/>
  <c r="O526" i="1" s="1"/>
  <c r="C526" i="1" l="1"/>
  <c r="S599" i="1"/>
  <c r="H528" i="1"/>
  <c r="I527" i="1"/>
  <c r="O527" i="1" s="1"/>
  <c r="C527" i="1" l="1"/>
  <c r="S605" i="1"/>
  <c r="I528" i="1"/>
  <c r="O528" i="1" s="1"/>
  <c r="H529" i="1"/>
  <c r="C528" i="1" l="1"/>
  <c r="S610" i="1"/>
  <c r="W521" i="1"/>
  <c r="H530" i="1"/>
  <c r="I529" i="1"/>
  <c r="O529" i="1" s="1"/>
  <c r="Q528" i="1" l="1"/>
  <c r="B528" i="1" s="1"/>
  <c r="Q516" i="1"/>
  <c r="B516" i="1" s="1"/>
  <c r="Q517" i="1"/>
  <c r="B517" i="1" s="1"/>
  <c r="Q518" i="1"/>
  <c r="B518" i="1" s="1"/>
  <c r="Q519" i="1"/>
  <c r="B519" i="1" s="1"/>
  <c r="Q520" i="1"/>
  <c r="B520" i="1" s="1"/>
  <c r="Q521" i="1"/>
  <c r="B521" i="1" s="1"/>
  <c r="Q522" i="1"/>
  <c r="B522" i="1" s="1"/>
  <c r="Q523" i="1"/>
  <c r="B523" i="1" s="1"/>
  <c r="Q524" i="1"/>
  <c r="B524" i="1" s="1"/>
  <c r="Q525" i="1"/>
  <c r="B525" i="1" s="1"/>
  <c r="Q526" i="1"/>
  <c r="B526" i="1" s="1"/>
  <c r="Q527" i="1"/>
  <c r="B527" i="1" s="1"/>
  <c r="Q515" i="1"/>
  <c r="B515" i="1" s="1"/>
  <c r="C529" i="1"/>
  <c r="B514" i="1"/>
  <c r="S615" i="1"/>
  <c r="W522" i="1"/>
  <c r="H531" i="1"/>
  <c r="I530" i="1"/>
  <c r="O530" i="1" s="1"/>
  <c r="Q529" i="1" l="1"/>
  <c r="B529" i="1" s="1"/>
  <c r="C530" i="1"/>
  <c r="W523" i="1"/>
  <c r="S627" i="1"/>
  <c r="H532" i="1"/>
  <c r="I531" i="1"/>
  <c r="O531" i="1" s="1"/>
  <c r="Q530" i="1" l="1"/>
  <c r="B530" i="1" s="1"/>
  <c r="C531" i="1"/>
  <c r="W525" i="1"/>
  <c r="S637" i="1"/>
  <c r="H533" i="1"/>
  <c r="I532" i="1"/>
  <c r="O532" i="1" s="1"/>
  <c r="Q531" i="1" l="1"/>
  <c r="B531" i="1" s="1"/>
  <c r="C532" i="1"/>
  <c r="C533" i="1" s="1"/>
  <c r="S639" i="1"/>
  <c r="I533" i="1"/>
  <c r="O533" i="1" s="1"/>
  <c r="H534" i="1"/>
  <c r="Q533" i="1" l="1"/>
  <c r="B533" i="1" s="1"/>
  <c r="Q532" i="1"/>
  <c r="B532" i="1" s="1"/>
  <c r="C534" i="1"/>
  <c r="S647" i="1"/>
  <c r="H535" i="1"/>
  <c r="I534" i="1"/>
  <c r="O534" i="1" s="1"/>
  <c r="Q534" i="1" l="1"/>
  <c r="B534" i="1" s="1"/>
  <c r="C535" i="1"/>
  <c r="S652" i="1"/>
  <c r="H536" i="1"/>
  <c r="I535" i="1"/>
  <c r="O535" i="1" s="1"/>
  <c r="Q535" i="1" l="1"/>
  <c r="B535" i="1"/>
  <c r="C536" i="1"/>
  <c r="S668" i="1"/>
  <c r="H537" i="1"/>
  <c r="I536" i="1"/>
  <c r="O536" i="1" s="1"/>
  <c r="Q536" i="1" s="1"/>
  <c r="C537" i="1" l="1"/>
  <c r="B536" i="1"/>
  <c r="H538" i="1"/>
  <c r="I537" i="1"/>
  <c r="O537" i="1" s="1"/>
  <c r="Q537" i="1" l="1"/>
  <c r="B537" i="1" s="1"/>
  <c r="C538" i="1"/>
  <c r="H539" i="1"/>
  <c r="I538" i="1"/>
  <c r="O538" i="1" s="1"/>
  <c r="Q538" i="1" l="1"/>
  <c r="B538" i="1" s="1"/>
  <c r="C539" i="1"/>
  <c r="S677" i="1"/>
  <c r="H540" i="1"/>
  <c r="I539" i="1"/>
  <c r="O539" i="1" s="1"/>
  <c r="Q539" i="1" l="1"/>
  <c r="B539" i="1" s="1"/>
  <c r="C540" i="1"/>
  <c r="S687" i="1"/>
  <c r="I540" i="1"/>
  <c r="O540" i="1" s="1"/>
  <c r="H541" i="1"/>
  <c r="Q540" i="1" l="1"/>
  <c r="B540" i="1" s="1"/>
  <c r="C541" i="1"/>
  <c r="S689" i="1"/>
  <c r="H542" i="1"/>
  <c r="I541" i="1"/>
  <c r="O541" i="1" s="1"/>
  <c r="Q541" i="1" l="1"/>
  <c r="B541" i="1" s="1"/>
  <c r="C542" i="1"/>
  <c r="S699" i="1"/>
  <c r="I542" i="1"/>
  <c r="O542" i="1" s="1"/>
  <c r="H543" i="1"/>
  <c r="Q542" i="1" l="1"/>
  <c r="B542" i="1" s="1"/>
  <c r="C543" i="1"/>
  <c r="S715" i="1"/>
  <c r="H544" i="1"/>
  <c r="I543" i="1"/>
  <c r="O543" i="1" s="1"/>
  <c r="Q543" i="1" l="1"/>
  <c r="B543" i="1" s="1"/>
  <c r="C544" i="1"/>
  <c r="S733" i="1"/>
  <c r="I544" i="1"/>
  <c r="O544" i="1" s="1"/>
  <c r="H545" i="1"/>
  <c r="Q544" i="1" l="1"/>
  <c r="B544" i="1" s="1"/>
  <c r="C545" i="1"/>
  <c r="S738" i="1"/>
  <c r="H546" i="1"/>
  <c r="I545" i="1"/>
  <c r="O545" i="1" s="1"/>
  <c r="Q545" i="1" l="1"/>
  <c r="B545" i="1" s="1"/>
  <c r="C546" i="1"/>
  <c r="S745" i="1"/>
  <c r="H547" i="1"/>
  <c r="I546" i="1"/>
  <c r="O546" i="1" s="1"/>
  <c r="Q546" i="1" l="1"/>
  <c r="B546" i="1" s="1"/>
  <c r="C547" i="1"/>
  <c r="S756" i="1"/>
  <c r="H548" i="1"/>
  <c r="I547" i="1"/>
  <c r="O547" i="1" s="1"/>
  <c r="Q547" i="1" l="1"/>
  <c r="B547" i="1" s="1"/>
  <c r="C548" i="1"/>
  <c r="S761" i="1"/>
  <c r="I548" i="1"/>
  <c r="O548" i="1" s="1"/>
  <c r="H549" i="1"/>
  <c r="Q548" i="1" l="1"/>
  <c r="B548" i="1" s="1"/>
  <c r="C549" i="1"/>
  <c r="S771" i="1"/>
  <c r="I549" i="1"/>
  <c r="O549" i="1" s="1"/>
  <c r="Q549" i="1" s="1"/>
  <c r="H550" i="1"/>
  <c r="C550" i="1" l="1"/>
  <c r="B549" i="1"/>
  <c r="S776" i="1"/>
  <c r="I550" i="1"/>
  <c r="O550" i="1" s="1"/>
  <c r="H551" i="1"/>
  <c r="Q550" i="1" l="1"/>
  <c r="B550" i="1" s="1"/>
  <c r="C551" i="1"/>
  <c r="S780" i="1"/>
  <c r="H552" i="1"/>
  <c r="I551" i="1"/>
  <c r="O551" i="1" s="1"/>
  <c r="Q551" i="1" l="1"/>
  <c r="B551" i="1" s="1"/>
  <c r="C552" i="1"/>
  <c r="S791" i="1"/>
  <c r="H553" i="1"/>
  <c r="I552" i="1"/>
  <c r="O552" i="1" s="1"/>
  <c r="Q552" i="1" l="1"/>
  <c r="B552" i="1" s="1"/>
  <c r="C553" i="1"/>
  <c r="S796" i="1"/>
  <c r="I553" i="1"/>
  <c r="O553" i="1" s="1"/>
  <c r="H554" i="1"/>
  <c r="Q553" i="1" l="1"/>
  <c r="B553" i="1" s="1"/>
  <c r="C554" i="1"/>
  <c r="S801" i="1"/>
  <c r="H555" i="1"/>
  <c r="I554" i="1"/>
  <c r="O554" i="1" s="1"/>
  <c r="Q554" i="1" l="1"/>
  <c r="B554" i="1" s="1"/>
  <c r="C555" i="1"/>
  <c r="S807" i="1"/>
  <c r="H556" i="1"/>
  <c r="I555" i="1"/>
  <c r="O555" i="1" s="1"/>
  <c r="Q555" i="1" l="1"/>
  <c r="B555" i="1" s="1"/>
  <c r="C556" i="1"/>
  <c r="S813" i="1"/>
  <c r="H557" i="1"/>
  <c r="I556" i="1"/>
  <c r="O556" i="1" s="1"/>
  <c r="Q556" i="1" l="1"/>
  <c r="B556" i="1" s="1"/>
  <c r="C557" i="1"/>
  <c r="S818" i="1"/>
  <c r="I557" i="1"/>
  <c r="O557" i="1" s="1"/>
  <c r="H558" i="1"/>
  <c r="Q557" i="1" l="1"/>
  <c r="B557" i="1" s="1"/>
  <c r="C558" i="1"/>
  <c r="S823" i="1"/>
  <c r="I558" i="1"/>
  <c r="O558" i="1" s="1"/>
  <c r="H559" i="1"/>
  <c r="Q558" i="1" l="1"/>
  <c r="B558" i="1" s="1"/>
  <c r="C559" i="1"/>
  <c r="S833" i="1"/>
  <c r="I559" i="1"/>
  <c r="O559" i="1" s="1"/>
  <c r="H560" i="1"/>
  <c r="Q559" i="1" l="1"/>
  <c r="B559" i="1" s="1"/>
  <c r="C560" i="1"/>
  <c r="S838" i="1"/>
  <c r="H561" i="1"/>
  <c r="I560" i="1"/>
  <c r="O560" i="1" s="1"/>
  <c r="Q560" i="1" l="1"/>
  <c r="B560" i="1" s="1"/>
  <c r="C561" i="1"/>
  <c r="S843" i="1"/>
  <c r="I561" i="1"/>
  <c r="O561" i="1" s="1"/>
  <c r="H562" i="1"/>
  <c r="Q561" i="1" l="1"/>
  <c r="B561" i="1" s="1"/>
  <c r="C562" i="1"/>
  <c r="S856" i="1"/>
  <c r="H563" i="1"/>
  <c r="I562" i="1"/>
  <c r="O562" i="1" s="1"/>
  <c r="Q562" i="1" l="1"/>
  <c r="B562" i="1" s="1"/>
  <c r="C563" i="1"/>
  <c r="S861" i="1"/>
  <c r="I563" i="1"/>
  <c r="O563" i="1" s="1"/>
  <c r="H564" i="1"/>
  <c r="Q563" i="1" l="1"/>
  <c r="B563" i="1" s="1"/>
  <c r="C564" i="1"/>
  <c r="I564" i="1"/>
  <c r="O564" i="1" s="1"/>
  <c r="H565" i="1"/>
  <c r="Q564" i="1" l="1"/>
  <c r="B564" i="1" s="1"/>
  <c r="C565" i="1"/>
  <c r="H566" i="1"/>
  <c r="I565" i="1"/>
  <c r="O565" i="1" s="1"/>
  <c r="Q565" i="1" l="1"/>
  <c r="B565" i="1" s="1"/>
  <c r="C566" i="1"/>
  <c r="H567" i="1"/>
  <c r="I566" i="1"/>
  <c r="O566" i="1" s="1"/>
  <c r="Q566" i="1" l="1"/>
  <c r="B566" i="1" s="1"/>
  <c r="C567" i="1"/>
  <c r="I567" i="1"/>
  <c r="O567" i="1" s="1"/>
  <c r="H568" i="1"/>
  <c r="Q567" i="1" l="1"/>
  <c r="B567" i="1" s="1"/>
  <c r="C568" i="1"/>
  <c r="H569" i="1"/>
  <c r="I568" i="1"/>
  <c r="O568" i="1" s="1"/>
  <c r="Q568" i="1" l="1"/>
  <c r="B568" i="1" s="1"/>
  <c r="C569" i="1"/>
  <c r="H570" i="1"/>
  <c r="I569" i="1"/>
  <c r="O569" i="1" s="1"/>
  <c r="Q569" i="1" l="1"/>
  <c r="B569" i="1" s="1"/>
  <c r="C570" i="1"/>
  <c r="H571" i="1"/>
  <c r="I570" i="1"/>
  <c r="O570" i="1" s="1"/>
  <c r="Q570" i="1" l="1"/>
  <c r="B570" i="1" s="1"/>
  <c r="C571" i="1"/>
  <c r="H572" i="1"/>
  <c r="I571" i="1"/>
  <c r="O571" i="1" s="1"/>
  <c r="Q571" i="1" l="1"/>
  <c r="B571" i="1" s="1"/>
  <c r="C572" i="1"/>
  <c r="H573" i="1"/>
  <c r="I572" i="1"/>
  <c r="O572" i="1" s="1"/>
  <c r="Q572" i="1" l="1"/>
  <c r="B572" i="1" s="1"/>
  <c r="C573" i="1"/>
  <c r="H574" i="1"/>
  <c r="I573" i="1"/>
  <c r="O573" i="1" s="1"/>
  <c r="Q573" i="1" l="1"/>
  <c r="C574" i="1"/>
  <c r="B573" i="1"/>
  <c r="H575" i="1"/>
  <c r="I574" i="1"/>
  <c r="O574" i="1" s="1"/>
  <c r="Q574" i="1" l="1"/>
  <c r="B574" i="1" s="1"/>
  <c r="C575" i="1"/>
  <c r="H576" i="1"/>
  <c r="I575" i="1"/>
  <c r="O575" i="1" s="1"/>
  <c r="Q575" i="1" s="1"/>
  <c r="C576" i="1" l="1"/>
  <c r="B575" i="1"/>
  <c r="H577" i="1"/>
  <c r="I576" i="1"/>
  <c r="O576" i="1" s="1"/>
  <c r="Q576" i="1" s="1"/>
  <c r="C577" i="1" l="1"/>
  <c r="B576" i="1"/>
  <c r="H578" i="1"/>
  <c r="I577" i="1"/>
  <c r="O577" i="1" s="1"/>
  <c r="Q577" i="1" l="1"/>
  <c r="B577" i="1" s="1"/>
  <c r="C578" i="1"/>
  <c r="H579" i="1"/>
  <c r="I578" i="1"/>
  <c r="O578" i="1" s="1"/>
  <c r="Q578" i="1" l="1"/>
  <c r="C579" i="1"/>
  <c r="B578" i="1"/>
  <c r="H580" i="1"/>
  <c r="I579" i="1"/>
  <c r="O579" i="1" s="1"/>
  <c r="Q579" i="1" l="1"/>
  <c r="B579" i="1" s="1"/>
  <c r="C580" i="1"/>
  <c r="H581" i="1"/>
  <c r="I580" i="1"/>
  <c r="O580" i="1" s="1"/>
  <c r="Q580" i="1" l="1"/>
  <c r="B580" i="1" s="1"/>
  <c r="C581" i="1"/>
  <c r="H582" i="1"/>
  <c r="I581" i="1"/>
  <c r="O581" i="1" s="1"/>
  <c r="Q581" i="1" l="1"/>
  <c r="B581" i="1" s="1"/>
  <c r="C582" i="1"/>
  <c r="I582" i="1"/>
  <c r="O582" i="1" s="1"/>
  <c r="H583" i="1"/>
  <c r="Q582" i="1" l="1"/>
  <c r="B582" i="1" s="1"/>
  <c r="C583" i="1"/>
  <c r="H584" i="1"/>
  <c r="I583" i="1"/>
  <c r="O583" i="1" s="1"/>
  <c r="Q583" i="1" l="1"/>
  <c r="B583" i="1" s="1"/>
  <c r="C584" i="1"/>
  <c r="I584" i="1"/>
  <c r="O584" i="1" s="1"/>
  <c r="Q584" i="1" s="1"/>
  <c r="H585" i="1"/>
  <c r="C585" i="1" l="1"/>
  <c r="B584" i="1"/>
  <c r="H586" i="1"/>
  <c r="I585" i="1"/>
  <c r="O585" i="1" s="1"/>
  <c r="Q585" i="1" l="1"/>
  <c r="B585" i="1" s="1"/>
  <c r="C586" i="1"/>
  <c r="I586" i="1"/>
  <c r="O586" i="1" s="1"/>
  <c r="Q586" i="1" s="1"/>
  <c r="H587" i="1"/>
  <c r="B586" i="1" l="1"/>
  <c r="C587" i="1"/>
  <c r="H588" i="1"/>
  <c r="I587" i="1"/>
  <c r="O587" i="1" s="1"/>
  <c r="Q587" i="1" l="1"/>
  <c r="B587" i="1" s="1"/>
  <c r="C588" i="1"/>
  <c r="I588" i="1"/>
  <c r="O588" i="1" s="1"/>
  <c r="H589" i="1"/>
  <c r="Q588" i="1" l="1"/>
  <c r="B588" i="1" s="1"/>
  <c r="C589" i="1"/>
  <c r="H590" i="1"/>
  <c r="I589" i="1"/>
  <c r="O589" i="1" s="1"/>
  <c r="Q589" i="1" l="1"/>
  <c r="B589" i="1" s="1"/>
  <c r="C590" i="1"/>
  <c r="H591" i="1"/>
  <c r="I590" i="1"/>
  <c r="O590" i="1" s="1"/>
  <c r="Q590" i="1" l="1"/>
  <c r="B590" i="1" s="1"/>
  <c r="C591" i="1"/>
  <c r="H592" i="1"/>
  <c r="I591" i="1"/>
  <c r="O591" i="1" s="1"/>
  <c r="Q591" i="1" l="1"/>
  <c r="B591" i="1" s="1"/>
  <c r="C592" i="1"/>
  <c r="I592" i="1"/>
  <c r="O592" i="1" s="1"/>
  <c r="H593" i="1"/>
  <c r="Q592" i="1" l="1"/>
  <c r="B592" i="1" s="1"/>
  <c r="C593" i="1"/>
  <c r="I593" i="1"/>
  <c r="O593" i="1" s="1"/>
  <c r="H594" i="1"/>
  <c r="Q593" i="1" l="1"/>
  <c r="B593" i="1" s="1"/>
  <c r="C594" i="1"/>
  <c r="H595" i="1"/>
  <c r="I594" i="1"/>
  <c r="O594" i="1" s="1"/>
  <c r="Q594" i="1" l="1"/>
  <c r="B594" i="1" s="1"/>
  <c r="C595" i="1"/>
  <c r="H596" i="1"/>
  <c r="I595" i="1"/>
  <c r="O595" i="1" s="1"/>
  <c r="Q595" i="1" l="1"/>
  <c r="B595" i="1" s="1"/>
  <c r="C596" i="1"/>
  <c r="H597" i="1"/>
  <c r="I596" i="1"/>
  <c r="O596" i="1" s="1"/>
  <c r="Q596" i="1" l="1"/>
  <c r="B596" i="1" s="1"/>
  <c r="C597" i="1"/>
  <c r="H598" i="1"/>
  <c r="I597" i="1"/>
  <c r="O597" i="1" s="1"/>
  <c r="Q597" i="1" l="1"/>
  <c r="B597" i="1" s="1"/>
  <c r="C598" i="1"/>
  <c r="I598" i="1"/>
  <c r="O598" i="1" s="1"/>
  <c r="H599" i="1"/>
  <c r="Q598" i="1" l="1"/>
  <c r="B598" i="1" s="1"/>
  <c r="C599" i="1"/>
  <c r="H600" i="1"/>
  <c r="I599" i="1"/>
  <c r="O599" i="1" s="1"/>
  <c r="Q599" i="1" l="1"/>
  <c r="B599" i="1" s="1"/>
  <c r="C600" i="1"/>
  <c r="H601" i="1"/>
  <c r="I600" i="1"/>
  <c r="O600" i="1" s="1"/>
  <c r="Q600" i="1" l="1"/>
  <c r="B600" i="1" s="1"/>
  <c r="C601" i="1"/>
  <c r="H602" i="1"/>
  <c r="I601" i="1"/>
  <c r="O601" i="1" s="1"/>
  <c r="Q601" i="1" l="1"/>
  <c r="B601" i="1" s="1"/>
  <c r="C602" i="1"/>
  <c r="H603" i="1"/>
  <c r="I602" i="1"/>
  <c r="O602" i="1" s="1"/>
  <c r="Q602" i="1" l="1"/>
  <c r="B602" i="1" s="1"/>
  <c r="C603" i="1"/>
  <c r="H604" i="1"/>
  <c r="I603" i="1"/>
  <c r="O603" i="1" s="1"/>
  <c r="Q603" i="1" l="1"/>
  <c r="B603" i="1" s="1"/>
  <c r="C604" i="1"/>
  <c r="I604" i="1"/>
  <c r="O604" i="1" s="1"/>
  <c r="H605" i="1"/>
  <c r="Q604" i="1" l="1"/>
  <c r="B604" i="1" s="1"/>
  <c r="C605" i="1"/>
  <c r="I605" i="1"/>
  <c r="O605" i="1" s="1"/>
  <c r="H606" i="1"/>
  <c r="Q605" i="1" l="1"/>
  <c r="B605" i="1" s="1"/>
  <c r="C606" i="1"/>
  <c r="H607" i="1"/>
  <c r="I606" i="1"/>
  <c r="O606" i="1" s="1"/>
  <c r="Q606" i="1" l="1"/>
  <c r="B606" i="1" s="1"/>
  <c r="C607" i="1"/>
  <c r="I607" i="1"/>
  <c r="O607" i="1" s="1"/>
  <c r="Q607" i="1" s="1"/>
  <c r="H608" i="1"/>
  <c r="C608" i="1" l="1"/>
  <c r="B607" i="1"/>
  <c r="H609" i="1"/>
  <c r="I608" i="1"/>
  <c r="O608" i="1" s="1"/>
  <c r="Q608" i="1" l="1"/>
  <c r="B608" i="1" s="1"/>
  <c r="C609" i="1"/>
  <c r="H610" i="1"/>
  <c r="I609" i="1"/>
  <c r="O609" i="1" s="1"/>
  <c r="Q609" i="1" l="1"/>
  <c r="B609" i="1" s="1"/>
  <c r="C610" i="1"/>
  <c r="H611" i="1"/>
  <c r="I610" i="1"/>
  <c r="O610" i="1" s="1"/>
  <c r="Q610" i="1" l="1"/>
  <c r="B610" i="1" s="1"/>
  <c r="C611" i="1"/>
  <c r="H612" i="1"/>
  <c r="I611" i="1"/>
  <c r="O611" i="1" s="1"/>
  <c r="Q611" i="1" l="1"/>
  <c r="B611" i="1" s="1"/>
  <c r="C612" i="1"/>
  <c r="I612" i="1"/>
  <c r="O612" i="1" s="1"/>
  <c r="H613" i="1"/>
  <c r="Q612" i="1" l="1"/>
  <c r="B612" i="1" s="1"/>
  <c r="C613" i="1"/>
  <c r="H614" i="1"/>
  <c r="I613" i="1"/>
  <c r="O613" i="1" s="1"/>
  <c r="Q613" i="1" l="1"/>
  <c r="B613" i="1" s="1"/>
  <c r="C614" i="1"/>
  <c r="H615" i="1"/>
  <c r="I614" i="1"/>
  <c r="O614" i="1" s="1"/>
  <c r="Q614" i="1" l="1"/>
  <c r="B614" i="1" s="1"/>
  <c r="C615" i="1"/>
  <c r="H616" i="1"/>
  <c r="I615" i="1"/>
  <c r="O615" i="1" s="1"/>
  <c r="Q615" i="1" l="1"/>
  <c r="B615" i="1" s="1"/>
  <c r="C616" i="1"/>
  <c r="I616" i="1"/>
  <c r="O616" i="1" s="1"/>
  <c r="H617" i="1"/>
  <c r="Q616" i="1" l="1"/>
  <c r="B616" i="1" s="1"/>
  <c r="C617" i="1"/>
  <c r="H618" i="1"/>
  <c r="I617" i="1"/>
  <c r="O617" i="1" s="1"/>
  <c r="Q617" i="1" l="1"/>
  <c r="B617" i="1" s="1"/>
  <c r="C618" i="1"/>
  <c r="H619" i="1"/>
  <c r="I618" i="1"/>
  <c r="O618" i="1" s="1"/>
  <c r="Q618" i="1" l="1"/>
  <c r="B618" i="1" s="1"/>
  <c r="C619" i="1"/>
  <c r="H620" i="1"/>
  <c r="I619" i="1"/>
  <c r="O619" i="1" s="1"/>
  <c r="Q619" i="1" l="1"/>
  <c r="B619" i="1" s="1"/>
  <c r="C620" i="1"/>
  <c r="H621" i="1"/>
  <c r="I620" i="1"/>
  <c r="O620" i="1" s="1"/>
  <c r="Q620" i="1" l="1"/>
  <c r="B620" i="1" s="1"/>
  <c r="C621" i="1"/>
  <c r="H622" i="1"/>
  <c r="I621" i="1"/>
  <c r="O621" i="1" s="1"/>
  <c r="Q621" i="1" l="1"/>
  <c r="B621" i="1" s="1"/>
  <c r="C622" i="1"/>
  <c r="H623" i="1"/>
  <c r="I622" i="1"/>
  <c r="O622" i="1" s="1"/>
  <c r="Q622" i="1" l="1"/>
  <c r="B622" i="1" s="1"/>
  <c r="C623" i="1"/>
  <c r="I623" i="1"/>
  <c r="O623" i="1" s="1"/>
  <c r="H624" i="1"/>
  <c r="Q623" i="1" l="1"/>
  <c r="B623" i="1" s="1"/>
  <c r="C624" i="1"/>
  <c r="I624" i="1"/>
  <c r="O624" i="1" s="1"/>
  <c r="H625" i="1"/>
  <c r="Q624" i="1" l="1"/>
  <c r="B624" i="1" s="1"/>
  <c r="C625" i="1"/>
  <c r="H626" i="1"/>
  <c r="I625" i="1"/>
  <c r="O625" i="1" s="1"/>
  <c r="Q625" i="1" l="1"/>
  <c r="B625" i="1" s="1"/>
  <c r="C626" i="1"/>
  <c r="I626" i="1"/>
  <c r="O626" i="1" s="1"/>
  <c r="H627" i="1"/>
  <c r="Q626" i="1" l="1"/>
  <c r="B626" i="1" s="1"/>
  <c r="C627" i="1"/>
  <c r="H628" i="1"/>
  <c r="I627" i="1"/>
  <c r="O627" i="1" s="1"/>
  <c r="Q627" i="1" l="1"/>
  <c r="B627" i="1" s="1"/>
  <c r="C628" i="1"/>
  <c r="I628" i="1"/>
  <c r="O628" i="1" s="1"/>
  <c r="H629" i="1"/>
  <c r="Q628" i="1" l="1"/>
  <c r="B628" i="1" s="1"/>
  <c r="C629" i="1"/>
  <c r="I629" i="1"/>
  <c r="O629" i="1" s="1"/>
  <c r="H630" i="1"/>
  <c r="Q629" i="1" l="1"/>
  <c r="B629" i="1" s="1"/>
  <c r="C630" i="1"/>
  <c r="I630" i="1"/>
  <c r="O630" i="1" s="1"/>
  <c r="H631" i="1"/>
  <c r="Q630" i="1" l="1"/>
  <c r="B630" i="1" s="1"/>
  <c r="C631" i="1"/>
  <c r="I631" i="1"/>
  <c r="O631" i="1" s="1"/>
  <c r="H632" i="1"/>
  <c r="Q631" i="1" l="1"/>
  <c r="B631" i="1" s="1"/>
  <c r="C632" i="1"/>
  <c r="I632" i="1"/>
  <c r="O632" i="1" s="1"/>
  <c r="H633" i="1"/>
  <c r="Q632" i="1" l="1"/>
  <c r="B632" i="1" s="1"/>
  <c r="C633" i="1"/>
  <c r="H634" i="1"/>
  <c r="H635" i="1" s="1"/>
  <c r="I633" i="1"/>
  <c r="O633" i="1" s="1"/>
  <c r="Q633" i="1" s="1"/>
  <c r="H636" i="1" l="1"/>
  <c r="I636" i="1" s="1"/>
  <c r="O636" i="1" s="1"/>
  <c r="I635" i="1"/>
  <c r="O635" i="1" s="1"/>
  <c r="C634" i="1"/>
  <c r="C635" i="1" s="1"/>
  <c r="B633" i="1"/>
  <c r="I634" i="1"/>
  <c r="O634" i="1" s="1"/>
  <c r="Q634" i="1" l="1"/>
  <c r="B634" i="1" s="1"/>
  <c r="W639" i="1"/>
  <c r="Y629" i="1"/>
  <c r="C636" i="1"/>
  <c r="Q635" i="1"/>
  <c r="B635" i="1" s="1"/>
  <c r="Y630" i="1" l="1"/>
  <c r="Y631" i="1" s="1"/>
  <c r="W640" i="1"/>
  <c r="W641" i="1" s="1"/>
  <c r="S646" i="1" s="1"/>
  <c r="Q636" i="1"/>
  <c r="B636" i="1" s="1"/>
  <c r="H637" i="1"/>
  <c r="W642" i="1" l="1"/>
  <c r="W643" i="1" s="1"/>
  <c r="Y632" i="1"/>
  <c r="S636" i="1"/>
  <c r="I637" i="1"/>
  <c r="O637" i="1" s="1"/>
  <c r="H638" i="1"/>
  <c r="W644" i="1" l="1"/>
  <c r="W646" i="1" s="1"/>
  <c r="R636" i="1"/>
  <c r="Y634" i="1"/>
  <c r="Y636" i="1" s="1"/>
  <c r="C637" i="1"/>
  <c r="Y633" i="1"/>
  <c r="H639" i="1"/>
  <c r="I638" i="1"/>
  <c r="O638" i="1" s="1"/>
  <c r="Y635" i="1" l="1"/>
  <c r="W645" i="1"/>
  <c r="C638" i="1"/>
  <c r="Q637" i="1"/>
  <c r="B637" i="1" s="1"/>
  <c r="I639" i="1"/>
  <c r="O639" i="1" s="1"/>
  <c r="H640" i="1"/>
  <c r="C639" i="1" l="1"/>
  <c r="Q638" i="1"/>
  <c r="B638" i="1" s="1"/>
  <c r="H641" i="1"/>
  <c r="I640" i="1"/>
  <c r="O640" i="1" s="1"/>
  <c r="C640" i="1" l="1"/>
  <c r="Q639" i="1"/>
  <c r="B639" i="1" s="1"/>
  <c r="H642" i="1"/>
  <c r="I641" i="1"/>
  <c r="O641" i="1" s="1"/>
  <c r="C641" i="1" l="1"/>
  <c r="Q640" i="1"/>
  <c r="B640" i="1" s="1"/>
  <c r="H643" i="1"/>
  <c r="I642" i="1"/>
  <c r="O642" i="1" s="1"/>
  <c r="C642" i="1" l="1"/>
  <c r="Q641" i="1"/>
  <c r="B641" i="1" s="1"/>
  <c r="H644" i="1"/>
  <c r="I643" i="1"/>
  <c r="O643" i="1" s="1"/>
  <c r="C643" i="1" l="1"/>
  <c r="Q642" i="1"/>
  <c r="B642" i="1" s="1"/>
  <c r="I644" i="1"/>
  <c r="O644" i="1" s="1"/>
  <c r="H645" i="1"/>
  <c r="C644" i="1" l="1"/>
  <c r="Q643" i="1"/>
  <c r="B643" i="1" s="1"/>
  <c r="I645" i="1"/>
  <c r="O645" i="1" s="1"/>
  <c r="H646" i="1"/>
  <c r="C645" i="1" l="1"/>
  <c r="Q644" i="1"/>
  <c r="B644" i="1" s="1"/>
  <c r="I646" i="1"/>
  <c r="O646" i="1" s="1"/>
  <c r="H647" i="1"/>
  <c r="C646" i="1" l="1"/>
  <c r="R646" i="1" s="1"/>
  <c r="Q645" i="1"/>
  <c r="B645" i="1" s="1"/>
  <c r="I647" i="1"/>
  <c r="O647" i="1" s="1"/>
  <c r="H648" i="1"/>
  <c r="C647" i="1" l="1"/>
  <c r="Q646" i="1"/>
  <c r="B646" i="1" s="1"/>
  <c r="H649" i="1"/>
  <c r="I648" i="1"/>
  <c r="O648" i="1" s="1"/>
  <c r="Q647" i="1" l="1"/>
  <c r="B647" i="1" s="1"/>
  <c r="C648" i="1"/>
  <c r="Q648" i="1" s="1"/>
  <c r="H650" i="1"/>
  <c r="I649" i="1"/>
  <c r="O649" i="1" s="1"/>
  <c r="C649" i="1" l="1"/>
  <c r="Q649" i="1" s="1"/>
  <c r="B648" i="1"/>
  <c r="I650" i="1"/>
  <c r="O650" i="1" s="1"/>
  <c r="H651" i="1"/>
  <c r="C650" i="1" l="1"/>
  <c r="Q650" i="1" s="1"/>
  <c r="B649" i="1"/>
  <c r="H652" i="1"/>
  <c r="I651" i="1"/>
  <c r="O651" i="1" s="1"/>
  <c r="C651" i="1" l="1"/>
  <c r="Q651" i="1" s="1"/>
  <c r="B651" i="1" s="1"/>
  <c r="B650" i="1"/>
  <c r="H653" i="1"/>
  <c r="I652" i="1"/>
  <c r="O652" i="1" s="1"/>
  <c r="C652" i="1" l="1"/>
  <c r="Q652" i="1" s="1"/>
  <c r="B652" i="1" s="1"/>
  <c r="H654" i="1"/>
  <c r="I653" i="1"/>
  <c r="O653" i="1" s="1"/>
  <c r="C653" i="1" l="1"/>
  <c r="Q653" i="1" s="1"/>
  <c r="B653" i="1" s="1"/>
  <c r="Y646" i="1"/>
  <c r="I654" i="1"/>
  <c r="O654" i="1" s="1"/>
  <c r="H655" i="1"/>
  <c r="Y647" i="1" l="1"/>
  <c r="H656" i="1"/>
  <c r="I655" i="1"/>
  <c r="O655" i="1" s="1"/>
  <c r="Y648" i="1" l="1"/>
  <c r="Y649" i="1" s="1"/>
  <c r="I656" i="1"/>
  <c r="O656" i="1" s="1"/>
  <c r="H657" i="1"/>
  <c r="S653" i="1" l="1"/>
  <c r="Y651" i="1" s="1"/>
  <c r="Y653" i="1" s="1"/>
  <c r="Y650" i="1"/>
  <c r="H658" i="1"/>
  <c r="I657" i="1"/>
  <c r="O657" i="1" s="1"/>
  <c r="C654" i="1" l="1"/>
  <c r="Y652" i="1" s="1"/>
  <c r="R653" i="1"/>
  <c r="H659" i="1"/>
  <c r="I658" i="1"/>
  <c r="O658" i="1" s="1"/>
  <c r="Q654" i="1" l="1"/>
  <c r="B654" i="1" s="1"/>
  <c r="C655" i="1"/>
  <c r="Q655" i="1" s="1"/>
  <c r="B655" i="1" s="1"/>
  <c r="W661" i="1"/>
  <c r="I659" i="1"/>
  <c r="O659" i="1" s="1"/>
  <c r="H660" i="1"/>
  <c r="C656" i="1" l="1"/>
  <c r="C657" i="1" s="1"/>
  <c r="H661" i="1"/>
  <c r="I660" i="1"/>
  <c r="O660" i="1" s="1"/>
  <c r="Q656" i="1" l="1"/>
  <c r="B656" i="1" s="1"/>
  <c r="Q657" i="1"/>
  <c r="B657" i="1" s="1"/>
  <c r="C658" i="1"/>
  <c r="W662" i="1" s="1"/>
  <c r="W663" i="1" s="1"/>
  <c r="H662" i="1"/>
  <c r="I661" i="1"/>
  <c r="O661" i="1" s="1"/>
  <c r="S658" i="1" l="1"/>
  <c r="R658" i="1" s="1"/>
  <c r="W664" i="1"/>
  <c r="W665" i="1" s="1"/>
  <c r="Q658" i="1"/>
  <c r="B658" i="1" s="1"/>
  <c r="H663" i="1"/>
  <c r="I662" i="1"/>
  <c r="O662" i="1" s="1"/>
  <c r="C659" i="1" l="1"/>
  <c r="W667" i="1" s="1"/>
  <c r="W666" i="1"/>
  <c r="W668" i="1" s="1"/>
  <c r="H664" i="1"/>
  <c r="I663" i="1"/>
  <c r="O663" i="1" s="1"/>
  <c r="Q659" i="1" l="1"/>
  <c r="B659" i="1" s="1"/>
  <c r="C660" i="1"/>
  <c r="C661" i="1" s="1"/>
  <c r="H665" i="1"/>
  <c r="I664" i="1"/>
  <c r="O664" i="1" s="1"/>
  <c r="Q660" i="1" l="1"/>
  <c r="B660" i="1" s="1"/>
  <c r="C662" i="1"/>
  <c r="Q661" i="1"/>
  <c r="B661" i="1" s="1"/>
  <c r="H666" i="1"/>
  <c r="I665" i="1"/>
  <c r="O665" i="1" s="1"/>
  <c r="C663" i="1" l="1"/>
  <c r="Q662" i="1"/>
  <c r="B662" i="1" s="1"/>
  <c r="I666" i="1"/>
  <c r="O666" i="1" s="1"/>
  <c r="H667" i="1"/>
  <c r="C664" i="1" l="1"/>
  <c r="Q663" i="1"/>
  <c r="B663" i="1" s="1"/>
  <c r="H668" i="1"/>
  <c r="I667" i="1"/>
  <c r="O667" i="1" s="1"/>
  <c r="C665" i="1" l="1"/>
  <c r="Q664" i="1"/>
  <c r="B664" i="1" s="1"/>
  <c r="I668" i="1"/>
  <c r="O668" i="1" s="1"/>
  <c r="H669" i="1"/>
  <c r="C666" i="1" l="1"/>
  <c r="Q665" i="1"/>
  <c r="B665" i="1" s="1"/>
  <c r="H670" i="1"/>
  <c r="I669" i="1"/>
  <c r="O669" i="1" s="1"/>
  <c r="C667" i="1" l="1"/>
  <c r="Q666" i="1"/>
  <c r="B666" i="1" s="1"/>
  <c r="H671" i="1"/>
  <c r="I670" i="1"/>
  <c r="O670" i="1" s="1"/>
  <c r="C668" i="1" l="1"/>
  <c r="Q667" i="1"/>
  <c r="B667" i="1" s="1"/>
  <c r="H672" i="1"/>
  <c r="I671" i="1"/>
  <c r="O671" i="1" s="1"/>
  <c r="C669" i="1" l="1"/>
  <c r="Q668" i="1"/>
  <c r="B668" i="1" s="1"/>
  <c r="I672" i="1"/>
  <c r="O672" i="1" s="1"/>
  <c r="H673" i="1"/>
  <c r="C670" i="1" l="1"/>
  <c r="Q669" i="1"/>
  <c r="B669" i="1" s="1"/>
  <c r="H674" i="1"/>
  <c r="I673" i="1"/>
  <c r="O673" i="1" s="1"/>
  <c r="W675" i="1" l="1"/>
  <c r="C671" i="1"/>
  <c r="Q670" i="1"/>
  <c r="B670" i="1" s="1"/>
  <c r="H675" i="1"/>
  <c r="I674" i="1"/>
  <c r="O674" i="1" s="1"/>
  <c r="C672" i="1" l="1"/>
  <c r="Q671" i="1"/>
  <c r="B671" i="1" s="1"/>
  <c r="I675" i="1"/>
  <c r="O675" i="1" s="1"/>
  <c r="H676" i="1"/>
  <c r="C673" i="1" l="1"/>
  <c r="Q672" i="1"/>
  <c r="B672" i="1" s="1"/>
  <c r="H677" i="1"/>
  <c r="I676" i="1"/>
  <c r="O676" i="1" s="1"/>
  <c r="Y669" i="1" l="1"/>
  <c r="W676" i="1"/>
  <c r="W677" i="1" s="1"/>
  <c r="S673" i="1" s="1"/>
  <c r="R673" i="1" s="1"/>
  <c r="Q673" i="1"/>
  <c r="B673" i="1" s="1"/>
  <c r="I677" i="1"/>
  <c r="O677" i="1" s="1"/>
  <c r="H678" i="1"/>
  <c r="C674" i="1" l="1"/>
  <c r="W681" i="1" s="1"/>
  <c r="W678" i="1"/>
  <c r="W680" i="1" s="1"/>
  <c r="W682" i="1" s="1"/>
  <c r="H679" i="1"/>
  <c r="I678" i="1"/>
  <c r="O678" i="1" s="1"/>
  <c r="C675" i="1" l="1"/>
  <c r="Q675" i="1" s="1"/>
  <c r="B675" i="1" s="1"/>
  <c r="Q674" i="1"/>
  <c r="B674" i="1" s="1"/>
  <c r="W679" i="1"/>
  <c r="H680" i="1"/>
  <c r="I679" i="1"/>
  <c r="O679" i="1" s="1"/>
  <c r="C676" i="1" l="1"/>
  <c r="Q676" i="1" s="1"/>
  <c r="B676" i="1" s="1"/>
  <c r="H681" i="1"/>
  <c r="I680" i="1"/>
  <c r="O680" i="1" s="1"/>
  <c r="Y670" i="1" l="1"/>
  <c r="Y671" i="1" s="1"/>
  <c r="S676" i="1" s="1"/>
  <c r="R676" i="1" s="1"/>
  <c r="Y683" i="1"/>
  <c r="H682" i="1"/>
  <c r="I681" i="1"/>
  <c r="O681" i="1" s="1"/>
  <c r="Y672" i="1" l="1"/>
  <c r="Y674" i="1" s="1"/>
  <c r="Y676" i="1" s="1"/>
  <c r="C677" i="1"/>
  <c r="Y675" i="1" s="1"/>
  <c r="I682" i="1"/>
  <c r="O682" i="1" s="1"/>
  <c r="H683" i="1"/>
  <c r="Y673" i="1" l="1"/>
  <c r="Q677" i="1"/>
  <c r="B677" i="1" s="1"/>
  <c r="C678" i="1"/>
  <c r="H684" i="1"/>
  <c r="H685" i="1" s="1"/>
  <c r="I685" i="1" s="1"/>
  <c r="O685" i="1" s="1"/>
  <c r="I683" i="1"/>
  <c r="O683" i="1" s="1"/>
  <c r="Q678" i="1" l="1"/>
  <c r="B678" i="1" s="1"/>
  <c r="C679" i="1"/>
  <c r="I684" i="1"/>
  <c r="O684" i="1" s="1"/>
  <c r="Q679" i="1" l="1"/>
  <c r="B679" i="1" s="1"/>
  <c r="C680" i="1"/>
  <c r="H686" i="1"/>
  <c r="Y684" i="1" l="1"/>
  <c r="Q680" i="1"/>
  <c r="B680" i="1" s="1"/>
  <c r="H687" i="1"/>
  <c r="I686" i="1"/>
  <c r="O686" i="1" s="1"/>
  <c r="W688" i="1" l="1"/>
  <c r="I687" i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Y685" i="1" l="1"/>
  <c r="H695" i="1"/>
  <c r="I694" i="1"/>
  <c r="O694" i="1" s="1"/>
  <c r="Y697" i="1" l="1"/>
  <c r="Y686" i="1"/>
  <c r="S680" i="1"/>
  <c r="H696" i="1"/>
  <c r="I695" i="1"/>
  <c r="O695" i="1" s="1"/>
  <c r="C681" i="1" l="1"/>
  <c r="R680" i="1"/>
  <c r="Y688" i="1"/>
  <c r="Y690" i="1" s="1"/>
  <c r="Y687" i="1"/>
  <c r="I696" i="1"/>
  <c r="O696" i="1" s="1"/>
  <c r="H697" i="1"/>
  <c r="C682" i="1" l="1"/>
  <c r="Q681" i="1"/>
  <c r="B681" i="1" s="1"/>
  <c r="H698" i="1"/>
  <c r="I697" i="1"/>
  <c r="O697" i="1" s="1"/>
  <c r="C683" i="1" l="1"/>
  <c r="Q682" i="1"/>
  <c r="B682" i="1" s="1"/>
  <c r="H699" i="1"/>
  <c r="I698" i="1"/>
  <c r="O698" i="1" s="1"/>
  <c r="W701" i="1" l="1"/>
  <c r="C684" i="1"/>
  <c r="Q683" i="1"/>
  <c r="B683" i="1" s="1"/>
  <c r="H700" i="1"/>
  <c r="I699" i="1"/>
  <c r="O699" i="1" s="1"/>
  <c r="C685" i="1" l="1"/>
  <c r="Q684" i="1"/>
  <c r="B684" i="1" s="1"/>
  <c r="H701" i="1"/>
  <c r="I700" i="1"/>
  <c r="O700" i="1" s="1"/>
  <c r="Q685" i="1" l="1"/>
  <c r="B685" i="1" s="1"/>
  <c r="H702" i="1"/>
  <c r="I701" i="1"/>
  <c r="O701" i="1" s="1"/>
  <c r="C686" i="1" l="1"/>
  <c r="H703" i="1"/>
  <c r="I702" i="1"/>
  <c r="O702" i="1" s="1"/>
  <c r="Q686" i="1" l="1"/>
  <c r="B686" i="1" s="1"/>
  <c r="W689" i="1"/>
  <c r="W690" i="1" s="1"/>
  <c r="S686" i="1" s="1"/>
  <c r="H704" i="1"/>
  <c r="I703" i="1"/>
  <c r="O703" i="1" s="1"/>
  <c r="C687" i="1" l="1"/>
  <c r="W694" i="1" s="1"/>
  <c r="R686" i="1"/>
  <c r="W691" i="1"/>
  <c r="W693" i="1" s="1"/>
  <c r="W695" i="1" s="1"/>
  <c r="H705" i="1"/>
  <c r="I704" i="1"/>
  <c r="O704" i="1" s="1"/>
  <c r="C688" i="1" l="1"/>
  <c r="C689" i="1" s="1"/>
  <c r="Q689" i="1" s="1"/>
  <c r="B689" i="1" s="1"/>
  <c r="Q687" i="1"/>
  <c r="B687" i="1" s="1"/>
  <c r="W692" i="1"/>
  <c r="C690" i="1"/>
  <c r="Q690" i="1" s="1"/>
  <c r="H706" i="1"/>
  <c r="I705" i="1"/>
  <c r="O705" i="1" s="1"/>
  <c r="Q688" i="1" l="1"/>
  <c r="B688" i="1" s="1"/>
  <c r="C691" i="1"/>
  <c r="Q691" i="1" s="1"/>
  <c r="B690" i="1"/>
  <c r="H707" i="1"/>
  <c r="I706" i="1"/>
  <c r="O706" i="1" s="1"/>
  <c r="B691" i="1" l="1"/>
  <c r="Y689" i="1"/>
  <c r="C692" i="1"/>
  <c r="Q692" i="1" s="1"/>
  <c r="H708" i="1"/>
  <c r="I707" i="1"/>
  <c r="O707" i="1" s="1"/>
  <c r="B692" i="1" l="1"/>
  <c r="C693" i="1"/>
  <c r="Q693" i="1" s="1"/>
  <c r="H709" i="1"/>
  <c r="I708" i="1"/>
  <c r="O708" i="1" s="1"/>
  <c r="B693" i="1" l="1"/>
  <c r="C694" i="1"/>
  <c r="I709" i="1"/>
  <c r="O709" i="1" s="1"/>
  <c r="H710" i="1"/>
  <c r="Y698" i="1" l="1"/>
  <c r="Q694" i="1"/>
  <c r="B694" i="1" s="1"/>
  <c r="I710" i="1"/>
  <c r="O710" i="1" s="1"/>
  <c r="H711" i="1"/>
  <c r="Y699" i="1" l="1"/>
  <c r="S694" i="1" s="1"/>
  <c r="C695" i="1" s="1"/>
  <c r="C696" i="1" s="1"/>
  <c r="I711" i="1"/>
  <c r="O711" i="1" s="1"/>
  <c r="H712" i="1"/>
  <c r="Y700" i="1" l="1"/>
  <c r="Y702" i="1" s="1"/>
  <c r="Y704" i="1" s="1"/>
  <c r="R694" i="1"/>
  <c r="C697" i="1"/>
  <c r="I712" i="1"/>
  <c r="O712" i="1" s="1"/>
  <c r="H713" i="1"/>
  <c r="Q697" i="1" l="1"/>
  <c r="B697" i="1" s="1"/>
  <c r="Y701" i="1"/>
  <c r="Q695" i="1"/>
  <c r="B695" i="1" s="1"/>
  <c r="Q696" i="1"/>
  <c r="B696" i="1" s="1"/>
  <c r="C698" i="1"/>
  <c r="H714" i="1"/>
  <c r="I713" i="1"/>
  <c r="O713" i="1" s="1"/>
  <c r="W702" i="1" l="1"/>
  <c r="W703" i="1" s="1"/>
  <c r="S698" i="1" s="1"/>
  <c r="R698" i="1" s="1"/>
  <c r="Q698" i="1"/>
  <c r="B698" i="1" s="1"/>
  <c r="I714" i="1"/>
  <c r="O714" i="1" s="1"/>
  <c r="H715" i="1"/>
  <c r="C699" i="1" l="1"/>
  <c r="C700" i="1" s="1"/>
  <c r="W704" i="1"/>
  <c r="W706" i="1" s="1"/>
  <c r="W708" i="1" s="1"/>
  <c r="I715" i="1"/>
  <c r="O715" i="1" s="1"/>
  <c r="H716" i="1"/>
  <c r="W707" i="1" l="1"/>
  <c r="Q700" i="1"/>
  <c r="B700" i="1" s="1"/>
  <c r="Q699" i="1"/>
  <c r="B699" i="1" s="1"/>
  <c r="W705" i="1"/>
  <c r="C701" i="1"/>
  <c r="Q701" i="1" s="1"/>
  <c r="I716" i="1"/>
  <c r="O716" i="1" s="1"/>
  <c r="H717" i="1"/>
  <c r="B701" i="1" l="1"/>
  <c r="C702" i="1"/>
  <c r="Q702" i="1" s="1"/>
  <c r="I717" i="1"/>
  <c r="O717" i="1" s="1"/>
  <c r="H718" i="1"/>
  <c r="B702" i="1" l="1"/>
  <c r="C703" i="1"/>
  <c r="Q703" i="1" s="1"/>
  <c r="H719" i="1"/>
  <c r="I718" i="1"/>
  <c r="O718" i="1" s="1"/>
  <c r="B703" i="1" l="1"/>
  <c r="C704" i="1"/>
  <c r="Q704" i="1" s="1"/>
  <c r="I719" i="1"/>
  <c r="O719" i="1" s="1"/>
  <c r="H720" i="1"/>
  <c r="B704" i="1" l="1"/>
  <c r="C705" i="1"/>
  <c r="Q705" i="1" s="1"/>
  <c r="I720" i="1"/>
  <c r="O720" i="1" s="1"/>
  <c r="H721" i="1"/>
  <c r="Y703" i="1" l="1"/>
  <c r="B705" i="1"/>
  <c r="C706" i="1"/>
  <c r="Q706" i="1" s="1"/>
  <c r="H722" i="1"/>
  <c r="I721" i="1"/>
  <c r="O721" i="1" s="1"/>
  <c r="B706" i="1" l="1"/>
  <c r="C707" i="1"/>
  <c r="Q707" i="1" s="1"/>
  <c r="H723" i="1"/>
  <c r="I722" i="1"/>
  <c r="O722" i="1" s="1"/>
  <c r="B707" i="1" l="1"/>
  <c r="C708" i="1"/>
  <c r="Q708" i="1" s="1"/>
  <c r="H724" i="1"/>
  <c r="I723" i="1"/>
  <c r="O723" i="1" s="1"/>
  <c r="B708" i="1" l="1"/>
  <c r="C709" i="1"/>
  <c r="Q709" i="1" s="1"/>
  <c r="I724" i="1"/>
  <c r="O724" i="1" s="1"/>
  <c r="H725" i="1"/>
  <c r="B709" i="1" l="1"/>
  <c r="C710" i="1"/>
  <c r="Q710" i="1" s="1"/>
  <c r="H726" i="1"/>
  <c r="I725" i="1"/>
  <c r="O725" i="1" s="1"/>
  <c r="B710" i="1" l="1"/>
  <c r="C711" i="1"/>
  <c r="Q711" i="1" s="1"/>
  <c r="I726" i="1"/>
  <c r="O726" i="1" s="1"/>
  <c r="H727" i="1"/>
  <c r="B711" i="1" l="1"/>
  <c r="C712" i="1"/>
  <c r="Q712" i="1" s="1"/>
  <c r="H728" i="1"/>
  <c r="I727" i="1"/>
  <c r="O727" i="1" s="1"/>
  <c r="B712" i="1" l="1"/>
  <c r="C713" i="1"/>
  <c r="Q713" i="1" s="1"/>
  <c r="H729" i="1"/>
  <c r="I728" i="1"/>
  <c r="O728" i="1" s="1"/>
  <c r="B713" i="1" l="1"/>
  <c r="C714" i="1"/>
  <c r="Q714" i="1" s="1"/>
  <c r="I729" i="1"/>
  <c r="O729" i="1" s="1"/>
  <c r="H730" i="1"/>
  <c r="B714" i="1" l="1"/>
  <c r="C715" i="1"/>
  <c r="Q715" i="1" s="1"/>
  <c r="I730" i="1"/>
  <c r="O730" i="1" s="1"/>
  <c r="H731" i="1"/>
  <c r="B715" i="1" l="1"/>
  <c r="C716" i="1"/>
  <c r="Q716" i="1" s="1"/>
  <c r="H732" i="1"/>
  <c r="I731" i="1"/>
  <c r="O731" i="1" s="1"/>
  <c r="B716" i="1" l="1"/>
  <c r="C717" i="1"/>
  <c r="Q717" i="1" s="1"/>
  <c r="I732" i="1"/>
  <c r="O732" i="1" s="1"/>
  <c r="H733" i="1"/>
  <c r="W735" i="1" l="1"/>
  <c r="B717" i="1"/>
  <c r="C718" i="1"/>
  <c r="Q718" i="1" s="1"/>
  <c r="H734" i="1"/>
  <c r="I733" i="1"/>
  <c r="O733" i="1" s="1"/>
  <c r="B718" i="1" l="1"/>
  <c r="C719" i="1"/>
  <c r="Q719" i="1" s="1"/>
  <c r="H735" i="1"/>
  <c r="I734" i="1"/>
  <c r="O734" i="1" s="1"/>
  <c r="B719" i="1" l="1"/>
  <c r="C720" i="1"/>
  <c r="Q720" i="1" s="1"/>
  <c r="I735" i="1"/>
  <c r="O735" i="1" s="1"/>
  <c r="H736" i="1"/>
  <c r="B720" i="1" l="1"/>
  <c r="C721" i="1"/>
  <c r="Q721" i="1" s="1"/>
  <c r="H737" i="1"/>
  <c r="I736" i="1"/>
  <c r="O736" i="1" s="1"/>
  <c r="B721" i="1" l="1"/>
  <c r="C722" i="1"/>
  <c r="Q722" i="1" s="1"/>
  <c r="I737" i="1"/>
  <c r="O737" i="1" s="1"/>
  <c r="H738" i="1"/>
  <c r="B722" i="1" l="1"/>
  <c r="C723" i="1"/>
  <c r="Q723" i="1" s="1"/>
  <c r="I738" i="1"/>
  <c r="O738" i="1" s="1"/>
  <c r="H739" i="1"/>
  <c r="B723" i="1" l="1"/>
  <c r="C724" i="1"/>
  <c r="Q724" i="1" s="1"/>
  <c r="I739" i="1"/>
  <c r="O739" i="1" s="1"/>
  <c r="H740" i="1"/>
  <c r="B724" i="1" l="1"/>
  <c r="C725" i="1"/>
  <c r="Q725" i="1" s="1"/>
  <c r="H741" i="1"/>
  <c r="I740" i="1"/>
  <c r="O740" i="1" s="1"/>
  <c r="B725" i="1" l="1"/>
  <c r="C726" i="1"/>
  <c r="Q726" i="1" s="1"/>
  <c r="I741" i="1"/>
  <c r="O741" i="1" s="1"/>
  <c r="H742" i="1"/>
  <c r="B726" i="1" l="1"/>
  <c r="C727" i="1"/>
  <c r="Q727" i="1" s="1"/>
  <c r="H743" i="1"/>
  <c r="I742" i="1"/>
  <c r="O742" i="1" s="1"/>
  <c r="B727" i="1" l="1"/>
  <c r="C728" i="1"/>
  <c r="Q728" i="1" s="1"/>
  <c r="I743" i="1"/>
  <c r="O743" i="1" s="1"/>
  <c r="H744" i="1"/>
  <c r="B728" i="1" l="1"/>
  <c r="C729" i="1"/>
  <c r="Q729" i="1" s="1"/>
  <c r="H745" i="1"/>
  <c r="I744" i="1"/>
  <c r="O744" i="1" s="1"/>
  <c r="B729" i="1" l="1"/>
  <c r="C730" i="1"/>
  <c r="Q730" i="1" s="1"/>
  <c r="H746" i="1"/>
  <c r="I745" i="1"/>
  <c r="O745" i="1" s="1"/>
  <c r="B730" i="1" l="1"/>
  <c r="C731" i="1"/>
  <c r="Q731" i="1" s="1"/>
  <c r="I746" i="1"/>
  <c r="O746" i="1" s="1"/>
  <c r="H747" i="1"/>
  <c r="B731" i="1" l="1"/>
  <c r="C732" i="1"/>
  <c r="Q732" i="1" s="1"/>
  <c r="H748" i="1"/>
  <c r="I747" i="1"/>
  <c r="O747" i="1" s="1"/>
  <c r="W736" i="1" l="1"/>
  <c r="W737" i="1" s="1"/>
  <c r="S732" i="1" s="1"/>
  <c r="R732" i="1" s="1"/>
  <c r="B732" i="1"/>
  <c r="I748" i="1"/>
  <c r="O748" i="1" s="1"/>
  <c r="H749" i="1"/>
  <c r="C733" i="1" l="1"/>
  <c r="W741" i="1" s="1"/>
  <c r="W738" i="1"/>
  <c r="W740" i="1" s="1"/>
  <c r="W742" i="1" s="1"/>
  <c r="H750" i="1"/>
  <c r="I749" i="1"/>
  <c r="O749" i="1" s="1"/>
  <c r="C734" i="1" l="1"/>
  <c r="C735" i="1" s="1"/>
  <c r="W752" i="1"/>
  <c r="Q733" i="1"/>
  <c r="B733" i="1" s="1"/>
  <c r="W739" i="1"/>
  <c r="I750" i="1"/>
  <c r="O750" i="1" s="1"/>
  <c r="H751" i="1"/>
  <c r="Q734" i="1" l="1"/>
  <c r="B734" i="1" s="1"/>
  <c r="Q735" i="1"/>
  <c r="B735" i="1" s="1"/>
  <c r="C736" i="1"/>
  <c r="I751" i="1"/>
  <c r="O751" i="1" s="1"/>
  <c r="H752" i="1"/>
  <c r="Q736" i="1" l="1"/>
  <c r="B736" i="1" s="1"/>
  <c r="C737" i="1"/>
  <c r="H753" i="1"/>
  <c r="I752" i="1"/>
  <c r="O752" i="1" s="1"/>
  <c r="Q737" i="1" l="1"/>
  <c r="B737" i="1" s="1"/>
  <c r="C738" i="1"/>
  <c r="H754" i="1"/>
  <c r="I753" i="1"/>
  <c r="O753" i="1" s="1"/>
  <c r="Q738" i="1" l="1"/>
  <c r="B738" i="1" s="1"/>
  <c r="C739" i="1"/>
  <c r="H755" i="1"/>
  <c r="I754" i="1"/>
  <c r="O754" i="1" s="1"/>
  <c r="Q739" i="1" l="1"/>
  <c r="B739" i="1" s="1"/>
  <c r="C740" i="1"/>
  <c r="H756" i="1"/>
  <c r="I755" i="1"/>
  <c r="O755" i="1" s="1"/>
  <c r="Q740" i="1" l="1"/>
  <c r="B740" i="1" s="1"/>
  <c r="C741" i="1"/>
  <c r="H757" i="1"/>
  <c r="I756" i="1"/>
  <c r="O756" i="1" s="1"/>
  <c r="Q741" i="1" l="1"/>
  <c r="B741" i="1" s="1"/>
  <c r="C742" i="1"/>
  <c r="I757" i="1"/>
  <c r="O757" i="1" s="1"/>
  <c r="H758" i="1"/>
  <c r="Q742" i="1" l="1"/>
  <c r="B742" i="1" s="1"/>
  <c r="C743" i="1"/>
  <c r="H759" i="1"/>
  <c r="I758" i="1"/>
  <c r="O758" i="1" s="1"/>
  <c r="Q743" i="1" l="1"/>
  <c r="B743" i="1" s="1"/>
  <c r="C744" i="1"/>
  <c r="I759" i="1"/>
  <c r="O759" i="1" s="1"/>
  <c r="H760" i="1"/>
  <c r="Q744" i="1" l="1"/>
  <c r="B744" i="1" s="1"/>
  <c r="C745" i="1"/>
  <c r="H761" i="1"/>
  <c r="I760" i="1"/>
  <c r="O760" i="1" s="1"/>
  <c r="Q745" i="1" l="1"/>
  <c r="B745" i="1" s="1"/>
  <c r="C746" i="1"/>
  <c r="I761" i="1"/>
  <c r="O761" i="1" s="1"/>
  <c r="H762" i="1"/>
  <c r="Q746" i="1" l="1"/>
  <c r="B746" i="1" s="1"/>
  <c r="C747" i="1"/>
  <c r="H763" i="1"/>
  <c r="I762" i="1"/>
  <c r="O762" i="1" s="1"/>
  <c r="Q747" i="1" l="1"/>
  <c r="B747" i="1" s="1"/>
  <c r="C748" i="1"/>
  <c r="H764" i="1"/>
  <c r="I763" i="1"/>
  <c r="O763" i="1" s="1"/>
  <c r="Q748" i="1" l="1"/>
  <c r="B748" i="1" s="1"/>
  <c r="C749" i="1"/>
  <c r="I764" i="1"/>
  <c r="O764" i="1" s="1"/>
  <c r="H765" i="1"/>
  <c r="W753" i="1" l="1"/>
  <c r="W754" i="1" s="1"/>
  <c r="S749" i="1" s="1"/>
  <c r="R749" i="1" s="1"/>
  <c r="Q749" i="1"/>
  <c r="B749" i="1" s="1"/>
  <c r="I765" i="1"/>
  <c r="O765" i="1" s="1"/>
  <c r="H766" i="1"/>
  <c r="C750" i="1" l="1"/>
  <c r="C751" i="1" s="1"/>
  <c r="W755" i="1"/>
  <c r="W757" i="1" s="1"/>
  <c r="W759" i="1" s="1"/>
  <c r="H767" i="1"/>
  <c r="I766" i="1"/>
  <c r="O766" i="1" s="1"/>
  <c r="Q751" i="1" l="1"/>
  <c r="B751" i="1" s="1"/>
  <c r="W758" i="1"/>
  <c r="Q750" i="1"/>
  <c r="B750" i="1" s="1"/>
  <c r="W756" i="1"/>
  <c r="C752" i="1"/>
  <c r="Q752" i="1" s="1"/>
  <c r="H768" i="1"/>
  <c r="I767" i="1"/>
  <c r="O767" i="1" s="1"/>
  <c r="B752" i="1" l="1"/>
  <c r="C753" i="1"/>
  <c r="H769" i="1"/>
  <c r="I768" i="1"/>
  <c r="O768" i="1" s="1"/>
  <c r="Q753" i="1" l="1"/>
  <c r="B753" i="1" s="1"/>
  <c r="C754" i="1"/>
  <c r="H770" i="1"/>
  <c r="I769" i="1"/>
  <c r="O769" i="1" s="1"/>
  <c r="Q754" i="1" l="1"/>
  <c r="B754" i="1" s="1"/>
  <c r="C755" i="1"/>
  <c r="H771" i="1"/>
  <c r="I770" i="1"/>
  <c r="O770" i="1" s="1"/>
  <c r="Q755" i="1" l="1"/>
  <c r="B755" i="1" s="1"/>
  <c r="C756" i="1"/>
  <c r="I771" i="1"/>
  <c r="O771" i="1" s="1"/>
  <c r="H772" i="1"/>
  <c r="Q756" i="1" l="1"/>
  <c r="B756" i="1" s="1"/>
  <c r="C757" i="1"/>
  <c r="I772" i="1"/>
  <c r="O772" i="1" s="1"/>
  <c r="H773" i="1"/>
  <c r="Q757" i="1" l="1"/>
  <c r="B757" i="1" s="1"/>
  <c r="C758" i="1"/>
  <c r="I773" i="1"/>
  <c r="O773" i="1" s="1"/>
  <c r="H774" i="1"/>
  <c r="Q758" i="1" l="1"/>
  <c r="B758" i="1" s="1"/>
  <c r="C759" i="1"/>
  <c r="H775" i="1"/>
  <c r="I774" i="1"/>
  <c r="O774" i="1" s="1"/>
  <c r="Q759" i="1" l="1"/>
  <c r="B759" i="1" s="1"/>
  <c r="C760" i="1"/>
  <c r="I775" i="1"/>
  <c r="O775" i="1" s="1"/>
  <c r="H776" i="1"/>
  <c r="Q760" i="1" l="1"/>
  <c r="B760" i="1" s="1"/>
  <c r="C761" i="1"/>
  <c r="H777" i="1"/>
  <c r="I776" i="1"/>
  <c r="O776" i="1" s="1"/>
  <c r="Q761" i="1" l="1"/>
  <c r="B761" i="1" s="1"/>
  <c r="C762" i="1"/>
  <c r="H778" i="1"/>
  <c r="I777" i="1"/>
  <c r="O777" i="1" s="1"/>
  <c r="Q762" i="1" l="1"/>
  <c r="B762" i="1" s="1"/>
  <c r="C763" i="1"/>
  <c r="I778" i="1"/>
  <c r="O778" i="1" s="1"/>
  <c r="H779" i="1"/>
  <c r="Q763" i="1" l="1"/>
  <c r="B763" i="1" s="1"/>
  <c r="C764" i="1"/>
  <c r="H780" i="1"/>
  <c r="I779" i="1"/>
  <c r="O779" i="1" s="1"/>
  <c r="Q764" i="1" l="1"/>
  <c r="B764" i="1" s="1"/>
  <c r="C765" i="1"/>
  <c r="I780" i="1"/>
  <c r="O780" i="1" s="1"/>
  <c r="H781" i="1"/>
  <c r="Q765" i="1" l="1"/>
  <c r="B765" i="1" s="1"/>
  <c r="C766" i="1"/>
  <c r="I781" i="1"/>
  <c r="O781" i="1" s="1"/>
  <c r="H782" i="1"/>
  <c r="Q766" i="1" l="1"/>
  <c r="B766" i="1" s="1"/>
  <c r="C767" i="1"/>
  <c r="H783" i="1"/>
  <c r="I782" i="1"/>
  <c r="O782" i="1" s="1"/>
  <c r="Q767" i="1" l="1"/>
  <c r="B767" i="1" s="1"/>
  <c r="C768" i="1"/>
  <c r="H784" i="1"/>
  <c r="I783" i="1"/>
  <c r="O783" i="1" s="1"/>
  <c r="Q768" i="1" l="1"/>
  <c r="B768" i="1" s="1"/>
  <c r="C769" i="1"/>
  <c r="I784" i="1"/>
  <c r="O784" i="1" s="1"/>
  <c r="H785" i="1"/>
  <c r="Q769" i="1" l="1"/>
  <c r="B769" i="1" s="1"/>
  <c r="C770" i="1"/>
  <c r="H786" i="1"/>
  <c r="I785" i="1"/>
  <c r="O785" i="1" s="1"/>
  <c r="Q770" i="1" l="1"/>
  <c r="B770" i="1" s="1"/>
  <c r="C771" i="1"/>
  <c r="I786" i="1"/>
  <c r="O786" i="1" s="1"/>
  <c r="H787" i="1"/>
  <c r="Q771" i="1" l="1"/>
  <c r="B771" i="1" s="1"/>
  <c r="C772" i="1"/>
  <c r="H788" i="1"/>
  <c r="I787" i="1"/>
  <c r="O787" i="1" s="1"/>
  <c r="Q772" i="1" l="1"/>
  <c r="B772" i="1" s="1"/>
  <c r="C773" i="1"/>
  <c r="H789" i="1"/>
  <c r="I788" i="1"/>
  <c r="O788" i="1" s="1"/>
  <c r="Q773" i="1" l="1"/>
  <c r="B773" i="1" s="1"/>
  <c r="C774" i="1"/>
  <c r="H790" i="1"/>
  <c r="I789" i="1"/>
  <c r="O789" i="1" s="1"/>
  <c r="W792" i="1" l="1"/>
  <c r="Q774" i="1"/>
  <c r="B774" i="1" s="1"/>
  <c r="C775" i="1"/>
  <c r="I790" i="1"/>
  <c r="O790" i="1" s="1"/>
  <c r="H791" i="1"/>
  <c r="Q775" i="1" l="1"/>
  <c r="B775" i="1" s="1"/>
  <c r="C776" i="1"/>
  <c r="I791" i="1"/>
  <c r="O791" i="1" s="1"/>
  <c r="H792" i="1"/>
  <c r="Q776" i="1" l="1"/>
  <c r="B776" i="1" s="1"/>
  <c r="C777" i="1"/>
  <c r="H793" i="1"/>
  <c r="I792" i="1"/>
  <c r="O792" i="1" s="1"/>
  <c r="Q777" i="1" l="1"/>
  <c r="B777" i="1" s="1"/>
  <c r="C778" i="1"/>
  <c r="H794" i="1"/>
  <c r="I793" i="1"/>
  <c r="O793" i="1" s="1"/>
  <c r="Q778" i="1" l="1"/>
  <c r="B778" i="1" s="1"/>
  <c r="C779" i="1"/>
  <c r="H795" i="1"/>
  <c r="I794" i="1"/>
  <c r="O794" i="1" s="1"/>
  <c r="Q779" i="1" l="1"/>
  <c r="B779" i="1" s="1"/>
  <c r="C780" i="1"/>
  <c r="I795" i="1"/>
  <c r="O795" i="1" s="1"/>
  <c r="H796" i="1"/>
  <c r="Q780" i="1" l="1"/>
  <c r="B780" i="1" s="1"/>
  <c r="C781" i="1"/>
  <c r="H797" i="1"/>
  <c r="I796" i="1"/>
  <c r="O796" i="1" s="1"/>
  <c r="Q781" i="1" l="1"/>
  <c r="B781" i="1" s="1"/>
  <c r="C782" i="1"/>
  <c r="I797" i="1"/>
  <c r="O797" i="1" s="1"/>
  <c r="H798" i="1"/>
  <c r="Q782" i="1" l="1"/>
  <c r="C783" i="1"/>
  <c r="I798" i="1"/>
  <c r="O798" i="1" s="1"/>
  <c r="H799" i="1"/>
  <c r="B782" i="1" l="1"/>
  <c r="Q783" i="1"/>
  <c r="B783" i="1" s="1"/>
  <c r="C784" i="1"/>
  <c r="H800" i="1"/>
  <c r="I799" i="1"/>
  <c r="O799" i="1" s="1"/>
  <c r="Q784" i="1" l="1"/>
  <c r="B784" i="1" s="1"/>
  <c r="C785" i="1"/>
  <c r="H801" i="1"/>
  <c r="I800" i="1"/>
  <c r="O800" i="1" s="1"/>
  <c r="Q785" i="1" l="1"/>
  <c r="B785" i="1" s="1"/>
  <c r="C786" i="1"/>
  <c r="I801" i="1"/>
  <c r="O801" i="1" s="1"/>
  <c r="H802" i="1"/>
  <c r="Q786" i="1" l="1"/>
  <c r="B786" i="1" s="1"/>
  <c r="C787" i="1"/>
  <c r="H803" i="1"/>
  <c r="I802" i="1"/>
  <c r="O802" i="1" s="1"/>
  <c r="Q787" i="1" l="1"/>
  <c r="B787" i="1" s="1"/>
  <c r="C788" i="1"/>
  <c r="H804" i="1"/>
  <c r="I803" i="1"/>
  <c r="O803" i="1" s="1"/>
  <c r="Q788" i="1" l="1"/>
  <c r="B788" i="1" s="1"/>
  <c r="C789" i="1"/>
  <c r="H805" i="1"/>
  <c r="I804" i="1"/>
  <c r="O804" i="1" s="1"/>
  <c r="W793" i="1" l="1"/>
  <c r="W794" i="1" s="1"/>
  <c r="S789" i="1" s="1"/>
  <c r="R789" i="1" s="1"/>
  <c r="Q789" i="1"/>
  <c r="B789" i="1" s="1"/>
  <c r="H806" i="1"/>
  <c r="I805" i="1"/>
  <c r="O805" i="1" s="1"/>
  <c r="C790" i="1" l="1"/>
  <c r="W798" i="1" s="1"/>
  <c r="W795" i="1"/>
  <c r="W797" i="1" s="1"/>
  <c r="W799" i="1" s="1"/>
  <c r="H807" i="1"/>
  <c r="I806" i="1"/>
  <c r="O806" i="1" s="1"/>
  <c r="C791" i="1" l="1"/>
  <c r="Q791" i="1" s="1"/>
  <c r="B791" i="1" s="1"/>
  <c r="Q790" i="1"/>
  <c r="B790" i="1" s="1"/>
  <c r="W796" i="1"/>
  <c r="I807" i="1"/>
  <c r="O807" i="1" s="1"/>
  <c r="H808" i="1"/>
  <c r="C792" i="1" l="1"/>
  <c r="Q792" i="1" s="1"/>
  <c r="B792" i="1" s="1"/>
  <c r="H809" i="1"/>
  <c r="I808" i="1"/>
  <c r="O808" i="1" s="1"/>
  <c r="C793" i="1" l="1"/>
  <c r="Q793" i="1" s="1"/>
  <c r="B793" i="1" s="1"/>
  <c r="H810" i="1"/>
  <c r="I809" i="1"/>
  <c r="O809" i="1" s="1"/>
  <c r="C794" i="1" l="1"/>
  <c r="C795" i="1" s="1"/>
  <c r="Q794" i="1"/>
  <c r="B794" i="1" s="1"/>
  <c r="H811" i="1"/>
  <c r="I810" i="1"/>
  <c r="O810" i="1" s="1"/>
  <c r="Q795" i="1" l="1"/>
  <c r="B795" i="1" s="1"/>
  <c r="C796" i="1"/>
  <c r="H812" i="1"/>
  <c r="I811" i="1"/>
  <c r="O811" i="1" s="1"/>
  <c r="Q796" i="1" l="1"/>
  <c r="B796" i="1" s="1"/>
  <c r="C797" i="1"/>
  <c r="H813" i="1"/>
  <c r="I812" i="1"/>
  <c r="O812" i="1" s="1"/>
  <c r="Q797" i="1" l="1"/>
  <c r="B797" i="1" s="1"/>
  <c r="C798" i="1"/>
  <c r="I813" i="1"/>
  <c r="O813" i="1" s="1"/>
  <c r="H814" i="1"/>
  <c r="Q798" i="1" l="1"/>
  <c r="B798" i="1" s="1"/>
  <c r="C799" i="1"/>
  <c r="H815" i="1"/>
  <c r="I814" i="1"/>
  <c r="O814" i="1" s="1"/>
  <c r="Q799" i="1" l="1"/>
  <c r="B799" i="1" s="1"/>
  <c r="C800" i="1"/>
  <c r="H816" i="1"/>
  <c r="I815" i="1"/>
  <c r="O815" i="1" s="1"/>
  <c r="Q800" i="1" l="1"/>
  <c r="B800" i="1" s="1"/>
  <c r="C801" i="1"/>
  <c r="H817" i="1"/>
  <c r="I816" i="1"/>
  <c r="O816" i="1" s="1"/>
  <c r="Q801" i="1" l="1"/>
  <c r="B801" i="1" s="1"/>
  <c r="C802" i="1"/>
  <c r="H818" i="1"/>
  <c r="I817" i="1"/>
  <c r="O817" i="1" s="1"/>
  <c r="Q802" i="1" l="1"/>
  <c r="B802" i="1" s="1"/>
  <c r="C803" i="1"/>
  <c r="H819" i="1"/>
  <c r="I818" i="1"/>
  <c r="O818" i="1" s="1"/>
  <c r="Q803" i="1" l="1"/>
  <c r="B803" i="1" s="1"/>
  <c r="C804" i="1"/>
  <c r="I819" i="1"/>
  <c r="O819" i="1" s="1"/>
  <c r="H820" i="1"/>
  <c r="Q804" i="1" l="1"/>
  <c r="B804" i="1" s="1"/>
  <c r="C805" i="1"/>
  <c r="H821" i="1"/>
  <c r="I820" i="1"/>
  <c r="O820" i="1" s="1"/>
  <c r="W823" i="1" l="1"/>
  <c r="Q805" i="1"/>
  <c r="B805" i="1" s="1"/>
  <c r="C806" i="1"/>
  <c r="H822" i="1"/>
  <c r="I821" i="1"/>
  <c r="O821" i="1" s="1"/>
  <c r="Q806" i="1" l="1"/>
  <c r="B806" i="1" s="1"/>
  <c r="C807" i="1"/>
  <c r="I822" i="1"/>
  <c r="O822" i="1" s="1"/>
  <c r="H823" i="1"/>
  <c r="Q807" i="1" l="1"/>
  <c r="B807" i="1" s="1"/>
  <c r="C808" i="1"/>
  <c r="I823" i="1"/>
  <c r="O823" i="1" s="1"/>
  <c r="H824" i="1"/>
  <c r="Q808" i="1" l="1"/>
  <c r="B808" i="1" s="1"/>
  <c r="C809" i="1"/>
  <c r="H825" i="1"/>
  <c r="I824" i="1"/>
  <c r="O824" i="1" s="1"/>
  <c r="Q809" i="1" l="1"/>
  <c r="B809" i="1" s="1"/>
  <c r="C810" i="1"/>
  <c r="H826" i="1"/>
  <c r="I825" i="1"/>
  <c r="O825" i="1" s="1"/>
  <c r="Q810" i="1" l="1"/>
  <c r="B810" i="1" s="1"/>
  <c r="C811" i="1"/>
  <c r="H827" i="1"/>
  <c r="I826" i="1"/>
  <c r="O826" i="1" s="1"/>
  <c r="Q811" i="1" l="1"/>
  <c r="B811" i="1" s="1"/>
  <c r="C812" i="1"/>
  <c r="H828" i="1"/>
  <c r="I827" i="1"/>
  <c r="O827" i="1" s="1"/>
  <c r="Q812" i="1" l="1"/>
  <c r="B812" i="1" s="1"/>
  <c r="C813" i="1"/>
  <c r="I828" i="1"/>
  <c r="O828" i="1" s="1"/>
  <c r="H829" i="1"/>
  <c r="Q813" i="1" l="1"/>
  <c r="B813" i="1" s="1"/>
  <c r="C814" i="1"/>
  <c r="I829" i="1"/>
  <c r="O829" i="1" s="1"/>
  <c r="H830" i="1"/>
  <c r="Q814" i="1" l="1"/>
  <c r="B814" i="1" s="1"/>
  <c r="C815" i="1"/>
  <c r="I830" i="1"/>
  <c r="O830" i="1" s="1"/>
  <c r="H831" i="1"/>
  <c r="Q815" i="1" l="1"/>
  <c r="B815" i="1" s="1"/>
  <c r="C816" i="1"/>
  <c r="H832" i="1"/>
  <c r="I831" i="1"/>
  <c r="O831" i="1" s="1"/>
  <c r="Q816" i="1" l="1"/>
  <c r="B816" i="1" s="1"/>
  <c r="C817" i="1"/>
  <c r="I832" i="1"/>
  <c r="O832" i="1" s="1"/>
  <c r="H833" i="1"/>
  <c r="Q817" i="1" l="1"/>
  <c r="B817" i="1" s="1"/>
  <c r="C818" i="1"/>
  <c r="I833" i="1"/>
  <c r="O833" i="1" s="1"/>
  <c r="H834" i="1"/>
  <c r="Q818" i="1" l="1"/>
  <c r="B818" i="1" s="1"/>
  <c r="C819" i="1"/>
  <c r="H835" i="1"/>
  <c r="I834" i="1"/>
  <c r="O834" i="1" s="1"/>
  <c r="Q819" i="1" l="1"/>
  <c r="B819" i="1" s="1"/>
  <c r="C820" i="1"/>
  <c r="H836" i="1"/>
  <c r="I835" i="1"/>
  <c r="O835" i="1" s="1"/>
  <c r="Q820" i="1" l="1"/>
  <c r="B820" i="1" s="1"/>
  <c r="W824" i="1"/>
  <c r="W825" i="1" s="1"/>
  <c r="S820" i="1" s="1"/>
  <c r="R820" i="1" s="1"/>
  <c r="H837" i="1"/>
  <c r="I836" i="1"/>
  <c r="O836" i="1" s="1"/>
  <c r="C821" i="1" l="1"/>
  <c r="W829" i="1" s="1"/>
  <c r="W826" i="1"/>
  <c r="W828" i="1" s="1"/>
  <c r="W830" i="1" s="1"/>
  <c r="H838" i="1"/>
  <c r="I837" i="1"/>
  <c r="O837" i="1" s="1"/>
  <c r="C822" i="1" l="1"/>
  <c r="Q822" i="1" s="1"/>
  <c r="Q821" i="1"/>
  <c r="B821" i="1" s="1"/>
  <c r="W827" i="1"/>
  <c r="H839" i="1"/>
  <c r="I838" i="1"/>
  <c r="O838" i="1" s="1"/>
  <c r="C823" i="1" l="1"/>
  <c r="Q823" i="1" s="1"/>
  <c r="B822" i="1"/>
  <c r="H840" i="1"/>
  <c r="I839" i="1"/>
  <c r="O839" i="1" s="1"/>
  <c r="B823" i="1" l="1"/>
  <c r="C824" i="1"/>
  <c r="Q824" i="1" s="1"/>
  <c r="B824" i="1" s="1"/>
  <c r="H841" i="1"/>
  <c r="I840" i="1"/>
  <c r="O840" i="1" s="1"/>
  <c r="C825" i="1" l="1"/>
  <c r="Q825" i="1" s="1"/>
  <c r="B825" i="1" s="1"/>
  <c r="H842" i="1"/>
  <c r="I841" i="1"/>
  <c r="O841" i="1" s="1"/>
  <c r="C826" i="1" l="1"/>
  <c r="Q826" i="1" s="1"/>
  <c r="H843" i="1"/>
  <c r="I842" i="1"/>
  <c r="O842" i="1" s="1"/>
  <c r="C827" i="1" l="1"/>
  <c r="Q827" i="1" s="1"/>
  <c r="B827" i="1" s="1"/>
  <c r="B826" i="1"/>
  <c r="H844" i="1"/>
  <c r="I843" i="1"/>
  <c r="O843" i="1" s="1"/>
  <c r="C828" i="1" l="1"/>
  <c r="Q828" i="1"/>
  <c r="B828" i="1" s="1"/>
  <c r="C829" i="1"/>
  <c r="I844" i="1"/>
  <c r="O844" i="1" s="1"/>
  <c r="H845" i="1"/>
  <c r="Q829" i="1" l="1"/>
  <c r="B829" i="1" s="1"/>
  <c r="C830" i="1"/>
  <c r="H846" i="1"/>
  <c r="I845" i="1"/>
  <c r="O845" i="1" s="1"/>
  <c r="Q830" i="1" l="1"/>
  <c r="B830" i="1" s="1"/>
  <c r="C831" i="1"/>
  <c r="H847" i="1"/>
  <c r="I846" i="1"/>
  <c r="O846" i="1" s="1"/>
  <c r="Q831" i="1" l="1"/>
  <c r="B831" i="1" s="1"/>
  <c r="C832" i="1"/>
  <c r="H848" i="1"/>
  <c r="I847" i="1"/>
  <c r="O847" i="1" s="1"/>
  <c r="Q832" i="1" l="1"/>
  <c r="B832" i="1" s="1"/>
  <c r="C833" i="1"/>
  <c r="H849" i="1"/>
  <c r="I848" i="1"/>
  <c r="O848" i="1" s="1"/>
  <c r="Q833" i="1" l="1"/>
  <c r="B833" i="1" s="1"/>
  <c r="C834" i="1"/>
  <c r="I849" i="1"/>
  <c r="O849" i="1" s="1"/>
  <c r="H850" i="1"/>
  <c r="Q834" i="1" l="1"/>
  <c r="B834" i="1" s="1"/>
  <c r="C835" i="1"/>
  <c r="I850" i="1"/>
  <c r="O850" i="1" s="1"/>
  <c r="H851" i="1"/>
  <c r="Q835" i="1" l="1"/>
  <c r="B835" i="1" s="1"/>
  <c r="C836" i="1"/>
  <c r="H852" i="1"/>
  <c r="I851" i="1"/>
  <c r="O851" i="1" s="1"/>
  <c r="Q836" i="1" l="1"/>
  <c r="B836" i="1" s="1"/>
  <c r="C837" i="1"/>
  <c r="H853" i="1"/>
  <c r="I852" i="1"/>
  <c r="O852" i="1" s="1"/>
  <c r="Q837" i="1" l="1"/>
  <c r="B837" i="1" s="1"/>
  <c r="C838" i="1"/>
  <c r="I853" i="1"/>
  <c r="O853" i="1" s="1"/>
  <c r="H854" i="1"/>
  <c r="Q838" i="1" l="1"/>
  <c r="B838" i="1" s="1"/>
  <c r="C839" i="1"/>
  <c r="I854" i="1"/>
  <c r="O854" i="1" s="1"/>
  <c r="H855" i="1"/>
  <c r="Q839" i="1" l="1"/>
  <c r="B839" i="1" s="1"/>
  <c r="C840" i="1"/>
  <c r="H856" i="1"/>
  <c r="I855" i="1"/>
  <c r="O855" i="1" s="1"/>
  <c r="Q840" i="1" l="1"/>
  <c r="B840" i="1" s="1"/>
  <c r="C841" i="1"/>
  <c r="H857" i="1"/>
  <c r="I856" i="1"/>
  <c r="O856" i="1" s="1"/>
  <c r="Q841" i="1" l="1"/>
  <c r="B841" i="1" s="1"/>
  <c r="C842" i="1"/>
  <c r="H858" i="1"/>
  <c r="I857" i="1"/>
  <c r="O857" i="1" s="1"/>
  <c r="Q842" i="1" l="1"/>
  <c r="B842" i="1" s="1"/>
  <c r="C843" i="1"/>
  <c r="I858" i="1"/>
  <c r="O858" i="1" s="1"/>
  <c r="H859" i="1"/>
  <c r="Q843" i="1" l="1"/>
  <c r="B843" i="1" s="1"/>
  <c r="C844" i="1"/>
  <c r="H860" i="1"/>
  <c r="I859" i="1"/>
  <c r="O859" i="1" s="1"/>
  <c r="Q844" i="1" l="1"/>
  <c r="B844" i="1" s="1"/>
  <c r="C845" i="1"/>
  <c r="H861" i="1"/>
  <c r="I860" i="1"/>
  <c r="O860" i="1" s="1"/>
  <c r="Q845" i="1" l="1"/>
  <c r="B845" i="1" s="1"/>
  <c r="C846" i="1"/>
  <c r="H862" i="1"/>
  <c r="I861" i="1"/>
  <c r="O861" i="1" s="1"/>
  <c r="Q846" i="1" l="1"/>
  <c r="B846" i="1" s="1"/>
  <c r="C847" i="1"/>
  <c r="I862" i="1"/>
  <c r="O862" i="1" s="1"/>
  <c r="H863" i="1"/>
  <c r="Q847" i="1" l="1"/>
  <c r="B847" i="1" s="1"/>
  <c r="C848" i="1"/>
  <c r="I863" i="1"/>
  <c r="O863" i="1" s="1"/>
  <c r="H864" i="1"/>
  <c r="Q848" i="1" l="1"/>
  <c r="B848" i="1" s="1"/>
  <c r="C849" i="1"/>
  <c r="H865" i="1"/>
  <c r="I864" i="1"/>
  <c r="O864" i="1" s="1"/>
  <c r="Q849" i="1" l="1"/>
  <c r="B849" i="1" s="1"/>
  <c r="C850" i="1"/>
  <c r="H866" i="1"/>
  <c r="I865" i="1"/>
  <c r="O865" i="1" s="1"/>
  <c r="Q850" i="1" l="1"/>
  <c r="B850" i="1" s="1"/>
  <c r="C851" i="1"/>
  <c r="I866" i="1"/>
  <c r="O866" i="1" s="1"/>
  <c r="H867" i="1"/>
  <c r="W869" i="1" l="1"/>
  <c r="Q851" i="1"/>
  <c r="B851" i="1" s="1"/>
  <c r="C852" i="1"/>
  <c r="H868" i="1"/>
  <c r="I867" i="1"/>
  <c r="O867" i="1" s="1"/>
  <c r="Q852" i="1" l="1"/>
  <c r="B852" i="1" s="1"/>
  <c r="C853" i="1"/>
  <c r="I868" i="1"/>
  <c r="O868" i="1" s="1"/>
  <c r="H869" i="1"/>
  <c r="H870" i="1" s="1"/>
  <c r="Q853" i="1" l="1"/>
  <c r="B853" i="1" s="1"/>
  <c r="C854" i="1"/>
  <c r="H871" i="1"/>
  <c r="I870" i="1"/>
  <c r="O870" i="1" s="1"/>
  <c r="I869" i="1"/>
  <c r="O869" i="1" s="1"/>
  <c r="Q854" i="1" l="1"/>
  <c r="B854" i="1"/>
  <c r="C855" i="1"/>
  <c r="H872" i="1"/>
  <c r="I871" i="1"/>
  <c r="O871" i="1" s="1"/>
  <c r="Q855" i="1" l="1"/>
  <c r="B855" i="1" s="1"/>
  <c r="C856" i="1"/>
  <c r="H873" i="1"/>
  <c r="I872" i="1"/>
  <c r="O872" i="1" s="1"/>
  <c r="Q856" i="1" l="1"/>
  <c r="B856" i="1"/>
  <c r="C857" i="1"/>
  <c r="H874" i="1"/>
  <c r="I873" i="1"/>
  <c r="O873" i="1" s="1"/>
  <c r="Q857" i="1" l="1"/>
  <c r="B857" i="1" s="1"/>
  <c r="C858" i="1"/>
  <c r="H875" i="1"/>
  <c r="I874" i="1"/>
  <c r="O874" i="1" s="1"/>
  <c r="Q858" i="1" l="1"/>
  <c r="B858" i="1" s="1"/>
  <c r="C859" i="1"/>
  <c r="H876" i="1"/>
  <c r="I875" i="1"/>
  <c r="O875" i="1" s="1"/>
  <c r="Q859" i="1" l="1"/>
  <c r="B859" i="1" s="1"/>
  <c r="C860" i="1"/>
  <c r="H877" i="1"/>
  <c r="I876" i="1"/>
  <c r="O876" i="1" s="1"/>
  <c r="Q860" i="1" l="1"/>
  <c r="B860" i="1" s="1"/>
  <c r="C861" i="1"/>
  <c r="H878" i="1"/>
  <c r="I877" i="1"/>
  <c r="O877" i="1" s="1"/>
  <c r="Q861" i="1" l="1"/>
  <c r="B861" i="1" s="1"/>
  <c r="C862" i="1"/>
  <c r="H879" i="1"/>
  <c r="I878" i="1"/>
  <c r="O878" i="1" s="1"/>
  <c r="Q862" i="1" l="1"/>
  <c r="B862" i="1"/>
  <c r="C863" i="1"/>
  <c r="H880" i="1"/>
  <c r="I879" i="1"/>
  <c r="O879" i="1" s="1"/>
  <c r="Q863" i="1" l="1"/>
  <c r="B863" i="1" s="1"/>
  <c r="C864" i="1"/>
  <c r="H881" i="1"/>
  <c r="I880" i="1"/>
  <c r="O880" i="1" s="1"/>
  <c r="Q864" i="1" l="1"/>
  <c r="B864" i="1" s="1"/>
  <c r="C865" i="1"/>
  <c r="H882" i="1"/>
  <c r="I881" i="1"/>
  <c r="O881" i="1" s="1"/>
  <c r="Q865" i="1" l="1"/>
  <c r="B865" i="1" s="1"/>
  <c r="C866" i="1"/>
  <c r="H883" i="1"/>
  <c r="I882" i="1"/>
  <c r="O882" i="1" s="1"/>
  <c r="B866" i="1" l="1"/>
  <c r="Q866" i="1"/>
  <c r="W870" i="1"/>
  <c r="W871" i="1" s="1"/>
  <c r="S866" i="1" s="1"/>
  <c r="R866" i="1" s="1"/>
  <c r="H884" i="1"/>
  <c r="I883" i="1"/>
  <c r="O883" i="1" s="1"/>
  <c r="C867" i="1" l="1"/>
  <c r="B867" i="1" s="1"/>
  <c r="Q867" i="1"/>
  <c r="W872" i="1"/>
  <c r="W874" i="1" s="1"/>
  <c r="W876" i="1" s="1"/>
  <c r="H885" i="1"/>
  <c r="I884" i="1"/>
  <c r="O884" i="1" s="1"/>
  <c r="C868" i="1" l="1"/>
  <c r="C869" i="1" s="1"/>
  <c r="Q869" i="1" s="1"/>
  <c r="W875" i="1"/>
  <c r="Q868" i="1"/>
  <c r="B868" i="1"/>
  <c r="W873" i="1"/>
  <c r="H886" i="1"/>
  <c r="I885" i="1"/>
  <c r="O885" i="1" s="1"/>
  <c r="C870" i="1" l="1"/>
  <c r="Q870" i="1" s="1"/>
  <c r="H887" i="1"/>
  <c r="I886" i="1"/>
  <c r="O886" i="1" s="1"/>
  <c r="C871" i="1" l="1"/>
  <c r="Q871" i="1" s="1"/>
  <c r="H888" i="1"/>
  <c r="I887" i="1"/>
  <c r="O887" i="1" s="1"/>
  <c r="C872" i="1" l="1"/>
  <c r="Q872" i="1" s="1"/>
  <c r="H889" i="1"/>
  <c r="I888" i="1"/>
  <c r="O888" i="1" s="1"/>
  <c r="C873" i="1" l="1"/>
  <c r="Q873" i="1" s="1"/>
  <c r="H890" i="1"/>
  <c r="I889" i="1"/>
  <c r="O889" i="1" s="1"/>
  <c r="C874" i="1" l="1"/>
  <c r="Q874" i="1" s="1"/>
  <c r="H891" i="1"/>
  <c r="I890" i="1"/>
  <c r="O890" i="1" s="1"/>
  <c r="C875" i="1" l="1"/>
  <c r="Q875" i="1" s="1"/>
  <c r="H892" i="1"/>
  <c r="I891" i="1"/>
  <c r="O891" i="1" s="1"/>
  <c r="C876" i="1" l="1"/>
  <c r="Q876" i="1" s="1"/>
  <c r="H893" i="1"/>
  <c r="I892" i="1"/>
  <c r="O892" i="1" s="1"/>
  <c r="C877" i="1" l="1"/>
  <c r="Q877" i="1" s="1"/>
  <c r="H894" i="1"/>
  <c r="I893" i="1"/>
  <c r="O893" i="1" s="1"/>
  <c r="C878" i="1" l="1"/>
  <c r="Q878" i="1" s="1"/>
  <c r="H895" i="1"/>
  <c r="I894" i="1"/>
  <c r="O894" i="1" s="1"/>
  <c r="C879" i="1" l="1"/>
  <c r="Q879" i="1" s="1"/>
  <c r="H896" i="1"/>
  <c r="I895" i="1"/>
  <c r="O895" i="1" s="1"/>
  <c r="C880" i="1" l="1"/>
  <c r="Q880" i="1" s="1"/>
  <c r="H897" i="1"/>
  <c r="I896" i="1"/>
  <c r="O896" i="1" s="1"/>
  <c r="C881" i="1" l="1"/>
  <c r="Q881" i="1" s="1"/>
  <c r="H898" i="1"/>
  <c r="I897" i="1"/>
  <c r="O897" i="1" s="1"/>
  <c r="C882" i="1" l="1"/>
  <c r="Q882" i="1" s="1"/>
  <c r="H899" i="1"/>
  <c r="I898" i="1"/>
  <c r="O898" i="1" s="1"/>
  <c r="C883" i="1" l="1"/>
  <c r="Q883" i="1" s="1"/>
  <c r="H900" i="1"/>
  <c r="I899" i="1"/>
  <c r="O899" i="1" s="1"/>
  <c r="C884" i="1" l="1"/>
  <c r="Q884" i="1" s="1"/>
  <c r="H901" i="1"/>
  <c r="I900" i="1"/>
  <c r="O900" i="1" s="1"/>
  <c r="C885" i="1" l="1"/>
  <c r="Q885" i="1" s="1"/>
  <c r="H902" i="1"/>
  <c r="I901" i="1"/>
  <c r="O901" i="1" s="1"/>
  <c r="C886" i="1" l="1"/>
  <c r="Q886" i="1" s="1"/>
  <c r="H903" i="1"/>
  <c r="I902" i="1"/>
  <c r="O902" i="1" s="1"/>
  <c r="C887" i="1" l="1"/>
  <c r="Q887" i="1" s="1"/>
  <c r="H904" i="1"/>
  <c r="I903" i="1"/>
  <c r="O903" i="1" s="1"/>
  <c r="C888" i="1" l="1"/>
  <c r="Q888" i="1" s="1"/>
  <c r="H905" i="1"/>
  <c r="I904" i="1"/>
  <c r="O904" i="1" s="1"/>
  <c r="C889" i="1" l="1"/>
  <c r="Q889" i="1" s="1"/>
  <c r="H906" i="1"/>
  <c r="I905" i="1"/>
  <c r="O905" i="1" s="1"/>
  <c r="C890" i="1" l="1"/>
  <c r="Q890" i="1" s="1"/>
  <c r="H907" i="1"/>
  <c r="I906" i="1"/>
  <c r="O906" i="1" s="1"/>
  <c r="C891" i="1" l="1"/>
  <c r="Q891" i="1" s="1"/>
  <c r="H908" i="1"/>
  <c r="I907" i="1"/>
  <c r="O907" i="1" s="1"/>
  <c r="C892" i="1" l="1"/>
  <c r="Q892" i="1" s="1"/>
  <c r="H909" i="1"/>
  <c r="I908" i="1"/>
  <c r="O908" i="1" s="1"/>
  <c r="C893" i="1" l="1"/>
  <c r="Q893" i="1" s="1"/>
  <c r="H910" i="1"/>
  <c r="I909" i="1"/>
  <c r="O909" i="1" s="1"/>
  <c r="C894" i="1" l="1"/>
  <c r="Q894" i="1" s="1"/>
  <c r="H911" i="1"/>
  <c r="I910" i="1"/>
  <c r="O910" i="1" s="1"/>
  <c r="C895" i="1" l="1"/>
  <c r="Q895" i="1" s="1"/>
  <c r="H912" i="1"/>
  <c r="I911" i="1"/>
  <c r="O911" i="1" s="1"/>
  <c r="C896" i="1" l="1"/>
  <c r="Q896" i="1" s="1"/>
  <c r="H913" i="1"/>
  <c r="I912" i="1"/>
  <c r="O912" i="1" s="1"/>
  <c r="C897" i="1" l="1"/>
  <c r="Q897" i="1" s="1"/>
  <c r="H914" i="1"/>
  <c r="I913" i="1"/>
  <c r="O913" i="1" s="1"/>
  <c r="C898" i="1" l="1"/>
  <c r="Q898" i="1" s="1"/>
  <c r="H915" i="1"/>
  <c r="I914" i="1"/>
  <c r="O914" i="1" s="1"/>
  <c r="C899" i="1" l="1"/>
  <c r="Q899" i="1" s="1"/>
  <c r="H916" i="1"/>
  <c r="I915" i="1"/>
  <c r="O915" i="1" s="1"/>
  <c r="C900" i="1" l="1"/>
  <c r="Q900" i="1" s="1"/>
  <c r="H917" i="1"/>
  <c r="I916" i="1"/>
  <c r="O916" i="1" s="1"/>
  <c r="C901" i="1" l="1"/>
  <c r="Q901" i="1" s="1"/>
  <c r="H918" i="1"/>
  <c r="I917" i="1"/>
  <c r="O917" i="1" s="1"/>
  <c r="C902" i="1" l="1"/>
  <c r="Q902" i="1" s="1"/>
  <c r="H919" i="1"/>
  <c r="I918" i="1"/>
  <c r="O918" i="1" s="1"/>
  <c r="C903" i="1" l="1"/>
  <c r="Q903" i="1" s="1"/>
  <c r="H920" i="1"/>
  <c r="I919" i="1"/>
  <c r="O919" i="1" s="1"/>
  <c r="C904" i="1" l="1"/>
  <c r="Q904" i="1" s="1"/>
  <c r="H921" i="1"/>
  <c r="I920" i="1"/>
  <c r="O920" i="1" s="1"/>
  <c r="C905" i="1" l="1"/>
  <c r="Q905" i="1" s="1"/>
  <c r="H922" i="1"/>
  <c r="I921" i="1"/>
  <c r="O921" i="1" s="1"/>
  <c r="C906" i="1" l="1"/>
  <c r="Q906" i="1" s="1"/>
  <c r="H923" i="1"/>
  <c r="I922" i="1"/>
  <c r="O922" i="1" s="1"/>
  <c r="C907" i="1" l="1"/>
  <c r="Q907" i="1" s="1"/>
  <c r="H924" i="1"/>
  <c r="I923" i="1"/>
  <c r="O923" i="1" s="1"/>
  <c r="C908" i="1" l="1"/>
  <c r="Q908" i="1" s="1"/>
  <c r="H925" i="1"/>
  <c r="I924" i="1"/>
  <c r="O924" i="1" s="1"/>
  <c r="C909" i="1" l="1"/>
  <c r="Q909" i="1" s="1"/>
  <c r="H926" i="1"/>
  <c r="I925" i="1"/>
  <c r="O925" i="1" s="1"/>
  <c r="C910" i="1" l="1"/>
  <c r="Q910" i="1" s="1"/>
  <c r="H927" i="1"/>
  <c r="I926" i="1"/>
  <c r="O926" i="1" s="1"/>
  <c r="C911" i="1" l="1"/>
  <c r="Q911" i="1" s="1"/>
  <c r="H928" i="1"/>
  <c r="I927" i="1"/>
  <c r="O927" i="1" s="1"/>
  <c r="C912" i="1" l="1"/>
  <c r="Q912" i="1" s="1"/>
  <c r="H929" i="1"/>
  <c r="I928" i="1"/>
  <c r="O928" i="1" s="1"/>
  <c r="C913" i="1" l="1"/>
  <c r="Q913" i="1" s="1"/>
  <c r="H930" i="1"/>
  <c r="I929" i="1"/>
  <c r="O929" i="1" s="1"/>
  <c r="C914" i="1" l="1"/>
  <c r="Q914" i="1" s="1"/>
  <c r="H931" i="1"/>
  <c r="I930" i="1"/>
  <c r="O930" i="1" s="1"/>
  <c r="C915" i="1" l="1"/>
  <c r="Q915" i="1" s="1"/>
  <c r="H932" i="1"/>
  <c r="I931" i="1"/>
  <c r="O931" i="1" s="1"/>
  <c r="C916" i="1" l="1"/>
  <c r="Q916" i="1" s="1"/>
  <c r="H933" i="1"/>
  <c r="I932" i="1"/>
  <c r="O932" i="1" s="1"/>
  <c r="C917" i="1" l="1"/>
  <c r="Q917" i="1" s="1"/>
  <c r="H934" i="1"/>
  <c r="I933" i="1"/>
  <c r="O933" i="1" s="1"/>
  <c r="C918" i="1" l="1"/>
  <c r="Q918" i="1" s="1"/>
  <c r="H935" i="1"/>
  <c r="I934" i="1"/>
  <c r="O934" i="1" s="1"/>
  <c r="C919" i="1" l="1"/>
  <c r="Q919" i="1" s="1"/>
  <c r="H936" i="1"/>
  <c r="I935" i="1"/>
  <c r="O935" i="1" s="1"/>
  <c r="C920" i="1" l="1"/>
  <c r="Q920" i="1" s="1"/>
  <c r="H937" i="1"/>
  <c r="I936" i="1"/>
  <c r="O936" i="1" s="1"/>
  <c r="C921" i="1" l="1"/>
  <c r="Q921" i="1" s="1"/>
  <c r="H938" i="1"/>
  <c r="I937" i="1"/>
  <c r="O937" i="1" s="1"/>
  <c r="C922" i="1" l="1"/>
  <c r="Q922" i="1" s="1"/>
  <c r="H939" i="1"/>
  <c r="I938" i="1"/>
  <c r="O938" i="1" s="1"/>
  <c r="C923" i="1" l="1"/>
  <c r="Q923" i="1" s="1"/>
  <c r="H940" i="1"/>
  <c r="H941" i="1" s="1"/>
  <c r="I939" i="1"/>
  <c r="O939" i="1" s="1"/>
  <c r="C924" i="1" l="1"/>
  <c r="Q924" i="1" s="1"/>
  <c r="H942" i="1"/>
  <c r="I941" i="1"/>
  <c r="O941" i="1" s="1"/>
  <c r="I940" i="1"/>
  <c r="O940" i="1" s="1"/>
  <c r="C925" i="1" l="1"/>
  <c r="Q925" i="1" s="1"/>
  <c r="H943" i="1"/>
  <c r="I942" i="1"/>
  <c r="O942" i="1" s="1"/>
  <c r="C926" i="1" l="1"/>
  <c r="Q926" i="1" s="1"/>
  <c r="H944" i="1"/>
  <c r="I943" i="1"/>
  <c r="O943" i="1" s="1"/>
  <c r="C927" i="1" l="1"/>
  <c r="Q927" i="1" s="1"/>
  <c r="I944" i="1"/>
  <c r="O944" i="1" s="1"/>
  <c r="H945" i="1"/>
  <c r="C928" i="1" l="1"/>
  <c r="Q928" i="1" s="1"/>
  <c r="H946" i="1"/>
  <c r="I945" i="1"/>
  <c r="O945" i="1" s="1"/>
  <c r="C929" i="1" l="1"/>
  <c r="Q929" i="1" s="1"/>
  <c r="H947" i="1"/>
  <c r="I946" i="1"/>
  <c r="O946" i="1" s="1"/>
  <c r="C930" i="1" l="1"/>
  <c r="Q930" i="1" s="1"/>
  <c r="H948" i="1"/>
  <c r="I947" i="1"/>
  <c r="O947" i="1" s="1"/>
  <c r="C931" i="1" l="1"/>
  <c r="Q931" i="1" s="1"/>
  <c r="I948" i="1"/>
  <c r="O948" i="1" s="1"/>
  <c r="H949" i="1"/>
  <c r="C932" i="1" l="1"/>
  <c r="Q932" i="1" s="1"/>
  <c r="H950" i="1"/>
  <c r="I949" i="1"/>
  <c r="O949" i="1" s="1"/>
  <c r="C933" i="1" l="1"/>
  <c r="Q933" i="1" s="1"/>
  <c r="H951" i="1"/>
  <c r="I950" i="1"/>
  <c r="O950" i="1" s="1"/>
  <c r="C934" i="1" l="1"/>
  <c r="Q934" i="1" s="1"/>
  <c r="H952" i="1"/>
  <c r="I951" i="1"/>
  <c r="O951" i="1" s="1"/>
  <c r="C935" i="1" l="1"/>
  <c r="Q935" i="1" s="1"/>
  <c r="H953" i="1"/>
  <c r="I952" i="1"/>
  <c r="O952" i="1" s="1"/>
  <c r="C936" i="1" l="1"/>
  <c r="Q936" i="1" s="1"/>
  <c r="I953" i="1"/>
  <c r="O953" i="1" s="1"/>
  <c r="H954" i="1"/>
  <c r="C937" i="1" l="1"/>
  <c r="Q937" i="1" s="1"/>
  <c r="I954" i="1"/>
  <c r="O954" i="1" s="1"/>
  <c r="H955" i="1"/>
  <c r="C938" i="1" l="1"/>
  <c r="Q938" i="1" s="1"/>
  <c r="I955" i="1"/>
  <c r="O955" i="1" s="1"/>
  <c r="H956" i="1"/>
  <c r="C939" i="1" l="1"/>
  <c r="Q939" i="1" s="1"/>
  <c r="H957" i="1"/>
  <c r="I956" i="1"/>
  <c r="O956" i="1" s="1"/>
  <c r="C940" i="1" l="1"/>
  <c r="Q940" i="1" s="1"/>
  <c r="H958" i="1"/>
  <c r="I957" i="1"/>
  <c r="O957" i="1" s="1"/>
  <c r="C941" i="1" l="1"/>
  <c r="Q941" i="1" s="1"/>
  <c r="H959" i="1"/>
  <c r="I958" i="1"/>
  <c r="O958" i="1" s="1"/>
  <c r="C942" i="1" l="1"/>
  <c r="Q942" i="1" s="1"/>
  <c r="H960" i="1"/>
  <c r="I959" i="1"/>
  <c r="O959" i="1" s="1"/>
  <c r="C943" i="1" l="1"/>
  <c r="Q943" i="1" s="1"/>
  <c r="H961" i="1"/>
  <c r="I960" i="1"/>
  <c r="O960" i="1" s="1"/>
  <c r="C944" i="1" l="1"/>
  <c r="Q944" i="1" s="1"/>
  <c r="I961" i="1"/>
  <c r="O961" i="1" s="1"/>
  <c r="H962" i="1"/>
  <c r="C945" i="1" l="1"/>
  <c r="Q945" i="1" s="1"/>
  <c r="H963" i="1"/>
  <c r="I962" i="1"/>
  <c r="O962" i="1" s="1"/>
  <c r="C946" i="1" l="1"/>
  <c r="Q946" i="1" s="1"/>
  <c r="H964" i="1"/>
  <c r="I963" i="1"/>
  <c r="O963" i="1" s="1"/>
  <c r="C947" i="1" l="1"/>
  <c r="Q947" i="1" s="1"/>
  <c r="I964" i="1"/>
  <c r="O964" i="1" s="1"/>
  <c r="H965" i="1"/>
  <c r="C948" i="1" l="1"/>
  <c r="Q948" i="1" s="1"/>
  <c r="I965" i="1"/>
  <c r="O965" i="1" s="1"/>
  <c r="H966" i="1"/>
  <c r="C949" i="1" l="1"/>
  <c r="Q949" i="1" s="1"/>
  <c r="H967" i="1"/>
  <c r="I966" i="1"/>
  <c r="O966" i="1" s="1"/>
  <c r="C950" i="1" l="1"/>
  <c r="Q950" i="1" s="1"/>
  <c r="I967" i="1"/>
  <c r="O967" i="1" s="1"/>
  <c r="H968" i="1"/>
  <c r="C951" i="1" l="1"/>
  <c r="Q951" i="1" s="1"/>
  <c r="H969" i="1"/>
  <c r="I968" i="1"/>
  <c r="O968" i="1" s="1"/>
  <c r="C952" i="1" l="1"/>
  <c r="Q952" i="1" s="1"/>
  <c r="H970" i="1"/>
  <c r="I969" i="1"/>
  <c r="O969" i="1" s="1"/>
  <c r="C953" i="1" l="1"/>
  <c r="Q953" i="1" s="1"/>
  <c r="H971" i="1"/>
  <c r="I970" i="1"/>
  <c r="O970" i="1" s="1"/>
  <c r="C954" i="1" l="1"/>
  <c r="Q954" i="1" s="1"/>
  <c r="H972" i="1"/>
  <c r="I971" i="1"/>
  <c r="O971" i="1" s="1"/>
  <c r="C955" i="1" l="1"/>
  <c r="Q955" i="1" s="1"/>
  <c r="I972" i="1"/>
  <c r="O972" i="1" s="1"/>
  <c r="H973" i="1"/>
  <c r="C956" i="1" l="1"/>
  <c r="Q956" i="1" s="1"/>
  <c r="H974" i="1"/>
  <c r="I973" i="1"/>
  <c r="O973" i="1" s="1"/>
  <c r="C957" i="1" l="1"/>
  <c r="Q957" i="1" s="1"/>
  <c r="H975" i="1"/>
  <c r="I974" i="1"/>
  <c r="O974" i="1" s="1"/>
  <c r="C958" i="1" l="1"/>
  <c r="Q958" i="1" s="1"/>
  <c r="I975" i="1"/>
  <c r="O975" i="1" s="1"/>
  <c r="H976" i="1"/>
  <c r="C959" i="1" l="1"/>
  <c r="Q959" i="1" s="1"/>
  <c r="I976" i="1"/>
  <c r="O976" i="1" s="1"/>
  <c r="H977" i="1"/>
  <c r="C960" i="1" l="1"/>
  <c r="Q960" i="1" s="1"/>
  <c r="I977" i="1"/>
  <c r="O977" i="1" s="1"/>
  <c r="H978" i="1"/>
  <c r="C961" i="1" l="1"/>
  <c r="Q961" i="1" s="1"/>
  <c r="H979" i="1"/>
  <c r="I978" i="1"/>
  <c r="O978" i="1" s="1"/>
  <c r="C962" i="1" l="1"/>
  <c r="Q962" i="1" s="1"/>
  <c r="H980" i="1"/>
  <c r="I979" i="1"/>
  <c r="O979" i="1" s="1"/>
  <c r="C963" i="1" l="1"/>
  <c r="Q963" i="1" s="1"/>
  <c r="I980" i="1"/>
  <c r="O980" i="1" s="1"/>
  <c r="H981" i="1"/>
  <c r="C964" i="1" l="1"/>
  <c r="Q964" i="1" s="1"/>
  <c r="I981" i="1"/>
  <c r="O981" i="1" s="1"/>
  <c r="H982" i="1"/>
  <c r="C965" i="1" l="1"/>
  <c r="Q965" i="1" s="1"/>
  <c r="H983" i="1"/>
  <c r="I982" i="1"/>
  <c r="O982" i="1" s="1"/>
  <c r="C966" i="1" l="1"/>
  <c r="Q966" i="1" s="1"/>
  <c r="I983" i="1"/>
  <c r="O983" i="1" s="1"/>
  <c r="H984" i="1"/>
  <c r="C967" i="1" l="1"/>
  <c r="Q967" i="1" s="1"/>
  <c r="I984" i="1"/>
  <c r="O984" i="1" s="1"/>
  <c r="H985" i="1"/>
  <c r="C968" i="1" l="1"/>
  <c r="Q968" i="1" s="1"/>
  <c r="I985" i="1"/>
  <c r="O985" i="1" s="1"/>
  <c r="H986" i="1"/>
  <c r="C969" i="1" l="1"/>
  <c r="Q969" i="1" s="1"/>
  <c r="I986" i="1"/>
  <c r="O986" i="1" s="1"/>
  <c r="H987" i="1"/>
  <c r="C970" i="1" l="1"/>
  <c r="Q970" i="1" s="1"/>
  <c r="I987" i="1"/>
  <c r="O987" i="1" s="1"/>
  <c r="H988" i="1"/>
  <c r="C971" i="1" l="1"/>
  <c r="Q971" i="1" s="1"/>
  <c r="H989" i="1"/>
  <c r="I988" i="1"/>
  <c r="O988" i="1" s="1"/>
  <c r="C972" i="1" l="1"/>
  <c r="Q972" i="1" s="1"/>
  <c r="H990" i="1"/>
  <c r="I989" i="1"/>
  <c r="O989" i="1" s="1"/>
  <c r="C973" i="1" l="1"/>
  <c r="Q973" i="1" s="1"/>
  <c r="I990" i="1"/>
  <c r="O990" i="1" s="1"/>
  <c r="H991" i="1"/>
  <c r="C974" i="1" l="1"/>
  <c r="Q974" i="1" s="1"/>
  <c r="I991" i="1"/>
  <c r="O991" i="1" s="1"/>
  <c r="H992" i="1"/>
  <c r="C975" i="1" l="1"/>
  <c r="Q975" i="1" s="1"/>
  <c r="H993" i="1"/>
  <c r="I992" i="1"/>
  <c r="O992" i="1" s="1"/>
  <c r="C976" i="1" l="1"/>
  <c r="Q976" i="1" s="1"/>
  <c r="I993" i="1"/>
  <c r="O993" i="1" s="1"/>
  <c r="H994" i="1"/>
  <c r="C977" i="1" l="1"/>
  <c r="Q977" i="1" s="1"/>
  <c r="I994" i="1"/>
  <c r="O994" i="1" s="1"/>
  <c r="H995" i="1"/>
  <c r="C978" i="1" l="1"/>
  <c r="Q978" i="1" s="1"/>
  <c r="H996" i="1"/>
  <c r="I995" i="1"/>
  <c r="O995" i="1" s="1"/>
  <c r="C979" i="1" l="1"/>
  <c r="Q979" i="1" s="1"/>
  <c r="I996" i="1"/>
  <c r="O996" i="1" s="1"/>
  <c r="H997" i="1"/>
  <c r="C980" i="1" l="1"/>
  <c r="Q980" i="1" s="1"/>
  <c r="H998" i="1"/>
  <c r="I997" i="1"/>
  <c r="O997" i="1" s="1"/>
  <c r="C981" i="1" l="1"/>
  <c r="Q981" i="1" s="1"/>
  <c r="I998" i="1"/>
  <c r="O998" i="1" s="1"/>
  <c r="H999" i="1"/>
  <c r="C982" i="1" l="1"/>
  <c r="Q982" i="1" s="1"/>
  <c r="I999" i="1"/>
  <c r="O999" i="1" s="1"/>
  <c r="H1000" i="1"/>
  <c r="C983" i="1" l="1"/>
  <c r="Q983" i="1" s="1"/>
  <c r="I1000" i="1"/>
  <c r="O1000" i="1" s="1"/>
  <c r="H1001" i="1"/>
  <c r="C984" i="1" l="1"/>
  <c r="Q984" i="1" s="1"/>
  <c r="H1002" i="1"/>
  <c r="I1001" i="1"/>
  <c r="O1001" i="1" s="1"/>
  <c r="C985" i="1" l="1"/>
  <c r="Q985" i="1" s="1"/>
  <c r="I1002" i="1"/>
  <c r="O1002" i="1" s="1"/>
  <c r="H1003" i="1"/>
  <c r="C986" i="1" l="1"/>
  <c r="Q986" i="1" s="1"/>
  <c r="I1003" i="1"/>
  <c r="O1003" i="1" s="1"/>
  <c r="H1004" i="1"/>
  <c r="C987" i="1" l="1"/>
  <c r="Q987" i="1" s="1"/>
  <c r="I1004" i="1"/>
  <c r="O1004" i="1" s="1"/>
  <c r="H1005" i="1"/>
  <c r="C988" i="1" l="1"/>
  <c r="Q988" i="1" s="1"/>
  <c r="I1005" i="1"/>
  <c r="O1005" i="1" s="1"/>
  <c r="H1006" i="1"/>
  <c r="C989" i="1" l="1"/>
  <c r="Q989" i="1" s="1"/>
  <c r="H1007" i="1"/>
  <c r="I1006" i="1"/>
  <c r="O1006" i="1" s="1"/>
  <c r="C990" i="1" l="1"/>
  <c r="Q990" i="1" s="1"/>
  <c r="H1008" i="1"/>
  <c r="I1007" i="1"/>
  <c r="O1007" i="1" s="1"/>
  <c r="C991" i="1" l="1"/>
  <c r="Q991" i="1" s="1"/>
  <c r="I1008" i="1"/>
  <c r="O1008" i="1" s="1"/>
  <c r="H1009" i="1"/>
  <c r="C992" i="1" l="1"/>
  <c r="Q992" i="1" s="1"/>
  <c r="I1009" i="1"/>
  <c r="O1009" i="1" s="1"/>
  <c r="H1010" i="1"/>
  <c r="C993" i="1" l="1"/>
  <c r="Q993" i="1" s="1"/>
  <c r="I1010" i="1"/>
  <c r="O1010" i="1" s="1"/>
  <c r="H1011" i="1"/>
  <c r="C994" i="1" l="1"/>
  <c r="Q994" i="1" s="1"/>
  <c r="H1012" i="1"/>
  <c r="I1011" i="1"/>
  <c r="O1011" i="1" s="1"/>
  <c r="C995" i="1" l="1"/>
  <c r="Q995" i="1" s="1"/>
  <c r="I1012" i="1"/>
  <c r="O1012" i="1" s="1"/>
  <c r="H1013" i="1"/>
  <c r="C996" i="1" l="1"/>
  <c r="Q996" i="1" s="1"/>
  <c r="I1013" i="1"/>
  <c r="O1013" i="1" s="1"/>
  <c r="H1014" i="1"/>
  <c r="C997" i="1" l="1"/>
  <c r="Q997" i="1" s="1"/>
  <c r="I1014" i="1"/>
  <c r="O1014" i="1" s="1"/>
  <c r="H1015" i="1"/>
  <c r="C998" i="1" l="1"/>
  <c r="Q998" i="1" s="1"/>
  <c r="I1015" i="1"/>
  <c r="O1015" i="1" s="1"/>
  <c r="H1016" i="1"/>
  <c r="C999" i="1" l="1"/>
  <c r="Q999" i="1" s="1"/>
  <c r="I1016" i="1"/>
  <c r="O1016" i="1" s="1"/>
  <c r="H1017" i="1"/>
  <c r="C1000" i="1" l="1"/>
  <c r="Q1000" i="1" s="1"/>
  <c r="H1018" i="1"/>
  <c r="I1017" i="1"/>
  <c r="O1017" i="1" s="1"/>
  <c r="C1001" i="1" l="1"/>
  <c r="Q1001" i="1" s="1"/>
  <c r="H1019" i="1"/>
  <c r="I1018" i="1"/>
  <c r="O1018" i="1" s="1"/>
  <c r="C1002" i="1" l="1"/>
  <c r="Q1002" i="1" s="1"/>
  <c r="H1020" i="1"/>
  <c r="I1019" i="1"/>
  <c r="O1019" i="1" s="1"/>
  <c r="C1003" i="1" l="1"/>
  <c r="Q1003" i="1" s="1"/>
  <c r="I1020" i="1"/>
  <c r="O1020" i="1" s="1"/>
  <c r="H1021" i="1"/>
  <c r="C1004" i="1" l="1"/>
  <c r="Q1004" i="1" s="1"/>
  <c r="H1022" i="1"/>
  <c r="I1021" i="1"/>
  <c r="O1021" i="1" s="1"/>
  <c r="C1005" i="1" l="1"/>
  <c r="Q1005" i="1" s="1"/>
  <c r="I1022" i="1"/>
  <c r="O1022" i="1" s="1"/>
  <c r="H1023" i="1"/>
  <c r="C1006" i="1" l="1"/>
  <c r="Q1006" i="1" s="1"/>
  <c r="H1024" i="1"/>
  <c r="I1023" i="1"/>
  <c r="O1023" i="1" s="1"/>
  <c r="C1007" i="1" l="1"/>
  <c r="Q1007" i="1" s="1"/>
  <c r="H1025" i="1"/>
  <c r="I1024" i="1"/>
  <c r="O1024" i="1" s="1"/>
  <c r="C1008" i="1" l="1"/>
  <c r="Q1008" i="1" s="1"/>
  <c r="I1025" i="1"/>
  <c r="O1025" i="1" s="1"/>
  <c r="H1026" i="1"/>
  <c r="C1009" i="1" l="1"/>
  <c r="Q1009" i="1" s="1"/>
  <c r="I1026" i="1"/>
  <c r="O1026" i="1" s="1"/>
  <c r="H1027" i="1"/>
  <c r="C1010" i="1" l="1"/>
  <c r="Q1010" i="1" s="1"/>
  <c r="I1027" i="1"/>
  <c r="O1027" i="1" s="1"/>
  <c r="H1028" i="1"/>
  <c r="C1011" i="1" l="1"/>
  <c r="Q1011" i="1" s="1"/>
  <c r="H1029" i="1"/>
  <c r="I1028" i="1"/>
  <c r="O1028" i="1" s="1"/>
  <c r="C1012" i="1" l="1"/>
  <c r="Q1012" i="1" s="1"/>
  <c r="H1030" i="1"/>
  <c r="I1029" i="1"/>
  <c r="O1029" i="1" s="1"/>
  <c r="C1013" i="1" l="1"/>
  <c r="Q1013" i="1" s="1"/>
  <c r="H1031" i="1"/>
  <c r="I1030" i="1"/>
  <c r="O1030" i="1" s="1"/>
  <c r="C1014" i="1" l="1"/>
  <c r="Q1014" i="1" s="1"/>
  <c r="I1031" i="1"/>
  <c r="O1031" i="1" s="1"/>
  <c r="H1032" i="1"/>
  <c r="C1015" i="1" l="1"/>
  <c r="Q1015" i="1" s="1"/>
  <c r="H1033" i="1"/>
  <c r="I1032" i="1"/>
  <c r="O1032" i="1" s="1"/>
  <c r="C1016" i="1" l="1"/>
  <c r="Q1016" i="1" s="1"/>
  <c r="I1033" i="1"/>
  <c r="O1033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</calcChain>
</file>

<file path=xl/sharedStrings.xml><?xml version="1.0" encoding="utf-8"?>
<sst xmlns="http://schemas.openxmlformats.org/spreadsheetml/2006/main" count="308" uniqueCount="101">
  <si>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</si>
  <si>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</si>
  <si>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</si>
  <si>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</si>
  <si>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</si>
  <si>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</si>
  <si>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</si>
  <si>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</si>
  <si>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</si>
  <si>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</si>
  <si>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</si>
  <si>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</si>
  <si>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</si>
  <si>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</si>
  <si>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</si>
  <si>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</si>
  <si>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</si>
  <si>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</si>
  <si>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</si>
  <si>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</si>
  <si>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</si>
  <si>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</si>
  <si>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</si>
  <si>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</si>
  <si>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</si>
  <si>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</si>
  <si>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</si>
  <si>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</si>
  <si>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</si>
  <si>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</si>
  <si>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</si>
  <si>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</si>
  <si>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</si>
  <si>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</si>
  <si>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</si>
  <si>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</si>
  <si>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</si>
  <si>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</si>
  <si>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</si>
  <si>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</si>
  <si>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</si>
  <si>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</si>
  <si>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</si>
  <si>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</si>
  <si>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</si>
  <si>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</si>
  <si>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</si>
  <si>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</si>
  <si>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</si>
  <si>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</si>
  <si>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</si>
  <si>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</si>
  <si>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</si>
  <si>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</si>
  <si>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</si>
  <si>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</si>
  <si>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</si>
  <si>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</si>
  <si>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</si>
  <si>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</si>
  <si>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</si>
  <si>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</si>
  <si>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</si>
  <si>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</si>
  <si>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</si>
  <si>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</si>
  <si>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</si>
  <si>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</si>
  <si>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</si>
  <si>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</si>
  <si>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</si>
  <si>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</si>
  <si>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</si>
  <si>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</si>
  <si>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</si>
  <si>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</si>
  <si>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</si>
  <si>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</si>
  <si>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</si>
  <si>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</si>
  <si>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</si>
  <si>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DI + 3,00% (base 252)</t>
  </si>
  <si>
    <t>PLANETA SECURITIZADORA S.A. - 24ª EMISSÃO DE CRA - 1ª SÉRIE - SENIOR - R$ 70.627.000,00</t>
  </si>
  <si>
    <t>RENTABILIDADE</t>
  </si>
  <si>
    <t>24ª EMI / 1ª SER</t>
  </si>
  <si>
    <t>PLANETA / FJR</t>
  </si>
  <si>
    <t>CRA0210054C</t>
  </si>
  <si>
    <t>BRGAIACRA144</t>
  </si>
  <si>
    <t>PAGAMENTO JUROS</t>
  </si>
  <si>
    <t>PU APÓS EVENTO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</si>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</sst>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  <numFmt numFmtId="180" formatCode="&quot;R$&quot;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66" fontId="20" fillId="7" borderId="0" xfId="2" applyNumberFormat="1" applyFont="1" applyAlignment="1">
      <alignment horizont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171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4" fontId="21" fillId="6" borderId="4" xfId="1" applyNumberFormat="1" applyFont="1" applyBorder="1" applyAlignment="1">
      <alignment horizontal="center"/>
    </xf>
    <xf numFmtId="166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/>
    </xf>
    <xf numFmtId="14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8" fontId="21" fillId="6" borderId="0" xfId="1" applyNumberFormat="1" applyFont="1" applyAlignment="1">
      <alignment horizontal="center"/>
    </xf>
    <xf numFmtId="171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  <xf numFmtId="4" fontId="16" fillId="6" borderId="0" xfId="1" applyNumberFormat="1" applyAlignment="1">
      <alignment horizontal="left"/>
    </xf>
    <xf numFmtId="0" fontId="16" fillId="6" borderId="0" xfId="1" applyAlignment="1">
      <alignment horizontal="left"/>
    </xf>
    <xf numFmtId="166" fontId="16" fillId="6" borderId="0" xfId="1" applyNumberFormat="1" applyAlignment="1">
      <alignment horizontal="left"/>
    </xf>
    <xf numFmtId="180" fontId="3" fillId="0" borderId="0" xfId="0" applyNumberFormat="1" applyFont="1"/>
    <xf numFmtId="166" fontId="22" fillId="6" borderId="0" xfId="1" applyNumberFormat="1" applyFont="1" applyAlignment="1">
      <alignment horizontal="center"/>
    </xf>
    <xf numFmtId="4" fontId="20" fillId="7" borderId="0" xfId="2" applyNumberFormat="1" applyFont="1" applyAlignment="1">
      <alignment horizontal="left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78" fontId="20" fillId="7" borderId="0" xfId="2" applyNumberFormat="1" applyFont="1" applyAlignment="1">
      <alignment horizontal="left"/>
    </xf>
    <xf numFmtId="168" fontId="20" fillId="7" borderId="0" xfId="2" applyNumberFormat="1" applyFont="1" applyAlignment="1">
      <alignment horizontal="left"/>
    </xf>
    <xf numFmtId="171" fontId="20" fillId="7" borderId="0" xfId="2" applyNumberFormat="1" applyFont="1" applyAlignment="1">
      <alignment horizontal="left"/>
    </xf>
    <xf numFmtId="166" fontId="20" fillId="7" borderId="0" xfId="2" applyNumberFormat="1" applyFont="1" applyAlignment="1">
      <alignment horizontal="left"/>
    </xf>
    <xf numFmtId="179" fontId="20" fillId="7" borderId="0" xfId="2" applyNumberFormat="1" applyFont="1" applyAlignment="1">
      <alignment horizontal="left"/>
    </xf>
    <xf numFmtId="180" fontId="20" fillId="7" borderId="0" xfId="2" applyNumberFormat="1" applyFont="1" applyAlignment="1">
      <alignment horizontal="left"/>
    </xf>
    <xf numFmtId="0" fontId="19" fillId="7" borderId="0" xfId="2"/>
    <xf numFmtId="14" fontId="20" fillId="7" borderId="0" xfId="2" applyNumberFormat="1" applyFont="1" applyAlignment="1">
      <alignment horizontal="left"/>
    </xf>
    <xf numFmtId="174" fontId="1" fillId="0" borderId="0" xfId="0" applyNumberFormat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1420333</xdr:colOff>
      <xdr:row>3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outlook.office.com/owa/wopi/files/bf5e9b8a-ba4f-410a-857e-7445a93bcae6@vortx.com.br/AAMkAGJmNWU5YjhhLWJhNGYtNDEwYS04NTdlLTc0NDVhOTNiY2FlNgBGAAAAAABLNeCmZ0bYQbupBWn6NZ41BwBpcr6Su7beTIxUsfgqHcXrAAAAAAEJAABpcr6Su7beTIxUsfgqHcXrAAGA517bAAABEgAQALEJzAnRsb1Ek5Og4aSTRlY=_w9YfJKqE3AgBAQAAAAA=/WOPIServiceId_FP_EXCHANGE_ORGID/WOPIUserId_d9ffa8fb-0805-4257-a4ff-abdaf1c30838/FERIADOS.xls?3EC898E2" TargetMode="External"/><Relationship Id="rId1" Type="http://schemas.openxmlformats.org/officeDocument/2006/relationships/externalLinkPath" Target="file:///\\3EC898E2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6.7109375" style="8" bestFit="1" customWidth="1"/>
    <col min="23" max="23" width="22.28515625" style="8" customWidth="1"/>
    <col min="24" max="24" width="26.140625" style="8" customWidth="1"/>
    <col min="25" max="25" width="22.710937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WORKDAY(TODAY(),1,$X$160:$X$544)+3</f>
        <v>45785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83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1000.409898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1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0.03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1.000409898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0.40989799999999998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1000</v>
      </c>
      <c r="AA13" s="125">
        <f t="shared" ref="AA13" si="41">NETWORKDAYS(Y12,Y13,X$160:X$444)-1</f>
        <v>1021</v>
      </c>
      <c r="AB13" s="128">
        <f>TRUNC((ROUND(((1+AB$11)^(AA13/252)),9)-1)*Z12,8)</f>
        <v>127.226361</v>
      </c>
      <c r="AC13" s="128">
        <f>TRUNC(Z$12*AD13,8)</f>
        <v>0</v>
      </c>
      <c r="AD13" s="126">
        <v>0</v>
      </c>
      <c r="AE13" s="128">
        <f t="shared" ref="AE13" si="42">(AB13+AC13)</f>
        <v>127.226361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1000.819968</v>
      </c>
      <c r="C14" s="14">
        <f t="shared" si="29"/>
        <v>1000</v>
      </c>
      <c r="D14" s="95">
        <f t="shared" si="30"/>
        <v>44539</v>
      </c>
      <c r="E14" s="1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0.03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1.0008199680000001</v>
      </c>
      <c r="P14" s="17">
        <f t="shared" si="36"/>
        <v>0</v>
      </c>
      <c r="Q14" s="14">
        <f t="shared" ca="1" si="23"/>
        <v>0.81996800000000003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1001.28518</v>
      </c>
      <c r="C15" s="14">
        <f t="shared" si="29"/>
        <v>1000</v>
      </c>
      <c r="D15" s="95">
        <f t="shared" si="30"/>
        <v>44540</v>
      </c>
      <c r="E15" s="1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0.03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1.00128518</v>
      </c>
      <c r="P15" s="17">
        <f t="shared" si="36"/>
        <v>0</v>
      </c>
      <c r="Q15" s="14">
        <f t="shared" ca="1" si="23"/>
        <v>1.28518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1001.7506080000001</v>
      </c>
      <c r="C16" s="14">
        <f t="shared" si="29"/>
        <v>1000</v>
      </c>
      <c r="D16" s="95">
        <f t="shared" si="30"/>
        <v>44543</v>
      </c>
      <c r="E16" s="1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0.03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1.001750608</v>
      </c>
      <c r="P16" s="17">
        <f t="shared" si="36"/>
        <v>0</v>
      </c>
      <c r="Q16" s="14">
        <f t="shared" ca="1" si="23"/>
        <v>1.7506079999999999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1002.216261</v>
      </c>
      <c r="C17" s="14">
        <f t="shared" si="29"/>
        <v>1000</v>
      </c>
      <c r="D17" s="95">
        <f t="shared" si="30"/>
        <v>44544</v>
      </c>
      <c r="E17" s="1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0.03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1.0022162610000001</v>
      </c>
      <c r="P17" s="17">
        <f t="shared" si="36"/>
        <v>0</v>
      </c>
      <c r="Q17" s="14">
        <f t="shared" ca="1" si="23"/>
        <v>2.2162609999999998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1002.6821210000001</v>
      </c>
      <c r="C18" s="14">
        <f t="shared" si="29"/>
        <v>1000</v>
      </c>
      <c r="D18" s="95">
        <f t="shared" si="30"/>
        <v>44545</v>
      </c>
      <c r="E18" s="1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0.03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1.0026821210000001</v>
      </c>
      <c r="P18" s="17">
        <f t="shared" si="36"/>
        <v>0</v>
      </c>
      <c r="Q18" s="14">
        <f t="shared" ca="1" si="23"/>
        <v>2.682121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1003.148205</v>
      </c>
      <c r="C19" s="14">
        <f t="shared" si="29"/>
        <v>1000</v>
      </c>
      <c r="D19" s="95">
        <f t="shared" si="30"/>
        <v>44546</v>
      </c>
      <c r="E19" s="1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0.03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1.003148205</v>
      </c>
      <c r="P19" s="17">
        <f t="shared" si="36"/>
        <v>0</v>
      </c>
      <c r="Q19" s="14">
        <f t="shared" ca="1" si="23"/>
        <v>3.1482049999999999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1003.614505</v>
      </c>
      <c r="C20" s="14">
        <f t="shared" si="29"/>
        <v>1000</v>
      </c>
      <c r="D20" s="95">
        <f t="shared" si="30"/>
        <v>44547</v>
      </c>
      <c r="E20" s="1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0.03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1.003614505</v>
      </c>
      <c r="P20" s="17">
        <f t="shared" si="36"/>
        <v>0</v>
      </c>
      <c r="Q20" s="14">
        <f t="shared" ca="1" si="23"/>
        <v>3.6145049999999999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1004.08102099</v>
      </c>
      <c r="C21" s="14">
        <f t="shared" si="29"/>
        <v>1000</v>
      </c>
      <c r="D21" s="95">
        <f t="shared" si="30"/>
        <v>44550</v>
      </c>
      <c r="E21" s="1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0.03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1.004081021</v>
      </c>
      <c r="P21" s="17">
        <f t="shared" si="36"/>
        <v>0</v>
      </c>
      <c r="Q21" s="14">
        <f t="shared" ca="1" si="23"/>
        <v>4.0810209899999998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1004.5477519900001</v>
      </c>
      <c r="C22" s="14">
        <f t="shared" si="29"/>
        <v>1000</v>
      </c>
      <c r="D22" s="95">
        <f t="shared" si="30"/>
        <v>44551</v>
      </c>
      <c r="E22" s="1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0.03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1.0045477519999999</v>
      </c>
      <c r="P22" s="17">
        <f t="shared" si="36"/>
        <v>0</v>
      </c>
      <c r="Q22" s="14">
        <f t="shared" ca="1" si="23"/>
        <v>4.5477519900000001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1005.0146989900001</v>
      </c>
      <c r="C23" s="14">
        <f t="shared" si="29"/>
        <v>1000</v>
      </c>
      <c r="D23" s="95">
        <f t="shared" si="30"/>
        <v>44552</v>
      </c>
      <c r="E23" s="1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0.03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1.005014699</v>
      </c>
      <c r="P23" s="17">
        <f t="shared" si="36"/>
        <v>0</v>
      </c>
      <c r="Q23" s="14">
        <f t="shared" ca="1" si="23"/>
        <v>5.0146989900000003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1005.48186199</v>
      </c>
      <c r="C24" s="14">
        <f t="shared" si="29"/>
        <v>1000</v>
      </c>
      <c r="D24" s="95">
        <f t="shared" si="30"/>
        <v>44553</v>
      </c>
      <c r="E24" s="1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0.03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1.0054818619999999</v>
      </c>
      <c r="P24" s="17">
        <f t="shared" si="36"/>
        <v>0</v>
      </c>
      <c r="Q24" s="14">
        <f t="shared" ca="1" si="23"/>
        <v>5.4818619899999996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1005.949242</v>
      </c>
      <c r="C25" s="14">
        <f t="shared" si="29"/>
        <v>1000</v>
      </c>
      <c r="D25" s="95">
        <f t="shared" si="30"/>
        <v>44554</v>
      </c>
      <c r="E25" s="1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0.03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1.005949242</v>
      </c>
      <c r="P25" s="17">
        <f t="shared" si="36"/>
        <v>0</v>
      </c>
      <c r="Q25" s="14">
        <f t="shared" ca="1" si="23"/>
        <v>5.9492419999999999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1006.41684699</v>
      </c>
      <c r="C26" s="14">
        <f t="shared" si="29"/>
        <v>1000</v>
      </c>
      <c r="D26" s="95">
        <f t="shared" si="30"/>
        <v>44557</v>
      </c>
      <c r="E26" s="1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0.03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1.0064168469999999</v>
      </c>
      <c r="P26" s="17">
        <f t="shared" si="36"/>
        <v>0</v>
      </c>
      <c r="Q26" s="14">
        <f t="shared" ca="1" si="23"/>
        <v>6.4168469899999998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1006.884668</v>
      </c>
      <c r="C27" s="14">
        <f t="shared" si="29"/>
        <v>1000</v>
      </c>
      <c r="D27" s="95">
        <f t="shared" si="30"/>
        <v>44558</v>
      </c>
      <c r="E27" s="1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0.03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1.0068846680000001</v>
      </c>
      <c r="P27" s="17">
        <f t="shared" si="36"/>
        <v>0</v>
      </c>
      <c r="Q27" s="14">
        <f t="shared" ca="1" si="23"/>
        <v>6.8846679999999996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1007.352696</v>
      </c>
      <c r="C28" s="14">
        <f t="shared" si="29"/>
        <v>1000</v>
      </c>
      <c r="D28" s="95">
        <f t="shared" si="30"/>
        <v>44559</v>
      </c>
      <c r="E28" s="1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0.03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1.0073526960000001</v>
      </c>
      <c r="P28" s="17">
        <f t="shared" si="36"/>
        <v>0</v>
      </c>
      <c r="Q28" s="14">
        <f t="shared" ca="1" si="23"/>
        <v>7.3526959999999999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1007.82094999</v>
      </c>
      <c r="C29" s="14">
        <f t="shared" si="29"/>
        <v>1000</v>
      </c>
      <c r="D29" s="95">
        <f t="shared" si="30"/>
        <v>44560</v>
      </c>
      <c r="E29" s="1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0.03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1.0078209499999999</v>
      </c>
      <c r="P29" s="17">
        <f t="shared" si="36"/>
        <v>0</v>
      </c>
      <c r="Q29" s="14">
        <f t="shared" ca="1" si="23"/>
        <v>7.8209499899999999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1008.289419</v>
      </c>
      <c r="C30" s="14">
        <f t="shared" si="29"/>
        <v>1000</v>
      </c>
      <c r="D30" s="95">
        <f t="shared" si="30"/>
        <v>44561</v>
      </c>
      <c r="E30" s="1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0.03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1.008289419</v>
      </c>
      <c r="P30" s="17">
        <f t="shared" si="36"/>
        <v>0</v>
      </c>
      <c r="Q30" s="14">
        <f t="shared" ca="1" si="23"/>
        <v>8.2894190000000005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1008.758105</v>
      </c>
      <c r="C31" s="14">
        <f t="shared" si="29"/>
        <v>1000</v>
      </c>
      <c r="D31" s="95">
        <f t="shared" si="30"/>
        <v>44564</v>
      </c>
      <c r="E31" s="1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0.03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1.0087581050000001</v>
      </c>
      <c r="P31" s="17">
        <f t="shared" si="36"/>
        <v>0</v>
      </c>
      <c r="Q31" s="14">
        <f t="shared" ca="1" si="23"/>
        <v>8.7581050000000005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1009.227018</v>
      </c>
      <c r="C32" s="14">
        <f t="shared" si="29"/>
        <v>1000</v>
      </c>
      <c r="D32" s="95">
        <f t="shared" si="30"/>
        <v>44565</v>
      </c>
      <c r="E32" s="1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0.03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1.009227018</v>
      </c>
      <c r="P32" s="17">
        <f t="shared" si="36"/>
        <v>0</v>
      </c>
      <c r="Q32" s="14">
        <f t="shared" ca="1" si="23"/>
        <v>9.2270179999999993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1009.69613699</v>
      </c>
      <c r="C33" s="14">
        <f t="shared" si="29"/>
        <v>1000</v>
      </c>
      <c r="D33" s="95">
        <f t="shared" si="30"/>
        <v>44566</v>
      </c>
      <c r="E33" s="1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0.03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1.0096961369999999</v>
      </c>
      <c r="P33" s="17">
        <f t="shared" si="36"/>
        <v>0</v>
      </c>
      <c r="Q33" s="14">
        <f t="shared" ca="1" si="23"/>
        <v>9.6961369899999994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1010.16548199</v>
      </c>
      <c r="C34" s="14">
        <f t="shared" si="29"/>
        <v>1000</v>
      </c>
      <c r="D34" s="95">
        <f t="shared" si="30"/>
        <v>44567</v>
      </c>
      <c r="E34" s="1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0.03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1.0101654819999999</v>
      </c>
      <c r="P34" s="17">
        <f t="shared" si="36"/>
        <v>0</v>
      </c>
      <c r="Q34" s="14">
        <f t="shared" ca="1" si="23"/>
        <v>10.16548199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1010.635035</v>
      </c>
      <c r="C35" s="14">
        <f t="shared" si="29"/>
        <v>1000</v>
      </c>
      <c r="D35" s="95">
        <f t="shared" si="30"/>
        <v>44568</v>
      </c>
      <c r="E35" s="1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0.03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1.010635035</v>
      </c>
      <c r="P35" s="17">
        <f t="shared" si="36"/>
        <v>0</v>
      </c>
      <c r="Q35" s="14">
        <f t="shared" ca="1" si="23"/>
        <v>10.635035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1011.104813</v>
      </c>
      <c r="C36" s="14">
        <f t="shared" si="29"/>
        <v>1000</v>
      </c>
      <c r="D36" s="95">
        <f t="shared" si="30"/>
        <v>44571</v>
      </c>
      <c r="E36" s="1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0.03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1.011104813</v>
      </c>
      <c r="P36" s="17">
        <f t="shared" si="36"/>
        <v>0</v>
      </c>
      <c r="Q36" s="14">
        <f t="shared" ca="1" si="23"/>
        <v>11.104813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1011.574808</v>
      </c>
      <c r="C37" s="14">
        <f t="shared" si="29"/>
        <v>1000</v>
      </c>
      <c r="D37" s="95">
        <f t="shared" si="30"/>
        <v>44572</v>
      </c>
      <c r="E37" s="1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0.03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1.011574808</v>
      </c>
      <c r="P37" s="17">
        <f t="shared" si="36"/>
        <v>0</v>
      </c>
      <c r="Q37" s="14">
        <f t="shared" ca="1" si="23"/>
        <v>11.574808000000001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1012.04502999</v>
      </c>
      <c r="C38" s="14">
        <f t="shared" si="29"/>
        <v>1000</v>
      </c>
      <c r="D38" s="95">
        <f t="shared" si="30"/>
        <v>44573</v>
      </c>
      <c r="E38" s="1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0.03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1.0120450299999999</v>
      </c>
      <c r="P38" s="17">
        <f t="shared" si="36"/>
        <v>0</v>
      </c>
      <c r="Q38" s="14">
        <f t="shared" ca="1" si="23"/>
        <v>12.04502999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1012.515459</v>
      </c>
      <c r="C39" s="14">
        <f t="shared" si="29"/>
        <v>1000</v>
      </c>
      <c r="D39" s="95">
        <f t="shared" si="30"/>
        <v>44574</v>
      </c>
      <c r="E39" s="1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0.03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1.0125154590000001</v>
      </c>
      <c r="P39" s="17">
        <f t="shared" si="36"/>
        <v>0</v>
      </c>
      <c r="Q39" s="14">
        <f t="shared" ca="1" si="23"/>
        <v>12.515459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1012.98611499</v>
      </c>
      <c r="C40" s="14">
        <f t="shared" si="29"/>
        <v>1000</v>
      </c>
      <c r="D40" s="95">
        <f t="shared" si="30"/>
        <v>44575</v>
      </c>
      <c r="E40" s="1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0.03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1.0129861149999999</v>
      </c>
      <c r="P40" s="17">
        <f t="shared" si="36"/>
        <v>0</v>
      </c>
      <c r="Q40" s="14">
        <f t="shared" ca="1" si="23"/>
        <v>12.986114990000001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1013.456987</v>
      </c>
      <c r="C41" s="14">
        <f t="shared" si="29"/>
        <v>1000</v>
      </c>
      <c r="D41" s="95">
        <f t="shared" si="30"/>
        <v>44578</v>
      </c>
      <c r="E41" s="1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0.03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1.0134569870000001</v>
      </c>
      <c r="P41" s="17">
        <f t="shared" si="36"/>
        <v>0</v>
      </c>
      <c r="Q41" s="14">
        <f t="shared" ca="1" si="23"/>
        <v>13.456987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1013.928077</v>
      </c>
      <c r="C42" s="14">
        <f t="shared" si="29"/>
        <v>1000</v>
      </c>
      <c r="D42" s="95">
        <f t="shared" si="30"/>
        <v>44579</v>
      </c>
      <c r="E42" s="1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0.03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1.0139280770000001</v>
      </c>
      <c r="P42" s="17">
        <f t="shared" si="36"/>
        <v>0</v>
      </c>
      <c r="Q42" s="14">
        <f t="shared" ca="1" si="23"/>
        <v>13.928077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1014.3993829999999</v>
      </c>
      <c r="C43" s="14">
        <f t="shared" si="29"/>
        <v>1000</v>
      </c>
      <c r="D43" s="95">
        <f t="shared" si="30"/>
        <v>44580</v>
      </c>
      <c r="E43" s="1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0.03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1.014399383</v>
      </c>
      <c r="P43" s="17">
        <f t="shared" si="36"/>
        <v>0</v>
      </c>
      <c r="Q43" s="14">
        <f t="shared" ca="1" si="23"/>
        <v>14.399383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1014.87090699</v>
      </c>
      <c r="C44" s="14">
        <f t="shared" si="29"/>
        <v>1000</v>
      </c>
      <c r="D44" s="95">
        <f t="shared" si="30"/>
        <v>44581</v>
      </c>
      <c r="E44" s="1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0.03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1.0148709069999999</v>
      </c>
      <c r="P44" s="17">
        <f t="shared" si="36"/>
        <v>0</v>
      </c>
      <c r="Q44" s="14">
        <f t="shared" ca="1" si="23"/>
        <v>14.87090699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1015.34265699</v>
      </c>
      <c r="C45" s="14">
        <f t="shared" si="29"/>
        <v>1000</v>
      </c>
      <c r="D45" s="95">
        <f t="shared" si="30"/>
        <v>44582</v>
      </c>
      <c r="E45" s="1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0.03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1.0153426569999999</v>
      </c>
      <c r="P45" s="17">
        <f t="shared" si="36"/>
        <v>0</v>
      </c>
      <c r="Q45" s="14">
        <f t="shared" ca="1" si="23"/>
        <v>15.34265699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1015.814625</v>
      </c>
      <c r="C46" s="14">
        <f t="shared" si="29"/>
        <v>1000</v>
      </c>
      <c r="D46" s="95">
        <f t="shared" si="30"/>
        <v>44585</v>
      </c>
      <c r="E46" s="1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0.03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1.015814625</v>
      </c>
      <c r="P46" s="17">
        <f t="shared" si="36"/>
        <v>0</v>
      </c>
      <c r="Q46" s="14">
        <f t="shared" ca="1" si="23"/>
        <v>15.814624999999999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1016.2868099999999</v>
      </c>
      <c r="C47" s="14">
        <f t="shared" si="29"/>
        <v>1000</v>
      </c>
      <c r="D47" s="95">
        <f t="shared" si="30"/>
        <v>44586</v>
      </c>
      <c r="E47" s="1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0.03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1.01628681</v>
      </c>
      <c r="P47" s="17">
        <f t="shared" si="36"/>
        <v>0</v>
      </c>
      <c r="Q47" s="14">
        <f t="shared" ca="1" si="23"/>
        <v>16.286809999999999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1016.759213</v>
      </c>
      <c r="C48" s="14">
        <f t="shared" si="29"/>
        <v>1000</v>
      </c>
      <c r="D48" s="95">
        <f t="shared" si="30"/>
        <v>44587</v>
      </c>
      <c r="E48" s="1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0.03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1.0167592130000001</v>
      </c>
      <c r="P48" s="17">
        <f t="shared" si="36"/>
        <v>0</v>
      </c>
      <c r="Q48" s="14">
        <f t="shared" ca="1" si="23"/>
        <v>16.759212999999999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1017.23184199</v>
      </c>
      <c r="C49" s="14">
        <f t="shared" si="29"/>
        <v>1000</v>
      </c>
      <c r="D49" s="95">
        <f t="shared" si="30"/>
        <v>44588</v>
      </c>
      <c r="E49" s="1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0.03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1.0172318419999999</v>
      </c>
      <c r="P49" s="17">
        <f t="shared" si="36"/>
        <v>0</v>
      </c>
      <c r="Q49" s="14">
        <f t="shared" ca="1" si="23"/>
        <v>17.231841989999999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1017.7046800000001</v>
      </c>
      <c r="C50" s="14">
        <f t="shared" si="29"/>
        <v>1000</v>
      </c>
      <c r="D50" s="95">
        <f t="shared" si="30"/>
        <v>44589</v>
      </c>
      <c r="E50" s="1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0.03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1.01770468</v>
      </c>
      <c r="P50" s="17">
        <f t="shared" si="36"/>
        <v>0</v>
      </c>
      <c r="Q50" s="14">
        <f t="shared" ca="1" si="23"/>
        <v>17.70468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1018.177745</v>
      </c>
      <c r="C51" s="14">
        <f t="shared" si="29"/>
        <v>1000</v>
      </c>
      <c r="D51" s="95">
        <f t="shared" si="30"/>
        <v>44592</v>
      </c>
      <c r="E51" s="1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0.03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1.018177745</v>
      </c>
      <c r="P51" s="17">
        <f t="shared" si="36"/>
        <v>0</v>
      </c>
      <c r="Q51" s="14">
        <f t="shared" ca="1" si="23"/>
        <v>18.177745000000002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1018.651027</v>
      </c>
      <c r="C52" s="14">
        <f t="shared" si="29"/>
        <v>1000</v>
      </c>
      <c r="D52" s="95">
        <f t="shared" si="30"/>
        <v>44593</v>
      </c>
      <c r="E52" s="1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0.03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1.018651027</v>
      </c>
      <c r="P52" s="17">
        <f t="shared" si="36"/>
        <v>0</v>
      </c>
      <c r="Q52" s="14">
        <f t="shared" ca="1" si="23"/>
        <v>18.651026999999999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1019.12453699</v>
      </c>
      <c r="C53" s="14">
        <f t="shared" si="29"/>
        <v>1000</v>
      </c>
      <c r="D53" s="95">
        <f t="shared" si="30"/>
        <v>44594</v>
      </c>
      <c r="E53" s="1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0.03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1.0191245369999999</v>
      </c>
      <c r="P53" s="17">
        <f t="shared" si="36"/>
        <v>0</v>
      </c>
      <c r="Q53" s="14">
        <f t="shared" ca="1" si="23"/>
        <v>19.124536989999999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1019.59826499</v>
      </c>
      <c r="C54" s="14">
        <f t="shared" si="29"/>
        <v>1000</v>
      </c>
      <c r="D54" s="95">
        <f t="shared" si="30"/>
        <v>44595</v>
      </c>
      <c r="E54" s="1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0.03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1.0195982649999999</v>
      </c>
      <c r="P54" s="17">
        <f t="shared" si="36"/>
        <v>0</v>
      </c>
      <c r="Q54" s="14">
        <f t="shared" ca="1" si="23"/>
        <v>19.598264990000001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1020.12745799</v>
      </c>
      <c r="C55" s="14">
        <f t="shared" si="29"/>
        <v>1000</v>
      </c>
      <c r="D55" s="95">
        <f t="shared" si="30"/>
        <v>44596</v>
      </c>
      <c r="E55" s="1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0.03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1.0201274579999999</v>
      </c>
      <c r="P55" s="17">
        <f t="shared" si="36"/>
        <v>0</v>
      </c>
      <c r="Q55" s="14">
        <f t="shared" ca="1" si="23"/>
        <v>20.12745799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1020.656942</v>
      </c>
      <c r="C56" s="14">
        <f t="shared" si="29"/>
        <v>1000</v>
      </c>
      <c r="D56" s="95">
        <f t="shared" si="30"/>
        <v>44599</v>
      </c>
      <c r="E56" s="1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0.03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1.020656942</v>
      </c>
      <c r="P56" s="17">
        <f t="shared" si="36"/>
        <v>0</v>
      </c>
      <c r="Q56" s="14">
        <f t="shared" ca="1" si="23"/>
        <v>20.656942000000001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1021.186698</v>
      </c>
      <c r="C57" s="14">
        <f t="shared" si="29"/>
        <v>1000</v>
      </c>
      <c r="D57" s="95">
        <f t="shared" si="30"/>
        <v>44600</v>
      </c>
      <c r="E57" s="1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0.03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1.0211866979999999</v>
      </c>
      <c r="P57" s="17">
        <f t="shared" si="36"/>
        <v>0</v>
      </c>
      <c r="Q57" s="14">
        <f t="shared" ca="1" si="23"/>
        <v>21.186698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1021.716724</v>
      </c>
      <c r="C58" s="14">
        <f t="shared" si="29"/>
        <v>1000</v>
      </c>
      <c r="D58" s="95">
        <f t="shared" si="30"/>
        <v>44601</v>
      </c>
      <c r="E58" s="1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0.03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1.021716724</v>
      </c>
      <c r="P58" s="17">
        <f t="shared" si="36"/>
        <v>0</v>
      </c>
      <c r="Q58" s="14">
        <f t="shared" ca="1" si="23"/>
        <v>21.716723999999999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1022.247022</v>
      </c>
      <c r="C59" s="14">
        <f t="shared" si="29"/>
        <v>1000</v>
      </c>
      <c r="D59" s="95">
        <f t="shared" si="30"/>
        <v>44602</v>
      </c>
      <c r="E59" s="1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0.03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1.0222470219999999</v>
      </c>
      <c r="P59" s="17">
        <f t="shared" si="36"/>
        <v>0</v>
      </c>
      <c r="Q59" s="14">
        <f t="shared" ca="1" si="23"/>
        <v>22.247022000000001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1022.777601</v>
      </c>
      <c r="C60" s="14">
        <f t="shared" si="29"/>
        <v>1000</v>
      </c>
      <c r="D60" s="95">
        <f t="shared" si="30"/>
        <v>44603</v>
      </c>
      <c r="E60" s="1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0.03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1.022777601</v>
      </c>
      <c r="P60" s="17">
        <f t="shared" si="36"/>
        <v>0</v>
      </c>
      <c r="Q60" s="14">
        <f t="shared" ca="1" si="23"/>
        <v>22.777601000000001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1023.308452</v>
      </c>
      <c r="C61" s="14">
        <f t="shared" si="29"/>
        <v>1000</v>
      </c>
      <c r="D61" s="95">
        <f t="shared" si="30"/>
        <v>44606</v>
      </c>
      <c r="E61" s="1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0.03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1.023308452</v>
      </c>
      <c r="P61" s="17">
        <f t="shared" si="36"/>
        <v>0</v>
      </c>
      <c r="Q61" s="14">
        <f t="shared" ca="1" si="23"/>
        <v>23.308451999999999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1023.8395839999999</v>
      </c>
      <c r="C62" s="14">
        <f t="shared" si="29"/>
        <v>1000</v>
      </c>
      <c r="D62" s="95">
        <f t="shared" si="30"/>
        <v>44607</v>
      </c>
      <c r="E62" s="1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0.03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1.0238395840000001</v>
      </c>
      <c r="P62" s="17">
        <f t="shared" si="36"/>
        <v>0</v>
      </c>
      <c r="Q62" s="14">
        <f t="shared" ca="1" si="23"/>
        <v>23.839583999999999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1024.3709859999999</v>
      </c>
      <c r="C63" s="14">
        <f t="shared" si="29"/>
        <v>1000</v>
      </c>
      <c r="D63" s="95">
        <f t="shared" si="30"/>
        <v>44608</v>
      </c>
      <c r="E63" s="1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0.03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1.0243709860000001</v>
      </c>
      <c r="P63" s="17">
        <f t="shared" si="36"/>
        <v>0</v>
      </c>
      <c r="Q63" s="14">
        <f t="shared" ca="1" si="23"/>
        <v>24.370985999999998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1024.9026719999999</v>
      </c>
      <c r="C64" s="14">
        <f t="shared" si="29"/>
        <v>1000</v>
      </c>
      <c r="D64" s="95">
        <f t="shared" si="30"/>
        <v>44609</v>
      </c>
      <c r="E64" s="1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0.03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1.0249026720000001</v>
      </c>
      <c r="P64" s="17">
        <f t="shared" si="36"/>
        <v>0</v>
      </c>
      <c r="Q64" s="14">
        <f t="shared" ca="1" si="23"/>
        <v>24.902671999999999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1025.434618</v>
      </c>
      <c r="C65" s="14">
        <f t="shared" si="29"/>
        <v>1000</v>
      </c>
      <c r="D65" s="95">
        <f t="shared" si="30"/>
        <v>44610</v>
      </c>
      <c r="E65" s="1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0.03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1.025434618</v>
      </c>
      <c r="P65" s="17">
        <f t="shared" si="36"/>
        <v>0</v>
      </c>
      <c r="Q65" s="14">
        <f t="shared" ca="1" si="23"/>
        <v>25.434618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1025.9668559900001</v>
      </c>
      <c r="C66" s="14">
        <f t="shared" si="29"/>
        <v>1000</v>
      </c>
      <c r="D66" s="95">
        <f t="shared" si="30"/>
        <v>44613</v>
      </c>
      <c r="E66" s="1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0.03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1.0259668559999999</v>
      </c>
      <c r="P66" s="17">
        <f t="shared" si="36"/>
        <v>0</v>
      </c>
      <c r="Q66" s="14">
        <f t="shared" ca="1" si="23"/>
        <v>25.966855989999999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1026.4993669999999</v>
      </c>
      <c r="C67" s="14">
        <f t="shared" si="29"/>
        <v>1000</v>
      </c>
      <c r="D67" s="95">
        <f t="shared" si="30"/>
        <v>44614</v>
      </c>
      <c r="E67" s="1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0.03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1.026499367</v>
      </c>
      <c r="P67" s="17">
        <f t="shared" si="36"/>
        <v>0</v>
      </c>
      <c r="Q67" s="14">
        <f t="shared" ca="1" si="23"/>
        <v>26.499366999999999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1027.032148</v>
      </c>
      <c r="C68" s="14">
        <f t="shared" si="29"/>
        <v>1000</v>
      </c>
      <c r="D68" s="95">
        <f t="shared" si="30"/>
        <v>44615</v>
      </c>
      <c r="E68" s="1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0.03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1.027032148</v>
      </c>
      <c r="P68" s="17">
        <f t="shared" si="36"/>
        <v>0</v>
      </c>
      <c r="Q68" s="14">
        <f t="shared" ca="1" si="23"/>
        <v>27.032147999999999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1027.565212</v>
      </c>
      <c r="C69" s="14">
        <f t="shared" si="29"/>
        <v>1000</v>
      </c>
      <c r="D69" s="95">
        <f t="shared" si="30"/>
        <v>44616</v>
      </c>
      <c r="E69" s="1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0.03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1.0275652120000001</v>
      </c>
      <c r="P69" s="17">
        <f t="shared" si="36"/>
        <v>0</v>
      </c>
      <c r="Q69" s="14">
        <f t="shared" ca="1" si="23"/>
        <v>27.565211999999999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1028.098549</v>
      </c>
      <c r="C70" s="14">
        <f t="shared" si="29"/>
        <v>1000</v>
      </c>
      <c r="D70" s="95">
        <f t="shared" si="30"/>
        <v>44617</v>
      </c>
      <c r="E70" s="1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0.03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1.0280985490000001</v>
      </c>
      <c r="P70" s="17">
        <f t="shared" si="36"/>
        <v>0</v>
      </c>
      <c r="Q70" s="14">
        <f t="shared" ca="1" si="23"/>
        <v>28.098548999999998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1028.632167</v>
      </c>
      <c r="C71" s="14">
        <f t="shared" si="29"/>
        <v>1000</v>
      </c>
      <c r="D71" s="95">
        <f t="shared" si="30"/>
        <v>44622</v>
      </c>
      <c r="E71" s="1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0.03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1.028632167</v>
      </c>
      <c r="P71" s="17">
        <f t="shared" si="36"/>
        <v>0</v>
      </c>
      <c r="Q71" s="14">
        <f t="shared" ca="1" si="23"/>
        <v>28.632166999999999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1029.1660579899999</v>
      </c>
      <c r="C72" s="14">
        <f t="shared" si="29"/>
        <v>1000</v>
      </c>
      <c r="D72" s="95">
        <f t="shared" si="30"/>
        <v>44623</v>
      </c>
      <c r="E72" s="1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0.03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1.0291660579999999</v>
      </c>
      <c r="P72" s="17">
        <f t="shared" si="36"/>
        <v>0</v>
      </c>
      <c r="Q72" s="14">
        <f t="shared" ca="1" si="23"/>
        <v>29.166057989999999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1029.7002199999999</v>
      </c>
      <c r="C73" s="14">
        <f t="shared" si="29"/>
        <v>1000</v>
      </c>
      <c r="D73" s="95">
        <f t="shared" si="30"/>
        <v>44624</v>
      </c>
      <c r="E73" s="1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0.03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1.0297002200000001</v>
      </c>
      <c r="P73" s="17">
        <f t="shared" si="36"/>
        <v>0</v>
      </c>
      <c r="Q73" s="14">
        <f t="shared" ca="1" si="23"/>
        <v>29.700220000000002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1030.2346649999999</v>
      </c>
      <c r="C74" s="14">
        <f t="shared" si="29"/>
        <v>1000</v>
      </c>
      <c r="D74" s="95">
        <f t="shared" si="30"/>
        <v>44627</v>
      </c>
      <c r="E74" s="1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0.03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1.030234665</v>
      </c>
      <c r="P74" s="17">
        <f t="shared" si="36"/>
        <v>0</v>
      </c>
      <c r="Q74" s="14">
        <f t="shared" ca="1" si="23"/>
        <v>30.234665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1030.7693929899999</v>
      </c>
      <c r="C75" s="14">
        <f t="shared" si="29"/>
        <v>1000</v>
      </c>
      <c r="D75" s="95">
        <f t="shared" si="30"/>
        <v>44628</v>
      </c>
      <c r="E75" s="1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0.03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1.0307693929999999</v>
      </c>
      <c r="P75" s="17">
        <f t="shared" si="36"/>
        <v>0</v>
      </c>
      <c r="Q75" s="14">
        <f t="shared" ca="1" si="23"/>
        <v>30.76939299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1031.3043929999999</v>
      </c>
      <c r="C76" s="14">
        <f t="shared" si="29"/>
        <v>1000</v>
      </c>
      <c r="D76" s="95">
        <f t="shared" si="30"/>
        <v>44629</v>
      </c>
      <c r="E76" s="1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0.03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1.0313043930000001</v>
      </c>
      <c r="P76" s="17">
        <f t="shared" si="36"/>
        <v>0</v>
      </c>
      <c r="Q76" s="14">
        <f t="shared" ref="Q76:Q139" ca="1" si="50">TRUNC(((O76-1)*C76),8)</f>
        <v>31.304393000000001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1031.8396749999999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1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0.03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1.0318396750000001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31.839675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1032.375231</v>
      </c>
      <c r="C78" s="14">
        <f t="shared" si="54"/>
        <v>1000</v>
      </c>
      <c r="D78" s="95">
        <f t="shared" si="55"/>
        <v>44631</v>
      </c>
      <c r="E78" s="1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0.03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1.0323752310000001</v>
      </c>
      <c r="P78" s="17">
        <f t="shared" si="60"/>
        <v>0</v>
      </c>
      <c r="Q78" s="14">
        <f t="shared" ca="1" si="50"/>
        <v>32.375230999999999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1032.9110679999999</v>
      </c>
      <c r="C79" s="14">
        <f t="shared" si="54"/>
        <v>1000</v>
      </c>
      <c r="D79" s="95">
        <f t="shared" si="55"/>
        <v>44634</v>
      </c>
      <c r="E79" s="1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0.03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1.032911068</v>
      </c>
      <c r="P79" s="17">
        <f t="shared" si="60"/>
        <v>0</v>
      </c>
      <c r="Q79" s="14">
        <f t="shared" ca="1" si="50"/>
        <v>32.911068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1033.4471789899999</v>
      </c>
      <c r="C80" s="14">
        <f t="shared" si="54"/>
        <v>1000</v>
      </c>
      <c r="D80" s="95">
        <f t="shared" si="55"/>
        <v>44635</v>
      </c>
      <c r="E80" s="1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0.03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1.0334471789999999</v>
      </c>
      <c r="P80" s="17">
        <f t="shared" si="60"/>
        <v>0</v>
      </c>
      <c r="Q80" s="14">
        <f t="shared" ca="1" si="50"/>
        <v>33.447178989999998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1033.9835619999999</v>
      </c>
      <c r="C81" s="14">
        <f t="shared" si="54"/>
        <v>1000</v>
      </c>
      <c r="D81" s="95">
        <f t="shared" si="55"/>
        <v>44636</v>
      </c>
      <c r="E81" s="1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0.03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1.033983562</v>
      </c>
      <c r="P81" s="17">
        <f t="shared" si="60"/>
        <v>0</v>
      </c>
      <c r="Q81" s="14">
        <f t="shared" ca="1" si="50"/>
        <v>33.983561999999999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1034.5202389900001</v>
      </c>
      <c r="C82" s="14">
        <f t="shared" si="54"/>
        <v>1000</v>
      </c>
      <c r="D82" s="95">
        <f t="shared" si="55"/>
        <v>44637</v>
      </c>
      <c r="E82" s="1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0.03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1.0345202389999999</v>
      </c>
      <c r="P82" s="17">
        <f t="shared" si="60"/>
        <v>0</v>
      </c>
      <c r="Q82" s="14">
        <f t="shared" ca="1" si="50"/>
        <v>34.520238990000003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1035.0941359999999</v>
      </c>
      <c r="C83" s="14">
        <f t="shared" si="54"/>
        <v>1000</v>
      </c>
      <c r="D83" s="95">
        <f t="shared" si="55"/>
        <v>44638</v>
      </c>
      <c r="E83" s="1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0.03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1.0350941360000001</v>
      </c>
      <c r="P83" s="17">
        <f t="shared" si="60"/>
        <v>0</v>
      </c>
      <c r="Q83" s="14">
        <f t="shared" ca="1" si="50"/>
        <v>35.094135999999999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1035.6683439999999</v>
      </c>
      <c r="C84" s="14">
        <f t="shared" si="54"/>
        <v>1000</v>
      </c>
      <c r="D84" s="95">
        <f t="shared" si="55"/>
        <v>44641</v>
      </c>
      <c r="E84" s="1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0.03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1.0356683440000001</v>
      </c>
      <c r="P84" s="17">
        <f t="shared" si="60"/>
        <v>0</v>
      </c>
      <c r="Q84" s="14">
        <f t="shared" ca="1" si="50"/>
        <v>35.668343999999998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1036.242874</v>
      </c>
      <c r="C85" s="14">
        <f t="shared" si="54"/>
        <v>1000</v>
      </c>
      <c r="D85" s="95">
        <f t="shared" si="55"/>
        <v>44642</v>
      </c>
      <c r="E85" s="1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0.03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1.036242874</v>
      </c>
      <c r="P85" s="17">
        <f t="shared" si="60"/>
        <v>0</v>
      </c>
      <c r="Q85" s="14">
        <f t="shared" ca="1" si="50"/>
        <v>36.242874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1036.8177270000001</v>
      </c>
      <c r="C86" s="14">
        <f t="shared" si="54"/>
        <v>1000</v>
      </c>
      <c r="D86" s="95">
        <f t="shared" si="55"/>
        <v>44643</v>
      </c>
      <c r="E86" s="1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0.03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1.0368177270000001</v>
      </c>
      <c r="P86" s="17">
        <f t="shared" si="60"/>
        <v>0</v>
      </c>
      <c r="Q86" s="14">
        <f t="shared" ca="1" si="50"/>
        <v>36.817726999999998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1037.3928920000001</v>
      </c>
      <c r="C87" s="14">
        <f t="shared" si="54"/>
        <v>1000</v>
      </c>
      <c r="D87" s="95">
        <f t="shared" si="55"/>
        <v>44644</v>
      </c>
      <c r="E87" s="1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0.03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1.037392892</v>
      </c>
      <c r="P87" s="17">
        <f t="shared" si="60"/>
        <v>0</v>
      </c>
      <c r="Q87" s="14">
        <f t="shared" ca="1" si="50"/>
        <v>37.392892000000003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1037.9683890000001</v>
      </c>
      <c r="C88" s="14">
        <f t="shared" si="54"/>
        <v>1000</v>
      </c>
      <c r="D88" s="95">
        <f t="shared" si="55"/>
        <v>44645</v>
      </c>
      <c r="E88" s="1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0.03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1.037968389</v>
      </c>
      <c r="P88" s="17">
        <f t="shared" si="60"/>
        <v>0</v>
      </c>
      <c r="Q88" s="14">
        <f t="shared" ca="1" si="50"/>
        <v>37.968389000000002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1038.5441900000001</v>
      </c>
      <c r="C89" s="14">
        <f t="shared" si="54"/>
        <v>1000</v>
      </c>
      <c r="D89" s="95">
        <f t="shared" si="55"/>
        <v>44648</v>
      </c>
      <c r="E89" s="1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0.03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1.0385441900000001</v>
      </c>
      <c r="P89" s="17">
        <f t="shared" si="60"/>
        <v>0</v>
      </c>
      <c r="Q89" s="14">
        <f t="shared" ca="1" si="50"/>
        <v>38.54419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1039.12032299</v>
      </c>
      <c r="C90" s="14">
        <f t="shared" si="54"/>
        <v>1000</v>
      </c>
      <c r="D90" s="95">
        <f t="shared" si="55"/>
        <v>44649</v>
      </c>
      <c r="E90" s="1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0.03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1.0391203229999999</v>
      </c>
      <c r="P90" s="17">
        <f t="shared" si="60"/>
        <v>0</v>
      </c>
      <c r="Q90" s="14">
        <f t="shared" ca="1" si="50"/>
        <v>39.120322989999998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1039.69676699</v>
      </c>
      <c r="C91" s="14">
        <f t="shared" si="54"/>
        <v>1000</v>
      </c>
      <c r="D91" s="95">
        <f t="shared" si="55"/>
        <v>44650</v>
      </c>
      <c r="E91" s="1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0.03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1.0396967669999999</v>
      </c>
      <c r="P91" s="17">
        <f t="shared" si="60"/>
        <v>0</v>
      </c>
      <c r="Q91" s="14">
        <f t="shared" ca="1" si="50"/>
        <v>39.69676699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1040.27353599</v>
      </c>
      <c r="C92" s="14">
        <f t="shared" si="54"/>
        <v>1000</v>
      </c>
      <c r="D92" s="95">
        <f t="shared" si="55"/>
        <v>44651</v>
      </c>
      <c r="E92" s="1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0.03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1.0402735359999999</v>
      </c>
      <c r="P92" s="17">
        <f t="shared" si="60"/>
        <v>0</v>
      </c>
      <c r="Q92" s="14">
        <f t="shared" ca="1" si="50"/>
        <v>40.273535989999999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1040.8506170000001</v>
      </c>
      <c r="C93" s="14">
        <f t="shared" si="54"/>
        <v>1000</v>
      </c>
      <c r="D93" s="95">
        <f t="shared" si="55"/>
        <v>44652</v>
      </c>
      <c r="E93" s="1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0.03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1.040850617</v>
      </c>
      <c r="P93" s="17">
        <f t="shared" si="60"/>
        <v>0</v>
      </c>
      <c r="Q93" s="14">
        <f t="shared" ca="1" si="50"/>
        <v>40.850617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1041.42803099</v>
      </c>
      <c r="C94" s="14">
        <f t="shared" si="54"/>
        <v>1000</v>
      </c>
      <c r="D94" s="95">
        <f t="shared" si="55"/>
        <v>44655</v>
      </c>
      <c r="E94" s="1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0.03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1.0414280309999999</v>
      </c>
      <c r="P94" s="17">
        <f t="shared" si="60"/>
        <v>0</v>
      </c>
      <c r="Q94" s="14">
        <f t="shared" ca="1" si="50"/>
        <v>41.428030990000003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1042.005758</v>
      </c>
      <c r="C95" s="14">
        <f t="shared" si="54"/>
        <v>1000</v>
      </c>
      <c r="D95" s="95">
        <f t="shared" si="55"/>
        <v>44656</v>
      </c>
      <c r="E95" s="1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0.03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1.0420057579999999</v>
      </c>
      <c r="P95" s="17">
        <f t="shared" si="60"/>
        <v>0</v>
      </c>
      <c r="Q95" s="14">
        <f t="shared" ca="1" si="50"/>
        <v>42.005758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1042.58379799</v>
      </c>
      <c r="C96" s="14">
        <f t="shared" si="54"/>
        <v>1000</v>
      </c>
      <c r="D96" s="95">
        <f t="shared" si="55"/>
        <v>44657</v>
      </c>
      <c r="E96" s="1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0.03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1.0425837979999999</v>
      </c>
      <c r="P96" s="17">
        <f t="shared" si="60"/>
        <v>0</v>
      </c>
      <c r="Q96" s="14">
        <f t="shared" ca="1" si="50"/>
        <v>42.583797990000001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1043.1621709999999</v>
      </c>
      <c r="C97" s="14">
        <f t="shared" si="54"/>
        <v>1000</v>
      </c>
      <c r="D97" s="95">
        <f t="shared" si="55"/>
        <v>44658</v>
      </c>
      <c r="E97" s="1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0.03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1.0431621710000001</v>
      </c>
      <c r="P97" s="17">
        <f t="shared" si="60"/>
        <v>0</v>
      </c>
      <c r="Q97" s="14">
        <f t="shared" ca="1" si="50"/>
        <v>43.162171000000001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1043.7408580000001</v>
      </c>
      <c r="C98" s="14">
        <f t="shared" si="54"/>
        <v>1000</v>
      </c>
      <c r="D98" s="95">
        <f t="shared" si="55"/>
        <v>44659</v>
      </c>
      <c r="E98" s="1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0.03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1.043740858</v>
      </c>
      <c r="P98" s="17">
        <f t="shared" si="60"/>
        <v>0</v>
      </c>
      <c r="Q98" s="14">
        <f t="shared" ca="1" si="50"/>
        <v>43.740858000000003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1044.319868</v>
      </c>
      <c r="C99" s="14">
        <f t="shared" si="54"/>
        <v>1000</v>
      </c>
      <c r="D99" s="95">
        <f t="shared" si="55"/>
        <v>44662</v>
      </c>
      <c r="E99" s="1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0.03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1.0443198680000001</v>
      </c>
      <c r="P99" s="17">
        <f t="shared" si="60"/>
        <v>0</v>
      </c>
      <c r="Q99" s="14">
        <f t="shared" ca="1" si="50"/>
        <v>44.319868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1044.8992020000001</v>
      </c>
      <c r="C100" s="14">
        <f t="shared" si="54"/>
        <v>1000</v>
      </c>
      <c r="D100" s="95">
        <f t="shared" si="55"/>
        <v>44663</v>
      </c>
      <c r="E100" s="1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0.03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1.0448992020000001</v>
      </c>
      <c r="P100" s="17">
        <f t="shared" si="60"/>
        <v>0</v>
      </c>
      <c r="Q100" s="14">
        <f t="shared" ca="1" si="50"/>
        <v>44.899202000000002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1045.47885</v>
      </c>
      <c r="C101" s="14">
        <f t="shared" si="54"/>
        <v>1000</v>
      </c>
      <c r="D101" s="95">
        <f t="shared" si="55"/>
        <v>44664</v>
      </c>
      <c r="E101" s="1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0.03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1.0454788500000001</v>
      </c>
      <c r="P101" s="17">
        <f t="shared" si="60"/>
        <v>0</v>
      </c>
      <c r="Q101" s="14">
        <f t="shared" ca="1" si="50"/>
        <v>45.478850000000001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1046.0588310000001</v>
      </c>
      <c r="C102" s="14">
        <f t="shared" si="54"/>
        <v>1000</v>
      </c>
      <c r="D102" s="95">
        <f t="shared" si="55"/>
        <v>44665</v>
      </c>
      <c r="E102" s="1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0.03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1.0460588310000001</v>
      </c>
      <c r="P102" s="17">
        <f t="shared" si="60"/>
        <v>0</v>
      </c>
      <c r="Q102" s="14">
        <f t="shared" ca="1" si="50"/>
        <v>46.058830999999998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1046.6391249999999</v>
      </c>
      <c r="C103" s="14">
        <f t="shared" si="54"/>
        <v>1000</v>
      </c>
      <c r="D103" s="95">
        <f t="shared" si="55"/>
        <v>44669</v>
      </c>
      <c r="E103" s="1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0.03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1.046639125</v>
      </c>
      <c r="P103" s="17">
        <f t="shared" si="60"/>
        <v>0</v>
      </c>
      <c r="Q103" s="14">
        <f t="shared" ca="1" si="50"/>
        <v>46.639125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1047.2197450000001</v>
      </c>
      <c r="C104" s="14">
        <f t="shared" si="54"/>
        <v>1000</v>
      </c>
      <c r="D104" s="95">
        <f t="shared" si="55"/>
        <v>44670</v>
      </c>
      <c r="E104" s="1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0.03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1.047219745</v>
      </c>
      <c r="P104" s="17">
        <f t="shared" si="60"/>
        <v>0</v>
      </c>
      <c r="Q104" s="14">
        <f t="shared" ca="1" si="50"/>
        <v>47.219745000000003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1047.8006769900001</v>
      </c>
      <c r="C105" s="14">
        <f t="shared" si="54"/>
        <v>1000</v>
      </c>
      <c r="D105" s="95">
        <f t="shared" si="55"/>
        <v>44671</v>
      </c>
      <c r="E105" s="1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0.03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1.0478006769999999</v>
      </c>
      <c r="P105" s="17">
        <f t="shared" si="60"/>
        <v>0</v>
      </c>
      <c r="Q105" s="14">
        <f t="shared" ca="1" si="50"/>
        <v>47.800676989999999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1048.3819450000001</v>
      </c>
      <c r="C106" s="14">
        <f t="shared" si="54"/>
        <v>1000</v>
      </c>
      <c r="D106" s="95">
        <f t="shared" si="55"/>
        <v>44673</v>
      </c>
      <c r="E106" s="1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0.03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1.048381945</v>
      </c>
      <c r="P106" s="17">
        <f t="shared" si="60"/>
        <v>0</v>
      </c>
      <c r="Q106" s="14">
        <f t="shared" ca="1" si="50"/>
        <v>48.381945000000002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1048.9635249999999</v>
      </c>
      <c r="C107" s="14">
        <f t="shared" si="54"/>
        <v>1000</v>
      </c>
      <c r="D107" s="95">
        <f t="shared" si="55"/>
        <v>44676</v>
      </c>
      <c r="E107" s="1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0.03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1.048963525</v>
      </c>
      <c r="P107" s="17">
        <f t="shared" si="60"/>
        <v>0</v>
      </c>
      <c r="Q107" s="14">
        <f t="shared" ca="1" si="50"/>
        <v>48.963524999999997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1049.545431</v>
      </c>
      <c r="C108" s="14">
        <f t="shared" si="54"/>
        <v>1000</v>
      </c>
      <c r="D108" s="95">
        <f t="shared" si="55"/>
        <v>44677</v>
      </c>
      <c r="E108" s="1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0.03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1.0495454310000001</v>
      </c>
      <c r="P108" s="17">
        <f t="shared" si="60"/>
        <v>0</v>
      </c>
      <c r="Q108" s="14">
        <f t="shared" ca="1" si="50"/>
        <v>49.545431000000001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1050.1276600000001</v>
      </c>
      <c r="C109" s="14">
        <f t="shared" si="54"/>
        <v>1000</v>
      </c>
      <c r="D109" s="95">
        <f t="shared" si="55"/>
        <v>44678</v>
      </c>
      <c r="E109" s="1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0.03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1.05012766</v>
      </c>
      <c r="P109" s="17">
        <f t="shared" si="60"/>
        <v>0</v>
      </c>
      <c r="Q109" s="14">
        <f t="shared" ca="1" si="50"/>
        <v>50.127659999999999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1050.710214</v>
      </c>
      <c r="C110" s="14">
        <f t="shared" si="54"/>
        <v>1000</v>
      </c>
      <c r="D110" s="95">
        <f t="shared" si="55"/>
        <v>44679</v>
      </c>
      <c r="E110" s="1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0.03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1.050710214</v>
      </c>
      <c r="P110" s="17">
        <f t="shared" si="60"/>
        <v>0</v>
      </c>
      <c r="Q110" s="14">
        <f t="shared" ca="1" si="50"/>
        <v>50.710214000000001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1051.293093</v>
      </c>
      <c r="C111" s="14">
        <f t="shared" si="54"/>
        <v>1000</v>
      </c>
      <c r="D111" s="95">
        <f t="shared" si="55"/>
        <v>44680</v>
      </c>
      <c r="E111" s="1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0.03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1.051293093</v>
      </c>
      <c r="P111" s="17">
        <f t="shared" si="60"/>
        <v>0</v>
      </c>
      <c r="Q111" s="14">
        <f t="shared" ca="1" si="50"/>
        <v>51.293092999999999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1051.876297</v>
      </c>
      <c r="C112" s="14">
        <f t="shared" si="54"/>
        <v>1000</v>
      </c>
      <c r="D112" s="95">
        <f t="shared" si="55"/>
        <v>44683</v>
      </c>
      <c r="E112" s="1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0.03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1.051876297</v>
      </c>
      <c r="P112" s="17">
        <f t="shared" si="60"/>
        <v>0</v>
      </c>
      <c r="Q112" s="14">
        <f t="shared" ca="1" si="50"/>
        <v>51.876297000000001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1052.4598149999999</v>
      </c>
      <c r="C113" s="14">
        <f t="shared" si="54"/>
        <v>1000</v>
      </c>
      <c r="D113" s="95">
        <f t="shared" si="55"/>
        <v>44684</v>
      </c>
      <c r="E113" s="1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0.03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1.052459815</v>
      </c>
      <c r="P113" s="17">
        <f t="shared" si="60"/>
        <v>0</v>
      </c>
      <c r="Q113" s="14">
        <f t="shared" ca="1" si="50"/>
        <v>52.459814999999999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1053.0436669999999</v>
      </c>
      <c r="C114" s="14">
        <f t="shared" si="54"/>
        <v>1000</v>
      </c>
      <c r="D114" s="95">
        <f t="shared" si="55"/>
        <v>44685</v>
      </c>
      <c r="E114" s="1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0.03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1.0530436670000001</v>
      </c>
      <c r="P114" s="17">
        <f t="shared" si="60"/>
        <v>0</v>
      </c>
      <c r="Q114" s="14">
        <f t="shared" ca="1" si="50"/>
        <v>53.043666999999999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1053.6278349899999</v>
      </c>
      <c r="C115" s="14">
        <f t="shared" si="54"/>
        <v>1000</v>
      </c>
      <c r="D115" s="95">
        <f t="shared" si="55"/>
        <v>44686</v>
      </c>
      <c r="E115" s="1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0.03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1.0536278349999999</v>
      </c>
      <c r="P115" s="17">
        <f t="shared" si="60"/>
        <v>0</v>
      </c>
      <c r="Q115" s="14">
        <f t="shared" ca="1" si="50"/>
        <v>53.627834989999997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1054.2496299899999</v>
      </c>
      <c r="C116" s="14">
        <f t="shared" si="54"/>
        <v>1000</v>
      </c>
      <c r="D116" s="95">
        <f t="shared" si="55"/>
        <v>44687</v>
      </c>
      <c r="E116" s="1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0.03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1.0542496299999999</v>
      </c>
      <c r="P116" s="17">
        <f t="shared" si="60"/>
        <v>0</v>
      </c>
      <c r="Q116" s="14">
        <f t="shared" ca="1" si="50"/>
        <v>54.249629990000003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1054.87179999</v>
      </c>
      <c r="C117" s="14">
        <f t="shared" si="54"/>
        <v>1000</v>
      </c>
      <c r="D117" s="95">
        <f t="shared" si="55"/>
        <v>44690</v>
      </c>
      <c r="E117" s="1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0.03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1.0548717999999999</v>
      </c>
      <c r="P117" s="17">
        <f t="shared" si="60"/>
        <v>0</v>
      </c>
      <c r="Q117" s="14">
        <f t="shared" ca="1" si="50"/>
        <v>54.87179999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1055.4943330000001</v>
      </c>
      <c r="C118" s="14">
        <f t="shared" si="54"/>
        <v>1000</v>
      </c>
      <c r="D118" s="95">
        <f t="shared" si="55"/>
        <v>44691</v>
      </c>
      <c r="E118" s="1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0.03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1.055494333</v>
      </c>
      <c r="P118" s="17">
        <f t="shared" si="60"/>
        <v>0</v>
      </c>
      <c r="Q118" s="14">
        <f t="shared" ca="1" si="50"/>
        <v>55.494332999999997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1056.1172320000001</v>
      </c>
      <c r="C119" s="14">
        <f t="shared" si="54"/>
        <v>1000</v>
      </c>
      <c r="D119" s="95">
        <f t="shared" si="55"/>
        <v>44692</v>
      </c>
      <c r="E119" s="1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0.03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1.0561172320000001</v>
      </c>
      <c r="P119" s="17">
        <f t="shared" si="60"/>
        <v>0</v>
      </c>
      <c r="Q119" s="14">
        <f t="shared" ca="1" si="50"/>
        <v>56.117232000000001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1056.7404939999999</v>
      </c>
      <c r="C120" s="14">
        <f t="shared" si="54"/>
        <v>1000</v>
      </c>
      <c r="D120" s="95">
        <f t="shared" si="55"/>
        <v>44693</v>
      </c>
      <c r="E120" s="1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0.03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1.056740494</v>
      </c>
      <c r="P120" s="17">
        <f t="shared" si="60"/>
        <v>0</v>
      </c>
      <c r="Q120" s="14">
        <f t="shared" ca="1" si="50"/>
        <v>56.740493999999998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1057.3641319999999</v>
      </c>
      <c r="C121" s="14">
        <f t="shared" si="54"/>
        <v>1000</v>
      </c>
      <c r="D121" s="95">
        <f t="shared" si="55"/>
        <v>44694</v>
      </c>
      <c r="E121" s="1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0.03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1.057364132</v>
      </c>
      <c r="P121" s="17">
        <f t="shared" si="60"/>
        <v>0</v>
      </c>
      <c r="Q121" s="14">
        <f t="shared" ca="1" si="50"/>
        <v>57.364131999999998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1057.9881339900001</v>
      </c>
      <c r="C122" s="14">
        <f t="shared" si="54"/>
        <v>1000</v>
      </c>
      <c r="D122" s="95">
        <f t="shared" si="55"/>
        <v>44697</v>
      </c>
      <c r="E122" s="1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0.03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1.0579881339999999</v>
      </c>
      <c r="P122" s="17">
        <f t="shared" si="60"/>
        <v>0</v>
      </c>
      <c r="Q122" s="14">
        <f t="shared" ca="1" si="50"/>
        <v>57.988133990000001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1058.6125010000001</v>
      </c>
      <c r="C123" s="14">
        <f t="shared" si="54"/>
        <v>1000</v>
      </c>
      <c r="D123" s="95">
        <f t="shared" si="55"/>
        <v>44698</v>
      </c>
      <c r="E123" s="1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0.03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1.058612501</v>
      </c>
      <c r="P123" s="17">
        <f t="shared" si="60"/>
        <v>0</v>
      </c>
      <c r="Q123" s="14">
        <f t="shared" ca="1" si="50"/>
        <v>58.612501000000002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1059.237243</v>
      </c>
      <c r="C124" s="14">
        <f t="shared" si="54"/>
        <v>1000</v>
      </c>
      <c r="D124" s="95">
        <f t="shared" si="55"/>
        <v>44699</v>
      </c>
      <c r="E124" s="1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0.03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1.0592372430000001</v>
      </c>
      <c r="P124" s="17">
        <f t="shared" si="60"/>
        <v>0</v>
      </c>
      <c r="Q124" s="14">
        <f t="shared" ca="1" si="50"/>
        <v>59.237242999999999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1059.86234999</v>
      </c>
      <c r="C125" s="14">
        <f t="shared" si="54"/>
        <v>1000</v>
      </c>
      <c r="D125" s="95">
        <f t="shared" si="55"/>
        <v>44700</v>
      </c>
      <c r="E125" s="1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0.03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1.05986235</v>
      </c>
      <c r="P125" s="17">
        <f t="shared" si="60"/>
        <v>0</v>
      </c>
      <c r="Q125" s="14">
        <f t="shared" ca="1" si="50"/>
        <v>59.862349989999998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1060.4878229999999</v>
      </c>
      <c r="C126" s="14">
        <f t="shared" si="54"/>
        <v>1000</v>
      </c>
      <c r="D126" s="95">
        <f t="shared" si="55"/>
        <v>44701</v>
      </c>
      <c r="E126" s="1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0.03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1.0604878230000001</v>
      </c>
      <c r="P126" s="17">
        <f t="shared" si="60"/>
        <v>0</v>
      </c>
      <c r="Q126" s="14">
        <f t="shared" ca="1" si="50"/>
        <v>60.487822999999999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1061.1136710000001</v>
      </c>
      <c r="C127" s="14">
        <f t="shared" si="54"/>
        <v>1000</v>
      </c>
      <c r="D127" s="95">
        <f t="shared" si="55"/>
        <v>44704</v>
      </c>
      <c r="E127" s="1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0.03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1.061113671</v>
      </c>
      <c r="P127" s="17">
        <f t="shared" si="60"/>
        <v>0</v>
      </c>
      <c r="Q127" s="14">
        <f t="shared" ca="1" si="50"/>
        <v>61.113670999999997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1061.7398840000001</v>
      </c>
      <c r="C128" s="14">
        <f t="shared" si="54"/>
        <v>1000</v>
      </c>
      <c r="D128" s="95">
        <f t="shared" si="55"/>
        <v>44705</v>
      </c>
      <c r="E128" s="1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0.03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1.0617398840000001</v>
      </c>
      <c r="P128" s="17">
        <f t="shared" si="60"/>
        <v>0</v>
      </c>
      <c r="Q128" s="14">
        <f t="shared" ca="1" si="50"/>
        <v>61.739884000000004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1062.366473</v>
      </c>
      <c r="C129" s="14">
        <f t="shared" si="54"/>
        <v>1000</v>
      </c>
      <c r="D129" s="95">
        <f t="shared" si="55"/>
        <v>44706</v>
      </c>
      <c r="E129" s="1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0.03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1.062366473</v>
      </c>
      <c r="P129" s="17">
        <f t="shared" si="60"/>
        <v>0</v>
      </c>
      <c r="Q129" s="14">
        <f t="shared" ca="1" si="50"/>
        <v>62.366472999999999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1062.9934269999999</v>
      </c>
      <c r="C130" s="14">
        <f t="shared" si="54"/>
        <v>1000</v>
      </c>
      <c r="D130" s="95">
        <f t="shared" si="55"/>
        <v>44707</v>
      </c>
      <c r="E130" s="1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0.03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1.0629934270000001</v>
      </c>
      <c r="P130" s="17">
        <f t="shared" si="60"/>
        <v>0</v>
      </c>
      <c r="Q130" s="14">
        <f t="shared" ca="1" si="50"/>
        <v>62.993426999999997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1063.6207479899999</v>
      </c>
      <c r="C131" s="14">
        <f t="shared" si="54"/>
        <v>1000</v>
      </c>
      <c r="D131" s="95">
        <f t="shared" si="55"/>
        <v>44708</v>
      </c>
      <c r="E131" s="1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0.03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1.0636207479999999</v>
      </c>
      <c r="P131" s="17">
        <f t="shared" si="60"/>
        <v>0</v>
      </c>
      <c r="Q131" s="14">
        <f t="shared" ca="1" si="50"/>
        <v>63.620747989999998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1064.2484440000001</v>
      </c>
      <c r="C132" s="14">
        <f t="shared" si="54"/>
        <v>1000</v>
      </c>
      <c r="D132" s="95">
        <f t="shared" si="55"/>
        <v>44711</v>
      </c>
      <c r="E132" s="1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0.03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1.064248444</v>
      </c>
      <c r="P132" s="17">
        <f t="shared" si="60"/>
        <v>0</v>
      </c>
      <c r="Q132" s="14">
        <f t="shared" ca="1" si="50"/>
        <v>64.248444000000006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1064.876516</v>
      </c>
      <c r="C133" s="14">
        <f t="shared" si="54"/>
        <v>1000</v>
      </c>
      <c r="D133" s="95">
        <f t="shared" si="55"/>
        <v>44712</v>
      </c>
      <c r="E133" s="1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0.03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1.064876516</v>
      </c>
      <c r="P133" s="17">
        <f t="shared" si="60"/>
        <v>0</v>
      </c>
      <c r="Q133" s="14">
        <f t="shared" ca="1" si="50"/>
        <v>64.876515999999995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1065.504944</v>
      </c>
      <c r="C134" s="14">
        <f t="shared" si="54"/>
        <v>1000</v>
      </c>
      <c r="D134" s="95">
        <f t="shared" si="55"/>
        <v>44713</v>
      </c>
      <c r="E134" s="1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0.03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1.065504944</v>
      </c>
      <c r="P134" s="17">
        <f t="shared" si="60"/>
        <v>0</v>
      </c>
      <c r="Q134" s="14">
        <f t="shared" ca="1" si="50"/>
        <v>65.504943999999995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1066.1337579999999</v>
      </c>
      <c r="C135" s="14">
        <f t="shared" si="54"/>
        <v>1000</v>
      </c>
      <c r="D135" s="95">
        <f t="shared" si="55"/>
        <v>44714</v>
      </c>
      <c r="E135" s="1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0.03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1.0661337580000001</v>
      </c>
      <c r="P135" s="17">
        <f t="shared" si="60"/>
        <v>0</v>
      </c>
      <c r="Q135" s="14">
        <f t="shared" ca="1" si="50"/>
        <v>66.133758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1066.762929</v>
      </c>
      <c r="C136" s="14">
        <f t="shared" si="54"/>
        <v>1000</v>
      </c>
      <c r="D136" s="95">
        <f t="shared" si="55"/>
        <v>44715</v>
      </c>
      <c r="E136" s="1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0.03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1.066762929</v>
      </c>
      <c r="P136" s="17">
        <f t="shared" si="60"/>
        <v>0</v>
      </c>
      <c r="Q136" s="14">
        <f t="shared" ca="1" si="50"/>
        <v>66.762929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1067.3924859900001</v>
      </c>
      <c r="C137" s="14">
        <f t="shared" si="54"/>
        <v>1000</v>
      </c>
      <c r="D137" s="95">
        <f t="shared" si="55"/>
        <v>44718</v>
      </c>
      <c r="E137" s="1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0.03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1.0673924859999999</v>
      </c>
      <c r="P137" s="17">
        <f t="shared" si="60"/>
        <v>0</v>
      </c>
      <c r="Q137" s="14">
        <f t="shared" ca="1" si="50"/>
        <v>67.392485989999997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1068.0224000000001</v>
      </c>
      <c r="C138" s="14">
        <f t="shared" si="54"/>
        <v>1000</v>
      </c>
      <c r="D138" s="95">
        <f t="shared" si="55"/>
        <v>44719</v>
      </c>
      <c r="E138" s="1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0.03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1.0680224</v>
      </c>
      <c r="P138" s="17">
        <f t="shared" si="60"/>
        <v>0</v>
      </c>
      <c r="Q138" s="14">
        <f t="shared" ca="1" si="50"/>
        <v>68.022400000000005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1068.65269999</v>
      </c>
      <c r="C139" s="14">
        <f t="shared" si="54"/>
        <v>1000</v>
      </c>
      <c r="D139" s="95">
        <f t="shared" si="55"/>
        <v>44720</v>
      </c>
      <c r="E139" s="1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0.03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1.0686526999999999</v>
      </c>
      <c r="P139" s="17">
        <f t="shared" si="60"/>
        <v>0</v>
      </c>
      <c r="Q139" s="14">
        <f t="shared" ca="1" si="50"/>
        <v>68.652699990000002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1069.283357</v>
      </c>
      <c r="C140" s="14">
        <f t="shared" si="54"/>
        <v>1000</v>
      </c>
      <c r="D140" s="95">
        <f t="shared" si="55"/>
        <v>44721</v>
      </c>
      <c r="E140" s="1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0.03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1.069283357</v>
      </c>
      <c r="P140" s="17">
        <f t="shared" si="60"/>
        <v>0</v>
      </c>
      <c r="Q140" s="14">
        <f t="shared" ref="Q140:Q203" ca="1" si="69">TRUNC(((O140-1)*C140),8)</f>
        <v>69.283356999999995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1069.9144000000001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1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0.03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1.0699144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69.914400000000001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1070.5458109900001</v>
      </c>
      <c r="C142" s="14">
        <f t="shared" si="73"/>
        <v>1000</v>
      </c>
      <c r="D142" s="95">
        <f t="shared" si="74"/>
        <v>44725</v>
      </c>
      <c r="E142" s="1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0.03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1.0705458109999999</v>
      </c>
      <c r="P142" s="17">
        <f t="shared" si="79"/>
        <v>0</v>
      </c>
      <c r="Q142" s="14">
        <f t="shared" ca="1" si="69"/>
        <v>70.545810990000007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1071.17759</v>
      </c>
      <c r="C143" s="14">
        <f t="shared" si="73"/>
        <v>1000</v>
      </c>
      <c r="D143" s="95">
        <f t="shared" si="74"/>
        <v>44726</v>
      </c>
      <c r="E143" s="1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0.03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1.07117759</v>
      </c>
      <c r="P143" s="17">
        <f t="shared" si="79"/>
        <v>0</v>
      </c>
      <c r="Q143" s="14">
        <f t="shared" ca="1" si="69"/>
        <v>71.177589999999995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1071.8097439999999</v>
      </c>
      <c r="C144" s="14">
        <f t="shared" si="73"/>
        <v>1000</v>
      </c>
      <c r="D144" s="95">
        <f t="shared" si="74"/>
        <v>44727</v>
      </c>
      <c r="E144" s="1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0.03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1.0718097440000001</v>
      </c>
      <c r="P144" s="17">
        <f t="shared" si="79"/>
        <v>0</v>
      </c>
      <c r="Q144" s="14">
        <f t="shared" ca="1" si="69"/>
        <v>71.809743999999995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1072.4422669999999</v>
      </c>
      <c r="C145" s="14">
        <f t="shared" si="73"/>
        <v>1000</v>
      </c>
      <c r="D145" s="95">
        <f t="shared" si="74"/>
        <v>44729</v>
      </c>
      <c r="E145" s="1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0.03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1.072442267</v>
      </c>
      <c r="P145" s="17">
        <f t="shared" si="79"/>
        <v>0</v>
      </c>
      <c r="Q145" s="14">
        <f t="shared" ca="1" si="69"/>
        <v>72.442267000000001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1073.09403</v>
      </c>
      <c r="C146" s="14">
        <f t="shared" si="73"/>
        <v>1000</v>
      </c>
      <c r="D146" s="95">
        <f t="shared" si="74"/>
        <v>44732</v>
      </c>
      <c r="E146" s="1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0.03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1.07309403</v>
      </c>
      <c r="P146" s="17">
        <f t="shared" si="79"/>
        <v>0</v>
      </c>
      <c r="Q146" s="14">
        <f t="shared" ca="1" si="69"/>
        <v>73.094030000000004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1073.7461760000001</v>
      </c>
      <c r="C147" s="14">
        <f t="shared" si="73"/>
        <v>1000</v>
      </c>
      <c r="D147" s="95">
        <f t="shared" si="74"/>
        <v>44733</v>
      </c>
      <c r="E147" s="1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0.03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1.073746176</v>
      </c>
      <c r="P147" s="17">
        <f t="shared" si="79"/>
        <v>0</v>
      </c>
      <c r="Q147" s="14">
        <f t="shared" ca="1" si="69"/>
        <v>73.746176000000006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1074.39872399</v>
      </c>
      <c r="C148" s="14">
        <f t="shared" si="73"/>
        <v>1000</v>
      </c>
      <c r="D148" s="95">
        <f t="shared" si="74"/>
        <v>44734</v>
      </c>
      <c r="E148" s="1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0.03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1.0743987239999999</v>
      </c>
      <c r="P148" s="17">
        <f t="shared" si="79"/>
        <v>0</v>
      </c>
      <c r="Q148" s="14">
        <f t="shared" ca="1" si="69"/>
        <v>74.398723989999993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1075.0516749999999</v>
      </c>
      <c r="C149" s="14">
        <f t="shared" si="73"/>
        <v>1000</v>
      </c>
      <c r="D149" s="95">
        <f t="shared" si="74"/>
        <v>44735</v>
      </c>
      <c r="E149" s="1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0.03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1.0750516750000001</v>
      </c>
      <c r="P149" s="17">
        <f t="shared" si="79"/>
        <v>0</v>
      </c>
      <c r="Q149" s="14">
        <f t="shared" ca="1" si="69"/>
        <v>75.051675000000003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1075.7050180000001</v>
      </c>
      <c r="C150" s="14">
        <f t="shared" si="73"/>
        <v>1000</v>
      </c>
      <c r="D150" s="95">
        <f t="shared" si="74"/>
        <v>44736</v>
      </c>
      <c r="E150" s="1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0.03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1.0757050180000001</v>
      </c>
      <c r="P150" s="17">
        <f t="shared" si="79"/>
        <v>0</v>
      </c>
      <c r="Q150" s="14">
        <f t="shared" ca="1" si="69"/>
        <v>75.705017999999995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1076.35875399</v>
      </c>
      <c r="C151" s="14">
        <f t="shared" si="73"/>
        <v>1000</v>
      </c>
      <c r="D151" s="95">
        <f t="shared" si="74"/>
        <v>44739</v>
      </c>
      <c r="E151" s="1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0.03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1.0763587539999999</v>
      </c>
      <c r="P151" s="17">
        <f t="shared" si="79"/>
        <v>0</v>
      </c>
      <c r="Q151" s="14">
        <f t="shared" ca="1" si="69"/>
        <v>76.358753989999997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1077.0128930000001</v>
      </c>
      <c r="C152" s="14">
        <f t="shared" si="73"/>
        <v>1000</v>
      </c>
      <c r="D152" s="95">
        <f t="shared" si="74"/>
        <v>44740</v>
      </c>
      <c r="E152" s="1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0.03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1.077012893</v>
      </c>
      <c r="P152" s="17">
        <f t="shared" si="79"/>
        <v>0</v>
      </c>
      <c r="Q152" s="14">
        <f t="shared" ca="1" si="69"/>
        <v>77.012893000000005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1077.6674239900001</v>
      </c>
      <c r="C153" s="14">
        <f t="shared" si="73"/>
        <v>1000</v>
      </c>
      <c r="D153" s="95">
        <f t="shared" si="74"/>
        <v>44741</v>
      </c>
      <c r="E153" s="1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0.03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1.0776674239999999</v>
      </c>
      <c r="P153" s="17">
        <f t="shared" si="79"/>
        <v>0</v>
      </c>
      <c r="Q153" s="14">
        <f t="shared" ca="1" si="69"/>
        <v>77.667423990000003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1078.3223589899999</v>
      </c>
      <c r="C154" s="14">
        <f t="shared" si="73"/>
        <v>1000</v>
      </c>
      <c r="D154" s="95">
        <f t="shared" si="74"/>
        <v>44742</v>
      </c>
      <c r="E154" s="1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0.03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1.078322359</v>
      </c>
      <c r="P154" s="17">
        <f t="shared" si="79"/>
        <v>0</v>
      </c>
      <c r="Q154" s="14">
        <f t="shared" ca="1" si="69"/>
        <v>78.322358989999998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1078.9776859999999</v>
      </c>
      <c r="C155" s="14">
        <f t="shared" si="73"/>
        <v>1000</v>
      </c>
      <c r="D155" s="95">
        <f t="shared" si="74"/>
        <v>44743</v>
      </c>
      <c r="E155" s="1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0.03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1.078977686</v>
      </c>
      <c r="P155" s="17">
        <f t="shared" si="79"/>
        <v>0</v>
      </c>
      <c r="Q155" s="14">
        <f t="shared" ca="1" si="69"/>
        <v>78.977686000000006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1079.6334169900001</v>
      </c>
      <c r="C156" s="14">
        <f t="shared" si="73"/>
        <v>1000</v>
      </c>
      <c r="D156" s="95">
        <f t="shared" si="74"/>
        <v>44746</v>
      </c>
      <c r="E156" s="1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0.03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1.0796334169999999</v>
      </c>
      <c r="P156" s="17">
        <f t="shared" si="79"/>
        <v>0</v>
      </c>
      <c r="Q156" s="14">
        <f t="shared" ca="1" si="69"/>
        <v>79.633416990000001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1080.2895410000001</v>
      </c>
      <c r="C157" s="14">
        <f t="shared" si="73"/>
        <v>1000</v>
      </c>
      <c r="D157" s="95">
        <f t="shared" si="74"/>
        <v>44747</v>
      </c>
      <c r="E157" s="1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0.03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1.080289541</v>
      </c>
      <c r="P157" s="17">
        <f t="shared" si="79"/>
        <v>0</v>
      </c>
      <c r="Q157" s="14">
        <f t="shared" ca="1" si="69"/>
        <v>80.289541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1080.94606899</v>
      </c>
      <c r="C158" s="14">
        <f t="shared" si="73"/>
        <v>1000</v>
      </c>
      <c r="D158" s="95">
        <f t="shared" si="74"/>
        <v>44748</v>
      </c>
      <c r="E158" s="1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0.03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1.0809460689999999</v>
      </c>
      <c r="P158" s="17">
        <f t="shared" si="79"/>
        <v>0</v>
      </c>
      <c r="Q158" s="14">
        <f t="shared" ca="1" si="69"/>
        <v>80.946068990000001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1081.6030009900001</v>
      </c>
      <c r="C159" s="14">
        <f t="shared" si="73"/>
        <v>1000</v>
      </c>
      <c r="D159" s="95">
        <f t="shared" si="74"/>
        <v>44749</v>
      </c>
      <c r="E159" s="1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0.03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1.081603001</v>
      </c>
      <c r="P159" s="17">
        <f t="shared" si="79"/>
        <v>0</v>
      </c>
      <c r="Q159" s="14">
        <f t="shared" ca="1" si="69"/>
        <v>81.603000989999998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1082.26031599</v>
      </c>
      <c r="C160" s="14">
        <f t="shared" si="73"/>
        <v>1000</v>
      </c>
      <c r="D160" s="95">
        <f t="shared" si="74"/>
        <v>44750</v>
      </c>
      <c r="E160" s="1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0.03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1.0822603159999999</v>
      </c>
      <c r="P160" s="17">
        <f t="shared" si="79"/>
        <v>0</v>
      </c>
      <c r="Q160" s="14">
        <f t="shared" ca="1" si="69"/>
        <v>82.260315989999995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1082.9180449999999</v>
      </c>
      <c r="C161" s="14">
        <f t="shared" si="73"/>
        <v>1000</v>
      </c>
      <c r="D161" s="95">
        <f t="shared" si="74"/>
        <v>44753</v>
      </c>
      <c r="E161" s="1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0.03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1.082918045</v>
      </c>
      <c r="P161" s="17">
        <f t="shared" si="79"/>
        <v>0</v>
      </c>
      <c r="Q161" s="14">
        <f t="shared" ca="1" si="69"/>
        <v>82.918045000000006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1083.5761680000001</v>
      </c>
      <c r="C162" s="14">
        <f t="shared" si="73"/>
        <v>1000</v>
      </c>
      <c r="D162" s="95">
        <f t="shared" si="74"/>
        <v>44754</v>
      </c>
      <c r="E162" s="1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0.03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1.083576168</v>
      </c>
      <c r="P162" s="17">
        <f t="shared" si="79"/>
        <v>0</v>
      </c>
      <c r="Q162" s="14">
        <f t="shared" ca="1" si="69"/>
        <v>83.576167999999996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1084.2346839899999</v>
      </c>
      <c r="C163" s="14">
        <f t="shared" si="73"/>
        <v>1000</v>
      </c>
      <c r="D163" s="95">
        <f t="shared" si="74"/>
        <v>44755</v>
      </c>
      <c r="E163" s="1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0.03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1.0842346839999999</v>
      </c>
      <c r="P163" s="17">
        <f t="shared" si="79"/>
        <v>0</v>
      </c>
      <c r="Q163" s="14">
        <f t="shared" ca="1" si="69"/>
        <v>84.234683989999994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1084.8936149900001</v>
      </c>
      <c r="C164" s="14">
        <f t="shared" si="73"/>
        <v>1000</v>
      </c>
      <c r="D164" s="95">
        <f t="shared" si="74"/>
        <v>44756</v>
      </c>
      <c r="E164" s="1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0.03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1.0848936149999999</v>
      </c>
      <c r="P164" s="17">
        <f t="shared" si="79"/>
        <v>0</v>
      </c>
      <c r="Q164" s="14">
        <f t="shared" ca="1" si="69"/>
        <v>84.893614990000003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1085.5529409999999</v>
      </c>
      <c r="C165" s="14">
        <f t="shared" si="73"/>
        <v>1000</v>
      </c>
      <c r="D165" s="95">
        <f t="shared" si="74"/>
        <v>44757</v>
      </c>
      <c r="E165" s="1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0.03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1.085552941</v>
      </c>
      <c r="P165" s="17">
        <f t="shared" si="79"/>
        <v>0</v>
      </c>
      <c r="Q165" s="14">
        <f t="shared" ca="1" si="69"/>
        <v>85.552941000000004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1086.212661</v>
      </c>
      <c r="C166" s="14">
        <f t="shared" si="73"/>
        <v>1000</v>
      </c>
      <c r="D166" s="95">
        <f t="shared" si="74"/>
        <v>44760</v>
      </c>
      <c r="E166" s="1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0.03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1.086212661</v>
      </c>
      <c r="P166" s="17">
        <f t="shared" si="79"/>
        <v>0</v>
      </c>
      <c r="Q166" s="14">
        <f t="shared" ca="1" si="69"/>
        <v>86.212660999999997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1086.872785</v>
      </c>
      <c r="C167" s="14">
        <f t="shared" si="73"/>
        <v>1000</v>
      </c>
      <c r="D167" s="95">
        <f t="shared" si="74"/>
        <v>44761</v>
      </c>
      <c r="E167" s="1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0.03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1.086872785</v>
      </c>
      <c r="P167" s="17">
        <f t="shared" si="79"/>
        <v>0</v>
      </c>
      <c r="Q167" s="14">
        <f t="shared" ca="1" si="69"/>
        <v>86.872784999999993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1087.53331499</v>
      </c>
      <c r="C168" s="14">
        <f t="shared" si="73"/>
        <v>1000</v>
      </c>
      <c r="D168" s="95">
        <f t="shared" si="74"/>
        <v>44762</v>
      </c>
      <c r="E168" s="1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0.03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1.0875333149999999</v>
      </c>
      <c r="P168" s="17">
        <f t="shared" si="79"/>
        <v>0</v>
      </c>
      <c r="Q168" s="14">
        <f t="shared" ca="1" si="69"/>
        <v>87.533314989999994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1088.19423899</v>
      </c>
      <c r="C169" s="14">
        <f t="shared" si="73"/>
        <v>1000</v>
      </c>
      <c r="D169" s="95">
        <f t="shared" si="74"/>
        <v>44763</v>
      </c>
      <c r="E169" s="1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0.03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1.0881942389999999</v>
      </c>
      <c r="P169" s="17">
        <f t="shared" si="79"/>
        <v>0</v>
      </c>
      <c r="Q169" s="14">
        <f t="shared" ca="1" si="69"/>
        <v>88.194238990000002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1088.8555670000001</v>
      </c>
      <c r="C170" s="14">
        <f t="shared" si="73"/>
        <v>1000</v>
      </c>
      <c r="D170" s="95">
        <f t="shared" si="74"/>
        <v>44764</v>
      </c>
      <c r="E170" s="1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0.03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1.088855567</v>
      </c>
      <c r="P170" s="17">
        <f t="shared" si="79"/>
        <v>0</v>
      </c>
      <c r="Q170" s="14">
        <f t="shared" ca="1" si="69"/>
        <v>88.855566999999994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1089.5173010000001</v>
      </c>
      <c r="C171" s="14">
        <f t="shared" si="73"/>
        <v>1000</v>
      </c>
      <c r="D171" s="95">
        <f t="shared" si="74"/>
        <v>44767</v>
      </c>
      <c r="E171" s="1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0.03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1.0895173010000001</v>
      </c>
      <c r="P171" s="17">
        <f t="shared" si="79"/>
        <v>0</v>
      </c>
      <c r="Q171" s="14">
        <f t="shared" ca="1" si="69"/>
        <v>89.517301000000003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1090.1794399999999</v>
      </c>
      <c r="C172" s="14">
        <f t="shared" si="73"/>
        <v>1000</v>
      </c>
      <c r="D172" s="95">
        <f t="shared" si="74"/>
        <v>44768</v>
      </c>
      <c r="E172" s="1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0.03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1.09017944</v>
      </c>
      <c r="P172" s="17">
        <f t="shared" si="79"/>
        <v>0</v>
      </c>
      <c r="Q172" s="14">
        <f t="shared" ca="1" si="69"/>
        <v>90.17944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1090.841975</v>
      </c>
      <c r="C173" s="14">
        <f t="shared" si="73"/>
        <v>1000</v>
      </c>
      <c r="D173" s="95">
        <f t="shared" si="74"/>
        <v>44769</v>
      </c>
      <c r="E173" s="1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0.03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1.090841975</v>
      </c>
      <c r="P173" s="17">
        <f t="shared" si="79"/>
        <v>0</v>
      </c>
      <c r="Q173" s="14">
        <f t="shared" ca="1" si="69"/>
        <v>90.841975000000005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1091.50491399</v>
      </c>
      <c r="C174" s="14">
        <f t="shared" si="73"/>
        <v>1000</v>
      </c>
      <c r="D174" s="95">
        <f t="shared" si="74"/>
        <v>44770</v>
      </c>
      <c r="E174" s="1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0.03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1.0915049139999999</v>
      </c>
      <c r="P174" s="17">
        <f t="shared" si="79"/>
        <v>0</v>
      </c>
      <c r="Q174" s="14">
        <f t="shared" ca="1" si="69"/>
        <v>91.504913990000006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1092.1682490000001</v>
      </c>
      <c r="C175" s="14">
        <f t="shared" si="73"/>
        <v>1000</v>
      </c>
      <c r="D175" s="95">
        <f t="shared" si="74"/>
        <v>44771</v>
      </c>
      <c r="E175" s="1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0.03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1.092168249</v>
      </c>
      <c r="P175" s="17">
        <f t="shared" si="79"/>
        <v>0</v>
      </c>
      <c r="Q175" s="14">
        <f t="shared" ca="1" si="69"/>
        <v>92.168249000000003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1092.8319999999999</v>
      </c>
      <c r="C176" s="14">
        <f t="shared" si="73"/>
        <v>1000</v>
      </c>
      <c r="D176" s="95">
        <f t="shared" si="74"/>
        <v>44774</v>
      </c>
      <c r="E176" s="1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0.03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1.092832</v>
      </c>
      <c r="P176" s="17">
        <f t="shared" si="79"/>
        <v>0</v>
      </c>
      <c r="Q176" s="14">
        <f t="shared" ca="1" si="69"/>
        <v>92.831999999999994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1093.4961459900001</v>
      </c>
      <c r="C177" s="14">
        <f t="shared" si="73"/>
        <v>1000</v>
      </c>
      <c r="D177" s="95">
        <f t="shared" si="74"/>
        <v>44775</v>
      </c>
      <c r="E177" s="1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0.03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1.0934961459999999</v>
      </c>
      <c r="P177" s="17">
        <f t="shared" si="79"/>
        <v>0</v>
      </c>
      <c r="Q177" s="14">
        <f t="shared" ca="1" si="69"/>
        <v>93.496145990000002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1094.1606979999999</v>
      </c>
      <c r="C178" s="14">
        <f t="shared" si="73"/>
        <v>1000</v>
      </c>
      <c r="D178" s="95">
        <f t="shared" si="74"/>
        <v>44776</v>
      </c>
      <c r="E178" s="1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0.03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1.094160698</v>
      </c>
      <c r="P178" s="17">
        <f t="shared" si="79"/>
        <v>0</v>
      </c>
      <c r="Q178" s="14">
        <f t="shared" ca="1" si="69"/>
        <v>94.160697999999996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1094.825656</v>
      </c>
      <c r="C179" s="14">
        <f t="shared" si="73"/>
        <v>1000</v>
      </c>
      <c r="D179" s="95">
        <f t="shared" si="74"/>
        <v>44777</v>
      </c>
      <c r="E179" s="1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0.03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1.094825656</v>
      </c>
      <c r="P179" s="17">
        <f t="shared" si="79"/>
        <v>0</v>
      </c>
      <c r="Q179" s="14">
        <f t="shared" ca="1" si="69"/>
        <v>94.825655999999995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1095.510184</v>
      </c>
      <c r="C180" s="14">
        <f t="shared" si="73"/>
        <v>1000</v>
      </c>
      <c r="D180" s="95">
        <f t="shared" si="74"/>
        <v>44778</v>
      </c>
      <c r="E180" s="1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0.03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1.0955101840000001</v>
      </c>
      <c r="P180" s="17">
        <f t="shared" si="79"/>
        <v>0</v>
      </c>
      <c r="Q180" s="14">
        <f t="shared" ca="1" si="69"/>
        <v>95.510183999999995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1096.195144</v>
      </c>
      <c r="C181" s="14">
        <f t="shared" si="73"/>
        <v>1000</v>
      </c>
      <c r="D181" s="95">
        <f t="shared" si="74"/>
        <v>44781</v>
      </c>
      <c r="E181" s="1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0.03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1.096195144</v>
      </c>
      <c r="P181" s="17">
        <f t="shared" si="79"/>
        <v>0</v>
      </c>
      <c r="Q181" s="14">
        <f t="shared" ca="1" si="69"/>
        <v>96.195143999999999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1096.8805349899999</v>
      </c>
      <c r="C182" s="14">
        <f t="shared" si="73"/>
        <v>1000</v>
      </c>
      <c r="D182" s="95">
        <f t="shared" si="74"/>
        <v>44782</v>
      </c>
      <c r="E182" s="1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0.03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1.0968805349999999</v>
      </c>
      <c r="P182" s="17">
        <f t="shared" si="79"/>
        <v>0</v>
      </c>
      <c r="Q182" s="14">
        <f t="shared" ca="1" si="69"/>
        <v>96.880534990000001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1097.5663460000001</v>
      </c>
      <c r="C183" s="14">
        <f t="shared" si="73"/>
        <v>1000</v>
      </c>
      <c r="D183" s="95">
        <f t="shared" si="74"/>
        <v>44783</v>
      </c>
      <c r="E183" s="1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0.03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1.0202602670000001</v>
      </c>
      <c r="O183" s="12">
        <f t="shared" ca="1" si="68"/>
        <v>1.097566346</v>
      </c>
      <c r="P183" s="17">
        <f t="shared" si="79"/>
        <v>0</v>
      </c>
      <c r="Q183" s="14">
        <f t="shared" ca="1" si="69"/>
        <v>97.566345999999996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1098.2526009999999</v>
      </c>
      <c r="C184" s="14">
        <f t="shared" si="73"/>
        <v>1000</v>
      </c>
      <c r="D184" s="95">
        <f t="shared" si="74"/>
        <v>44784</v>
      </c>
      <c r="E184" s="1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0.03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1.098252601</v>
      </c>
      <c r="P184" s="17">
        <f t="shared" si="79"/>
        <v>0</v>
      </c>
      <c r="Q184" s="14">
        <f t="shared" ca="1" si="69"/>
        <v>98.252600999999999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1098.939275</v>
      </c>
      <c r="C185" s="14">
        <f t="shared" si="73"/>
        <v>1000</v>
      </c>
      <c r="D185" s="95">
        <f t="shared" si="74"/>
        <v>44785</v>
      </c>
      <c r="E185" s="1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0.03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1.098939275</v>
      </c>
      <c r="P185" s="17">
        <f t="shared" si="79"/>
        <v>0</v>
      </c>
      <c r="Q185" s="14">
        <f t="shared" ca="1" si="69"/>
        <v>98.939274999999995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1099.6263719900001</v>
      </c>
      <c r="C186" s="14">
        <f t="shared" si="73"/>
        <v>1000</v>
      </c>
      <c r="D186" s="95">
        <f t="shared" si="74"/>
        <v>44788</v>
      </c>
      <c r="E186" s="1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0.03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1.0996263719999999</v>
      </c>
      <c r="P186" s="17">
        <f t="shared" si="79"/>
        <v>0</v>
      </c>
      <c r="Q186" s="14">
        <f t="shared" ca="1" si="69"/>
        <v>99.626371989999996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1100.313911</v>
      </c>
      <c r="C187" s="14">
        <f t="shared" si="73"/>
        <v>1000</v>
      </c>
      <c r="D187" s="95">
        <f t="shared" si="74"/>
        <v>44789</v>
      </c>
      <c r="E187" s="1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0.03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1.100313911</v>
      </c>
      <c r="P187" s="17">
        <f t="shared" si="79"/>
        <v>0</v>
      </c>
      <c r="Q187" s="14">
        <f t="shared" ca="1" si="69"/>
        <v>100.313911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1101.0018709999999</v>
      </c>
      <c r="C188" s="14">
        <f t="shared" si="73"/>
        <v>1000</v>
      </c>
      <c r="D188" s="95">
        <f t="shared" si="74"/>
        <v>44790</v>
      </c>
      <c r="E188" s="1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0.03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1.101001871</v>
      </c>
      <c r="P188" s="17">
        <f t="shared" si="79"/>
        <v>0</v>
      </c>
      <c r="Q188" s="14">
        <f t="shared" ca="1" si="69"/>
        <v>101.00187099999999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1101.6902640000001</v>
      </c>
      <c r="C189" s="14">
        <f t="shared" si="73"/>
        <v>1000</v>
      </c>
      <c r="D189" s="95">
        <f t="shared" si="74"/>
        <v>44791</v>
      </c>
      <c r="E189" s="1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0.03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1.1016902639999999</v>
      </c>
      <c r="P189" s="17">
        <f t="shared" si="79"/>
        <v>0</v>
      </c>
      <c r="Q189" s="14">
        <f t="shared" ca="1" si="69"/>
        <v>101.690264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1102.3790879999999</v>
      </c>
      <c r="C190" s="14">
        <f t="shared" si="73"/>
        <v>1000</v>
      </c>
      <c r="D190" s="95">
        <f t="shared" si="74"/>
        <v>44792</v>
      </c>
      <c r="E190" s="1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0.03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1.102379088</v>
      </c>
      <c r="P190" s="17">
        <f t="shared" si="79"/>
        <v>0</v>
      </c>
      <c r="Q190" s="14">
        <f t="shared" ca="1" si="69"/>
        <v>102.379088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1103.068346</v>
      </c>
      <c r="C191" s="14">
        <f t="shared" si="73"/>
        <v>1000</v>
      </c>
      <c r="D191" s="95">
        <f t="shared" si="74"/>
        <v>44795</v>
      </c>
      <c r="E191" s="1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0.03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1.1030683459999999</v>
      </c>
      <c r="P191" s="17">
        <f t="shared" si="79"/>
        <v>0</v>
      </c>
      <c r="Q191" s="14">
        <f t="shared" ca="1" si="69"/>
        <v>103.06834600000001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1103.7580359999999</v>
      </c>
      <c r="C192" s="14">
        <f t="shared" si="73"/>
        <v>1000</v>
      </c>
      <c r="D192" s="95">
        <f t="shared" si="74"/>
        <v>44796</v>
      </c>
      <c r="E192" s="1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0.03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1.1037580360000001</v>
      </c>
      <c r="P192" s="17">
        <f t="shared" si="79"/>
        <v>0</v>
      </c>
      <c r="Q192" s="14">
        <f t="shared" ca="1" si="69"/>
        <v>103.758036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1104.4481470000001</v>
      </c>
      <c r="C193" s="14">
        <f t="shared" si="73"/>
        <v>1000</v>
      </c>
      <c r="D193" s="95">
        <f t="shared" si="74"/>
        <v>44797</v>
      </c>
      <c r="E193" s="1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0.03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1.021457702</v>
      </c>
      <c r="O193" s="12">
        <f t="shared" ca="1" si="68"/>
        <v>1.104448147</v>
      </c>
      <c r="P193" s="17">
        <f t="shared" si="79"/>
        <v>0</v>
      </c>
      <c r="Q193" s="14">
        <f t="shared" ca="1" si="69"/>
        <v>104.44814700000001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1105.1387030000001</v>
      </c>
      <c r="C194" s="14">
        <f t="shared" si="73"/>
        <v>1000</v>
      </c>
      <c r="D194" s="95">
        <f t="shared" si="74"/>
        <v>44798</v>
      </c>
      <c r="E194" s="1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0.03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1.1051387029999999</v>
      </c>
      <c r="P194" s="17">
        <f t="shared" si="79"/>
        <v>0</v>
      </c>
      <c r="Q194" s="14">
        <f t="shared" ca="1" si="69"/>
        <v>105.13870300000001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1105.8296809999999</v>
      </c>
      <c r="C195" s="14">
        <f t="shared" si="73"/>
        <v>1000</v>
      </c>
      <c r="D195" s="95">
        <f t="shared" si="74"/>
        <v>44799</v>
      </c>
      <c r="E195" s="1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0.03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1.1058296809999999</v>
      </c>
      <c r="P195" s="17">
        <f t="shared" si="79"/>
        <v>0</v>
      </c>
      <c r="Q195" s="14">
        <f t="shared" ca="1" si="69"/>
        <v>105.82968099999999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1106.521092</v>
      </c>
      <c r="C196" s="14">
        <f t="shared" si="73"/>
        <v>1000</v>
      </c>
      <c r="D196" s="95">
        <f t="shared" si="74"/>
        <v>44802</v>
      </c>
      <c r="E196" s="1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0.03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1.1065210919999999</v>
      </c>
      <c r="P196" s="17">
        <f t="shared" si="79"/>
        <v>0</v>
      </c>
      <c r="Q196" s="14">
        <f t="shared" ca="1" si="69"/>
        <v>106.521092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1107.2129359999999</v>
      </c>
      <c r="C197" s="14">
        <f t="shared" si="73"/>
        <v>1000</v>
      </c>
      <c r="D197" s="95">
        <f t="shared" si="74"/>
        <v>44803</v>
      </c>
      <c r="E197" s="1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0.03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1.107212936</v>
      </c>
      <c r="P197" s="17">
        <f t="shared" si="79"/>
        <v>0</v>
      </c>
      <c r="Q197" s="14">
        <f t="shared" ca="1" si="69"/>
        <v>107.212936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1107.905213</v>
      </c>
      <c r="C198" s="14">
        <f t="shared" si="73"/>
        <v>1000</v>
      </c>
      <c r="D198" s="95">
        <f t="shared" si="74"/>
        <v>44804</v>
      </c>
      <c r="E198" s="1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0.03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1.107905213</v>
      </c>
      <c r="P198" s="17">
        <f t="shared" si="79"/>
        <v>0</v>
      </c>
      <c r="Q198" s="14">
        <f t="shared" ca="1" si="69"/>
        <v>107.905213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1108.5979239999999</v>
      </c>
      <c r="C199" s="14">
        <f t="shared" si="73"/>
        <v>1000</v>
      </c>
      <c r="D199" s="95">
        <f t="shared" si="74"/>
        <v>44805</v>
      </c>
      <c r="E199" s="1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0.03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1.1085979239999999</v>
      </c>
      <c r="P199" s="17">
        <f t="shared" si="79"/>
        <v>0</v>
      </c>
      <c r="Q199" s="14">
        <f t="shared" ca="1" si="69"/>
        <v>108.59792400000001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1109.291068</v>
      </c>
      <c r="C200" s="14">
        <f t="shared" si="73"/>
        <v>1000</v>
      </c>
      <c r="D200" s="95">
        <f t="shared" si="74"/>
        <v>44806</v>
      </c>
      <c r="E200" s="1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0.03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1.1092910680000001</v>
      </c>
      <c r="P200" s="17">
        <f t="shared" si="79"/>
        <v>0</v>
      </c>
      <c r="Q200" s="14">
        <f t="shared" ca="1" si="69"/>
        <v>109.291068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1109.984645</v>
      </c>
      <c r="C201" s="14">
        <f t="shared" si="73"/>
        <v>1000</v>
      </c>
      <c r="D201" s="95">
        <f t="shared" si="74"/>
        <v>44809</v>
      </c>
      <c r="E201" s="1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0.03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1.1099846449999999</v>
      </c>
      <c r="P201" s="17">
        <f t="shared" si="79"/>
        <v>0</v>
      </c>
      <c r="Q201" s="14">
        <f t="shared" ca="1" si="69"/>
        <v>109.984645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1110.678658</v>
      </c>
      <c r="C202" s="14">
        <f t="shared" si="73"/>
        <v>1000</v>
      </c>
      <c r="D202" s="95">
        <f t="shared" si="74"/>
        <v>44810</v>
      </c>
      <c r="E202" s="1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0.03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1.1106786580000001</v>
      </c>
      <c r="P202" s="17">
        <f t="shared" si="79"/>
        <v>0</v>
      </c>
      <c r="Q202" s="14">
        <f t="shared" ca="1" si="69"/>
        <v>110.678658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1111.3731029999999</v>
      </c>
      <c r="C203" s="14">
        <f t="shared" si="73"/>
        <v>1000</v>
      </c>
      <c r="D203" s="95">
        <f t="shared" si="74"/>
        <v>44812</v>
      </c>
      <c r="E203" s="1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0.03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1.111373103</v>
      </c>
      <c r="P203" s="17">
        <f t="shared" si="79"/>
        <v>0</v>
      </c>
      <c r="Q203" s="14">
        <f t="shared" ca="1" si="69"/>
        <v>111.373103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1112.067982</v>
      </c>
      <c r="C204" s="14">
        <f t="shared" si="73"/>
        <v>1000</v>
      </c>
      <c r="D204" s="95">
        <f t="shared" si="74"/>
        <v>44813</v>
      </c>
      <c r="E204" s="1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0.03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1.1120679819999999</v>
      </c>
      <c r="P204" s="17">
        <f t="shared" si="79"/>
        <v>0</v>
      </c>
      <c r="Q204" s="14">
        <f t="shared" ref="Q204:Q224" ca="1" si="90">TRUNC(((O204-1)*C204),8)</f>
        <v>112.067982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1112.7632960000001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1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0.03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1.02289648</v>
      </c>
      <c r="O205" s="12">
        <f t="shared" ca="1" si="89"/>
        <v>1.112763296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112.763296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1113.4590430000001</v>
      </c>
      <c r="C206" s="14">
        <f t="shared" si="94"/>
        <v>1000</v>
      </c>
      <c r="D206" s="95">
        <f t="shared" si="95"/>
        <v>44817</v>
      </c>
      <c r="E206" s="1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0.03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1.0230164690000001</v>
      </c>
      <c r="O206" s="12">
        <f t="shared" ca="1" si="89"/>
        <v>1.113459043</v>
      </c>
      <c r="P206" s="17">
        <f t="shared" si="100"/>
        <v>0</v>
      </c>
      <c r="Q206" s="14">
        <f t="shared" ca="1" si="90"/>
        <v>113.45904299999999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1114.1552260000001</v>
      </c>
      <c r="C207" s="14">
        <f t="shared" si="94"/>
        <v>1000</v>
      </c>
      <c r="D207" s="95">
        <f t="shared" si="95"/>
        <v>44818</v>
      </c>
      <c r="E207" s="1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0.03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1.0231364730000001</v>
      </c>
      <c r="O207" s="12">
        <f t="shared" ca="1" si="89"/>
        <v>1.1141552260000001</v>
      </c>
      <c r="P207" s="17">
        <f t="shared" si="100"/>
        <v>0</v>
      </c>
      <c r="Q207" s="14">
        <f t="shared" ca="1" si="90"/>
        <v>114.155226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1114.8518429999999</v>
      </c>
      <c r="C208" s="14">
        <f t="shared" si="94"/>
        <v>1000</v>
      </c>
      <c r="D208" s="95">
        <f t="shared" si="95"/>
        <v>44819</v>
      </c>
      <c r="E208" s="1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0.03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1.0232564909999999</v>
      </c>
      <c r="O208" s="12">
        <f t="shared" ca="1" si="89"/>
        <v>1.1148518430000001</v>
      </c>
      <c r="P208" s="17">
        <f t="shared" si="100"/>
        <v>0</v>
      </c>
      <c r="Q208" s="14">
        <f t="shared" ca="1" si="90"/>
        <v>114.851843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1115.5488929999999</v>
      </c>
      <c r="C209" s="14">
        <f t="shared" si="94"/>
        <v>1000</v>
      </c>
      <c r="D209" s="95">
        <f t="shared" si="95"/>
        <v>44820</v>
      </c>
      <c r="E209" s="1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0.03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1.023376522</v>
      </c>
      <c r="O209" s="12">
        <f t="shared" ca="1" si="89"/>
        <v>1.1155488929999999</v>
      </c>
      <c r="P209" s="17">
        <f t="shared" si="100"/>
        <v>0</v>
      </c>
      <c r="Q209" s="14">
        <f t="shared" ca="1" si="90"/>
        <v>115.54889300000001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1116.24638</v>
      </c>
      <c r="C210" s="14">
        <f t="shared" si="94"/>
        <v>1000</v>
      </c>
      <c r="D210" s="95">
        <f t="shared" si="95"/>
        <v>44823</v>
      </c>
      <c r="E210" s="1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0.03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1.0234965680000001</v>
      </c>
      <c r="O210" s="12">
        <f t="shared" ca="1" si="89"/>
        <v>1.11624638</v>
      </c>
      <c r="P210" s="17">
        <f t="shared" si="100"/>
        <v>0</v>
      </c>
      <c r="Q210" s="14">
        <f t="shared" ca="1" si="90"/>
        <v>116.24638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1116.944311</v>
      </c>
      <c r="C211" s="14">
        <f t="shared" si="94"/>
        <v>1000</v>
      </c>
      <c r="D211" s="95">
        <f t="shared" si="95"/>
        <v>44824</v>
      </c>
      <c r="E211" s="1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0.03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1.0236166280000001</v>
      </c>
      <c r="O211" s="12">
        <f t="shared" ca="1" si="89"/>
        <v>1.1169443109999999</v>
      </c>
      <c r="P211" s="17">
        <f t="shared" si="100"/>
        <v>0</v>
      </c>
      <c r="Q211" s="14">
        <f t="shared" ca="1" si="90"/>
        <v>116.944311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1117.6426670000001</v>
      </c>
      <c r="C212" s="14">
        <f t="shared" si="94"/>
        <v>1000</v>
      </c>
      <c r="D212" s="95">
        <f t="shared" si="95"/>
        <v>44825</v>
      </c>
      <c r="E212" s="1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0.03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1.0237367020000001</v>
      </c>
      <c r="O212" s="12">
        <f t="shared" ca="1" si="89"/>
        <v>1.1176426669999999</v>
      </c>
      <c r="P212" s="17">
        <f t="shared" si="100"/>
        <v>0</v>
      </c>
      <c r="Q212" s="14">
        <f t="shared" ca="1" si="90"/>
        <v>117.642667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1118.341469</v>
      </c>
      <c r="C213" s="14">
        <f t="shared" si="94"/>
        <v>1000</v>
      </c>
      <c r="D213" s="95">
        <f t="shared" si="95"/>
        <v>44826</v>
      </c>
      <c r="E213" s="1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0.03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1.02385679</v>
      </c>
      <c r="O213" s="12">
        <f t="shared" ca="1" si="89"/>
        <v>1.118341469</v>
      </c>
      <c r="P213" s="17">
        <f t="shared" si="100"/>
        <v>0</v>
      </c>
      <c r="Q213" s="14">
        <f t="shared" ca="1" si="90"/>
        <v>118.341469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1119.040706</v>
      </c>
      <c r="C214" s="14">
        <f t="shared" si="94"/>
        <v>1000</v>
      </c>
      <c r="D214" s="95">
        <f t="shared" si="95"/>
        <v>44827</v>
      </c>
      <c r="E214" s="1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0.03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1.0239768929999999</v>
      </c>
      <c r="O214" s="12">
        <f t="shared" ca="1" si="89"/>
        <v>1.1190407060000001</v>
      </c>
      <c r="P214" s="17">
        <f t="shared" si="100"/>
        <v>0</v>
      </c>
      <c r="Q214" s="14">
        <f t="shared" ca="1" si="90"/>
        <v>119.040706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1119.740378</v>
      </c>
      <c r="C215" s="14">
        <f t="shared" si="94"/>
        <v>1000</v>
      </c>
      <c r="D215" s="95">
        <f t="shared" si="95"/>
        <v>44830</v>
      </c>
      <c r="E215" s="1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0.03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1.0240970089999999</v>
      </c>
      <c r="O215" s="12">
        <f t="shared" ca="1" si="89"/>
        <v>1.1197403779999999</v>
      </c>
      <c r="P215" s="17">
        <f t="shared" si="100"/>
        <v>0</v>
      </c>
      <c r="Q215" s="14">
        <f t="shared" ca="1" si="90"/>
        <v>119.74037800000001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1120.4404850000001</v>
      </c>
      <c r="C216" s="14">
        <f t="shared" si="94"/>
        <v>1000</v>
      </c>
      <c r="D216" s="95">
        <f t="shared" si="95"/>
        <v>44831</v>
      </c>
      <c r="E216" s="1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0.03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1.0242171390000001</v>
      </c>
      <c r="O216" s="12">
        <f t="shared" ca="1" si="89"/>
        <v>1.120440485</v>
      </c>
      <c r="P216" s="17">
        <f t="shared" si="100"/>
        <v>0</v>
      </c>
      <c r="Q216" s="14">
        <f t="shared" ca="1" si="90"/>
        <v>120.440485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1121.14104</v>
      </c>
      <c r="C217" s="14">
        <f t="shared" si="94"/>
        <v>1000</v>
      </c>
      <c r="D217" s="95">
        <f t="shared" si="95"/>
        <v>44832</v>
      </c>
      <c r="E217" s="1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0.03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1.024337284</v>
      </c>
      <c r="O217" s="12">
        <f t="shared" ca="1" si="89"/>
        <v>1.1211410399999999</v>
      </c>
      <c r="P217" s="17">
        <f t="shared" si="100"/>
        <v>0</v>
      </c>
      <c r="Q217" s="14">
        <f t="shared" ca="1" si="90"/>
        <v>121.14104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1121.8420180000001</v>
      </c>
      <c r="C218" s="14">
        <f t="shared" si="94"/>
        <v>1000</v>
      </c>
      <c r="D218" s="95">
        <f t="shared" si="95"/>
        <v>44833</v>
      </c>
      <c r="E218" s="1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0.03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1.0244574420000001</v>
      </c>
      <c r="O218" s="12">
        <f t="shared" ca="1" si="89"/>
        <v>1.1218420179999999</v>
      </c>
      <c r="P218" s="17">
        <f t="shared" si="100"/>
        <v>0</v>
      </c>
      <c r="Q218" s="14">
        <f t="shared" ca="1" si="90"/>
        <v>121.842018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1122.5434439999999</v>
      </c>
      <c r="C219" s="14">
        <f t="shared" si="94"/>
        <v>1000</v>
      </c>
      <c r="D219" s="95">
        <f t="shared" si="95"/>
        <v>44834</v>
      </c>
      <c r="E219" s="1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0.03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1.0245776150000001</v>
      </c>
      <c r="O219" s="12">
        <f t="shared" ca="1" si="89"/>
        <v>1.1225434439999999</v>
      </c>
      <c r="P219" s="17">
        <f t="shared" si="100"/>
        <v>0</v>
      </c>
      <c r="Q219" s="14">
        <f t="shared" ca="1" si="90"/>
        <v>122.54344399999999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1123.2453049999999</v>
      </c>
      <c r="C220" s="14">
        <f t="shared" si="94"/>
        <v>1000</v>
      </c>
      <c r="D220" s="95">
        <f t="shared" si="95"/>
        <v>44837</v>
      </c>
      <c r="E220" s="1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0.03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1.0246978019999999</v>
      </c>
      <c r="O220" s="12">
        <f t="shared" ca="1" si="89"/>
        <v>1.123245305</v>
      </c>
      <c r="P220" s="17">
        <f t="shared" si="100"/>
        <v>0</v>
      </c>
      <c r="Q220" s="14">
        <f t="shared" ca="1" si="90"/>
        <v>123.245305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1123.947613</v>
      </c>
      <c r="C221" s="14">
        <f t="shared" si="94"/>
        <v>1000</v>
      </c>
      <c r="D221" s="95">
        <f t="shared" si="95"/>
        <v>44838</v>
      </c>
      <c r="E221" s="1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0.03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1.024818003</v>
      </c>
      <c r="O221" s="12">
        <f t="shared" ca="1" si="89"/>
        <v>1.1239476129999999</v>
      </c>
      <c r="P221" s="17">
        <f t="shared" si="100"/>
        <v>0</v>
      </c>
      <c r="Q221" s="14">
        <f t="shared" ca="1" si="90"/>
        <v>123.947613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44840</v>
      </c>
      <c r="B222" s="116">
        <f t="shared" ca="1" si="103"/>
        <v>1124.650347</v>
      </c>
      <c r="C222" s="14">
        <f t="shared" si="94"/>
        <v>1000</v>
      </c>
      <c r="D222" s="95">
        <f t="shared" si="95"/>
        <v>44839</v>
      </c>
      <c r="E222" s="1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0.03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1.024938218</v>
      </c>
      <c r="O222" s="12">
        <f t="shared" ca="1" si="89"/>
        <v>1.124650347</v>
      </c>
      <c r="P222" s="17">
        <f t="shared" si="100"/>
        <v>0</v>
      </c>
      <c r="Q222" s="14">
        <f t="shared" ca="1" si="90"/>
        <v>124.650347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172" t="str">
        <f>B9</f>
        <v>CRA0210054C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44841</v>
      </c>
      <c r="B223" s="116">
        <f t="shared" ca="1" si="103"/>
        <v>1125.3535280000001</v>
      </c>
      <c r="C223" s="14">
        <f t="shared" si="94"/>
        <v>1000</v>
      </c>
      <c r="D223" s="95">
        <f t="shared" si="95"/>
        <v>44840</v>
      </c>
      <c r="E223" s="1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0.03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1.0250584469999999</v>
      </c>
      <c r="O223" s="12">
        <f t="shared" ca="1" si="89"/>
        <v>1.125353528</v>
      </c>
      <c r="P223" s="17">
        <f t="shared" si="100"/>
        <v>0</v>
      </c>
      <c r="Q223" s="14">
        <f t="shared" ca="1" si="90"/>
        <v>125.353528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172" t="s">
        <v>88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62">
        <f t="shared" si="93"/>
        <v>44844</v>
      </c>
      <c r="B224" s="163">
        <f t="shared" ca="1" si="103"/>
        <v>1126.057155</v>
      </c>
      <c r="C224" s="164">
        <f t="shared" si="94"/>
        <v>1000</v>
      </c>
      <c r="D224" s="165">
        <f t="shared" si="95"/>
        <v>44841</v>
      </c>
      <c r="E224" s="13">
        <f ca="1">IF(D224&lt;$B$1,VLOOKUP(D224,[1]DI!$A$4:$B$15000,2,FALSE),0)</f>
        <v>0.13650000000000001</v>
      </c>
      <c r="F224" s="164">
        <f t="shared" ca="1" si="104"/>
        <v>1.00050788</v>
      </c>
      <c r="G224" s="164">
        <f ca="1">(TRUNC(PRODUCT($F$12:$F223),16))</f>
        <v>1.0984008572119</v>
      </c>
      <c r="H224" s="164">
        <f t="shared" si="105"/>
        <v>1</v>
      </c>
      <c r="I224" s="164">
        <f t="shared" ca="1" si="106"/>
        <v>1.0984008599999999</v>
      </c>
      <c r="J224" s="166">
        <f t="shared" si="96"/>
        <v>0.03</v>
      </c>
      <c r="K224" s="165">
        <f t="shared" si="97"/>
        <v>44538</v>
      </c>
      <c r="L224" s="167">
        <f t="shared" si="98"/>
        <v>212</v>
      </c>
      <c r="M224" s="168">
        <f t="shared" si="99"/>
        <v>212</v>
      </c>
      <c r="N224" s="169">
        <f t="shared" si="88"/>
        <v>1.0251786899999999</v>
      </c>
      <c r="O224" s="169">
        <f t="shared" ca="1" si="89"/>
        <v>1.126057155</v>
      </c>
      <c r="P224" s="168">
        <v>1</v>
      </c>
      <c r="Q224" s="164">
        <f t="shared" ca="1" si="90"/>
        <v>126.05715499999999</v>
      </c>
      <c r="R224" s="170">
        <f t="shared" si="91"/>
        <v>0</v>
      </c>
      <c r="S224" s="164">
        <f t="shared" si="92"/>
        <v>0</v>
      </c>
      <c r="T224" s="171" t="str">
        <f t="shared" si="101"/>
        <v>A+J=</v>
      </c>
      <c r="U224" s="165">
        <f t="shared" si="102"/>
        <v>46021</v>
      </c>
      <c r="V224" s="173">
        <v>26.523454260000001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44845</v>
      </c>
      <c r="B225" s="116">
        <f t="shared" ca="1" si="103"/>
        <v>1100.2211775891856</v>
      </c>
      <c r="C225" s="14">
        <f t="shared" si="94"/>
        <v>1000</v>
      </c>
      <c r="D225" s="95">
        <f t="shared" si="95"/>
        <v>44844</v>
      </c>
      <c r="E225" s="1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ca="1" si="105"/>
        <v>1.0984008572119</v>
      </c>
      <c r="I225" s="14">
        <f t="shared" ca="1" si="106"/>
        <v>1.00050788</v>
      </c>
      <c r="J225" s="13">
        <f t="shared" si="96"/>
        <v>0.03</v>
      </c>
      <c r="K225" s="29">
        <v>44844</v>
      </c>
      <c r="L225" s="2">
        <f t="shared" si="98"/>
        <v>1</v>
      </c>
      <c r="M225" s="17">
        <f t="shared" si="99"/>
        <v>1</v>
      </c>
      <c r="N225" s="12">
        <f t="shared" si="88"/>
        <v>1.000117304</v>
      </c>
      <c r="O225" s="12">
        <f t="shared" ca="1" si="89"/>
        <v>1.0006252440000001</v>
      </c>
      <c r="P225" s="17">
        <f t="shared" si="100"/>
        <v>0</v>
      </c>
      <c r="Q225" s="174">
        <f ca="1">TRUNC(((O225-1)*C225),8)+((Q$224-V$224)*O225)</f>
        <v>100.22117758918549</v>
      </c>
      <c r="R225" s="20">
        <f t="shared" si="91"/>
        <v>0</v>
      </c>
      <c r="S225" s="14">
        <f t="shared" si="92"/>
        <v>0</v>
      </c>
      <c r="T225" s="4" t="s">
        <v>51</v>
      </c>
      <c r="U225" s="29">
        <v>46021</v>
      </c>
      <c r="V225" s="172" t="s">
        <v>89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44847</v>
      </c>
      <c r="B226" s="116">
        <f t="shared" ca="1" si="103"/>
        <v>1100.909084356048</v>
      </c>
      <c r="C226" s="14">
        <f t="shared" si="94"/>
        <v>1000</v>
      </c>
      <c r="D226" s="95">
        <f t="shared" si="95"/>
        <v>44845</v>
      </c>
      <c r="E226" s="1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ca="1" si="105"/>
        <v>1.0984008572119</v>
      </c>
      <c r="I226" s="14">
        <f t="shared" ca="1" si="106"/>
        <v>1.00101602</v>
      </c>
      <c r="J226" s="13">
        <f t="shared" si="96"/>
        <v>0.03</v>
      </c>
      <c r="K226" s="29">
        <f t="shared" si="97"/>
        <v>44844</v>
      </c>
      <c r="L226" s="2">
        <f t="shared" si="98"/>
        <v>2</v>
      </c>
      <c r="M226" s="17">
        <f t="shared" si="99"/>
        <v>2</v>
      </c>
      <c r="N226" s="12">
        <f t="shared" si="88"/>
        <v>1.0002346209999999</v>
      </c>
      <c r="O226" s="12">
        <f t="shared" ca="1" si="89"/>
        <v>1.0012508790000001</v>
      </c>
      <c r="P226" s="17">
        <f t="shared" si="100"/>
        <v>0</v>
      </c>
      <c r="Q226" s="14">
        <f t="shared" ref="Q226:Q289" ca="1" si="107">TRUNC(((O226-1)*C226),8)+((Q$224-V$224)*O226)</f>
        <v>100.90908435604796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174">
        <f ca="1">C224+Q224-V224</f>
        <v>1099.5337007399999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44848</v>
      </c>
      <c r="B227" s="116">
        <f t="shared" ca="1" si="103"/>
        <v>1101.5974144333852</v>
      </c>
      <c r="C227" s="14">
        <f t="shared" si="94"/>
        <v>1000</v>
      </c>
      <c r="D227" s="95">
        <f t="shared" si="95"/>
        <v>44847</v>
      </c>
      <c r="E227" s="1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ca="1" si="105"/>
        <v>1.0984008572119</v>
      </c>
      <c r="I227" s="14">
        <f t="shared" ca="1" si="106"/>
        <v>1.00152441</v>
      </c>
      <c r="J227" s="13">
        <f t="shared" si="96"/>
        <v>0.03</v>
      </c>
      <c r="K227" s="29">
        <f t="shared" si="97"/>
        <v>44844</v>
      </c>
      <c r="L227" s="2">
        <f t="shared" si="98"/>
        <v>3</v>
      </c>
      <c r="M227" s="17">
        <f t="shared" si="99"/>
        <v>3</v>
      </c>
      <c r="N227" s="12">
        <f t="shared" si="88"/>
        <v>1.0003519519999999</v>
      </c>
      <c r="O227" s="12">
        <f t="shared" ca="1" si="89"/>
        <v>1.001876899</v>
      </c>
      <c r="P227" s="17">
        <f t="shared" si="100"/>
        <v>0</v>
      </c>
      <c r="Q227" s="14">
        <f t="shared" ca="1" si="107"/>
        <v>101.59741443338521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44851</v>
      </c>
      <c r="B228" s="116">
        <f t="shared" ca="1" si="103"/>
        <v>1102.2861865432701</v>
      </c>
      <c r="C228" s="14">
        <f t="shared" si="94"/>
        <v>1000</v>
      </c>
      <c r="D228" s="95">
        <f t="shared" si="95"/>
        <v>44848</v>
      </c>
      <c r="E228" s="1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ca="1" si="105"/>
        <v>1.0984008572119</v>
      </c>
      <c r="I228" s="14">
        <f t="shared" ca="1" si="106"/>
        <v>1.00203307</v>
      </c>
      <c r="J228" s="13">
        <f t="shared" si="96"/>
        <v>0.03</v>
      </c>
      <c r="K228" s="29">
        <f t="shared" si="97"/>
        <v>44844</v>
      </c>
      <c r="L228" s="2">
        <f t="shared" si="98"/>
        <v>4</v>
      </c>
      <c r="M228" s="17">
        <f t="shared" si="99"/>
        <v>4</v>
      </c>
      <c r="N228" s="12">
        <f t="shared" si="88"/>
        <v>1.000469297</v>
      </c>
      <c r="O228" s="12">
        <f t="shared" ca="1" si="89"/>
        <v>1.0025033210000001</v>
      </c>
      <c r="P228" s="17">
        <f t="shared" si="100"/>
        <v>0</v>
      </c>
      <c r="Q228" s="14">
        <f t="shared" ca="1" si="107"/>
        <v>102.28618654327016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44852</v>
      </c>
      <c r="B229" s="116">
        <f t="shared" ca="1" si="103"/>
        <v>1102.9753808540961</v>
      </c>
      <c r="C229" s="14">
        <f t="shared" si="94"/>
        <v>1000</v>
      </c>
      <c r="D229" s="95">
        <f t="shared" si="95"/>
        <v>44851</v>
      </c>
      <c r="E229" s="1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ca="1" si="105"/>
        <v>1.0984008572119</v>
      </c>
      <c r="I229" s="14">
        <f t="shared" ca="1" si="106"/>
        <v>1.0025419799999999</v>
      </c>
      <c r="J229" s="13">
        <f t="shared" si="96"/>
        <v>0.03</v>
      </c>
      <c r="K229" s="29">
        <f t="shared" si="97"/>
        <v>44844</v>
      </c>
      <c r="L229" s="2">
        <f t="shared" si="98"/>
        <v>5</v>
      </c>
      <c r="M229" s="17">
        <f t="shared" si="99"/>
        <v>5</v>
      </c>
      <c r="N229" s="12">
        <f t="shared" si="88"/>
        <v>1.0005866560000001</v>
      </c>
      <c r="O229" s="12">
        <f t="shared" ca="1" si="89"/>
        <v>1.0031301269999999</v>
      </c>
      <c r="P229" s="17">
        <f t="shared" si="100"/>
        <v>0</v>
      </c>
      <c r="Q229" s="14">
        <f t="shared" ca="1" si="107"/>
        <v>102.97538085409619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44853</v>
      </c>
      <c r="B230" s="116">
        <f t="shared" ca="1" si="103"/>
        <v>1103.6650083912002</v>
      </c>
      <c r="C230" s="14">
        <f t="shared" si="94"/>
        <v>1000</v>
      </c>
      <c r="D230" s="95">
        <f t="shared" si="95"/>
        <v>44852</v>
      </c>
      <c r="E230" s="1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ca="1" si="105"/>
        <v>1.0984008572119</v>
      </c>
      <c r="I230" s="14">
        <f t="shared" ca="1" si="106"/>
        <v>1.0030511499999999</v>
      </c>
      <c r="J230" s="13">
        <f t="shared" si="96"/>
        <v>0.03</v>
      </c>
      <c r="K230" s="29">
        <f t="shared" si="97"/>
        <v>44844</v>
      </c>
      <c r="L230" s="2">
        <f t="shared" si="98"/>
        <v>6</v>
      </c>
      <c r="M230" s="17">
        <f t="shared" si="99"/>
        <v>6</v>
      </c>
      <c r="N230" s="12">
        <f t="shared" si="88"/>
        <v>1.000704029</v>
      </c>
      <c r="O230" s="12">
        <f t="shared" ca="1" si="89"/>
        <v>1.003757327</v>
      </c>
      <c r="P230" s="17">
        <f t="shared" si="100"/>
        <v>0</v>
      </c>
      <c r="Q230" s="14">
        <f t="shared" ca="1" si="107"/>
        <v>103.66500839120032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44854</v>
      </c>
      <c r="B231" s="116">
        <f t="shared" ca="1" si="103"/>
        <v>1104.3550680450489</v>
      </c>
      <c r="C231" s="14">
        <f t="shared" si="94"/>
        <v>1000</v>
      </c>
      <c r="D231" s="95">
        <f t="shared" si="95"/>
        <v>44853</v>
      </c>
      <c r="E231" s="1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ca="1" si="105"/>
        <v>1.0984008572119</v>
      </c>
      <c r="I231" s="14">
        <f t="shared" ca="1" si="106"/>
        <v>1.00356058</v>
      </c>
      <c r="J231" s="13">
        <f t="shared" si="96"/>
        <v>0.03</v>
      </c>
      <c r="K231" s="29">
        <f t="shared" si="97"/>
        <v>44844</v>
      </c>
      <c r="L231" s="2">
        <f t="shared" si="98"/>
        <v>7</v>
      </c>
      <c r="M231" s="17">
        <f t="shared" si="99"/>
        <v>7</v>
      </c>
      <c r="N231" s="12">
        <f t="shared" si="88"/>
        <v>1.0008214150000001</v>
      </c>
      <c r="O231" s="12">
        <f t="shared" ca="1" si="89"/>
        <v>1.0043849199999999</v>
      </c>
      <c r="P231" s="17">
        <f t="shared" si="100"/>
        <v>0</v>
      </c>
      <c r="Q231" s="14">
        <f t="shared" ca="1" si="107"/>
        <v>104.35506804504884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44855</v>
      </c>
      <c r="B232" s="116">
        <f t="shared" ca="1" si="103"/>
        <v>1105.0455598156418</v>
      </c>
      <c r="C232" s="14">
        <f t="shared" si="94"/>
        <v>1000</v>
      </c>
      <c r="D232" s="95">
        <f t="shared" si="95"/>
        <v>44854</v>
      </c>
      <c r="E232" s="1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ca="1" si="105"/>
        <v>1.0984008572119</v>
      </c>
      <c r="I232" s="14">
        <f t="shared" ca="1" si="106"/>
        <v>1.0040702699999999</v>
      </c>
      <c r="J232" s="13">
        <f t="shared" si="96"/>
        <v>0.03</v>
      </c>
      <c r="K232" s="29">
        <f t="shared" si="97"/>
        <v>44844</v>
      </c>
      <c r="L232" s="2">
        <f t="shared" si="98"/>
        <v>8</v>
      </c>
      <c r="M232" s="17">
        <f t="shared" si="99"/>
        <v>8</v>
      </c>
      <c r="N232" s="12">
        <f t="shared" si="88"/>
        <v>1.000938815</v>
      </c>
      <c r="O232" s="12">
        <f t="shared" ca="1" si="89"/>
        <v>1.0050129059999999</v>
      </c>
      <c r="P232" s="17">
        <f t="shared" si="100"/>
        <v>0</v>
      </c>
      <c r="Q232" s="14">
        <f t="shared" ca="1" si="107"/>
        <v>105.04555981564175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44858</v>
      </c>
      <c r="B233" s="116">
        <f t="shared" ca="1" si="103"/>
        <v>1105.7364859020465</v>
      </c>
      <c r="C233" s="14">
        <f t="shared" si="94"/>
        <v>1000</v>
      </c>
      <c r="D233" s="95">
        <f t="shared" si="95"/>
        <v>44855</v>
      </c>
      <c r="E233" s="1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ca="1" si="105"/>
        <v>1.0984008572119</v>
      </c>
      <c r="I233" s="14">
        <f t="shared" ca="1" si="106"/>
        <v>1.00458022</v>
      </c>
      <c r="J233" s="13">
        <f t="shared" si="96"/>
        <v>0.03</v>
      </c>
      <c r="K233" s="29">
        <f t="shared" si="97"/>
        <v>44844</v>
      </c>
      <c r="L233" s="2">
        <f t="shared" si="98"/>
        <v>9</v>
      </c>
      <c r="M233" s="17">
        <f t="shared" si="99"/>
        <v>9</v>
      </c>
      <c r="N233" s="12">
        <f t="shared" si="88"/>
        <v>1.001056229</v>
      </c>
      <c r="O233" s="12">
        <f t="shared" ca="1" si="89"/>
        <v>1.005641287</v>
      </c>
      <c r="P233" s="17">
        <f t="shared" si="100"/>
        <v>0</v>
      </c>
      <c r="Q233" s="14">
        <f t="shared" ca="1" si="107"/>
        <v>105.73648590204645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44859</v>
      </c>
      <c r="B234" s="116">
        <f t="shared" ca="1" si="103"/>
        <v>1106.4278331198586</v>
      </c>
      <c r="C234" s="14">
        <f t="shared" si="94"/>
        <v>1000</v>
      </c>
      <c r="D234" s="95">
        <f t="shared" si="95"/>
        <v>44858</v>
      </c>
      <c r="E234" s="1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ca="1" si="105"/>
        <v>1.0984008572119</v>
      </c>
      <c r="I234" s="14">
        <f t="shared" ca="1" si="106"/>
        <v>1.0050904199999999</v>
      </c>
      <c r="J234" s="13">
        <f t="shared" si="96"/>
        <v>0.03</v>
      </c>
      <c r="K234" s="29">
        <f t="shared" si="97"/>
        <v>44844</v>
      </c>
      <c r="L234" s="2">
        <f t="shared" si="98"/>
        <v>10</v>
      </c>
      <c r="M234" s="17">
        <f t="shared" si="99"/>
        <v>10</v>
      </c>
      <c r="N234" s="12">
        <f t="shared" si="88"/>
        <v>1.0011736570000001</v>
      </c>
      <c r="O234" s="12">
        <f t="shared" ca="1" si="89"/>
        <v>1.006270051</v>
      </c>
      <c r="P234" s="17">
        <f t="shared" si="100"/>
        <v>0</v>
      </c>
      <c r="Q234" s="14">
        <f t="shared" ca="1" si="107"/>
        <v>106.42783311985853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44860</v>
      </c>
      <c r="B235" s="116">
        <f t="shared" ca="1" si="103"/>
        <v>1107.1196245292856</v>
      </c>
      <c r="C235" s="14">
        <f t="shared" si="94"/>
        <v>1000</v>
      </c>
      <c r="D235" s="95">
        <f t="shared" si="95"/>
        <v>44859</v>
      </c>
      <c r="E235" s="1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ca="1" si="105"/>
        <v>1.0984008572119</v>
      </c>
      <c r="I235" s="14">
        <f t="shared" ca="1" si="106"/>
        <v>1.00560089</v>
      </c>
      <c r="J235" s="13">
        <f t="shared" si="96"/>
        <v>0.03</v>
      </c>
      <c r="K235" s="29">
        <f t="shared" si="97"/>
        <v>44844</v>
      </c>
      <c r="L235" s="2">
        <f t="shared" si="98"/>
        <v>11</v>
      </c>
      <c r="M235" s="17">
        <f t="shared" si="99"/>
        <v>11</v>
      </c>
      <c r="N235" s="12">
        <f t="shared" si="88"/>
        <v>1.001291098</v>
      </c>
      <c r="O235" s="12">
        <f t="shared" ca="1" si="89"/>
        <v>1.0068992189999999</v>
      </c>
      <c r="P235" s="17">
        <f t="shared" si="100"/>
        <v>0</v>
      </c>
      <c r="Q235" s="14">
        <f t="shared" ca="1" si="107"/>
        <v>107.1196245292857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44861</v>
      </c>
      <c r="B236" s="116">
        <f t="shared" ca="1" si="103"/>
        <v>1107.8118392691877</v>
      </c>
      <c r="C236" s="14">
        <f t="shared" si="94"/>
        <v>1000</v>
      </c>
      <c r="D236" s="95">
        <f t="shared" si="95"/>
        <v>44860</v>
      </c>
      <c r="E236" s="1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ca="1" si="105"/>
        <v>1.0984008572119</v>
      </c>
      <c r="I236" s="14">
        <f t="shared" ca="1" si="106"/>
        <v>1.00611161</v>
      </c>
      <c r="J236" s="13">
        <f t="shared" si="96"/>
        <v>0.03</v>
      </c>
      <c r="K236" s="29">
        <f t="shared" si="97"/>
        <v>44844</v>
      </c>
      <c r="L236" s="2">
        <f t="shared" si="98"/>
        <v>12</v>
      </c>
      <c r="M236" s="17">
        <f t="shared" si="99"/>
        <v>12</v>
      </c>
      <c r="N236" s="12">
        <f t="shared" si="88"/>
        <v>1.0014085530000001</v>
      </c>
      <c r="O236" s="12">
        <f t="shared" ca="1" si="89"/>
        <v>1.0075287719999999</v>
      </c>
      <c r="P236" s="17">
        <f t="shared" si="100"/>
        <v>0</v>
      </c>
      <c r="Q236" s="14">
        <f t="shared" ca="1" si="107"/>
        <v>107.81183926918767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44862</v>
      </c>
      <c r="B237" s="116">
        <f t="shared" ca="1" si="103"/>
        <v>1108.504497121171</v>
      </c>
      <c r="C237" s="14">
        <f t="shared" si="94"/>
        <v>1000</v>
      </c>
      <c r="D237" s="95">
        <f t="shared" si="95"/>
        <v>44861</v>
      </c>
      <c r="E237" s="1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ca="1" si="105"/>
        <v>1.0984008572119</v>
      </c>
      <c r="I237" s="14">
        <f t="shared" ca="1" si="106"/>
        <v>1.0066226</v>
      </c>
      <c r="J237" s="13">
        <f t="shared" si="96"/>
        <v>0.03</v>
      </c>
      <c r="K237" s="29">
        <f t="shared" si="97"/>
        <v>44844</v>
      </c>
      <c r="L237" s="2">
        <f t="shared" si="98"/>
        <v>13</v>
      </c>
      <c r="M237" s="17">
        <f t="shared" si="99"/>
        <v>13</v>
      </c>
      <c r="N237" s="12">
        <f t="shared" si="88"/>
        <v>1.001526022</v>
      </c>
      <c r="O237" s="12">
        <f t="shared" ca="1" si="89"/>
        <v>1.0081587279999999</v>
      </c>
      <c r="P237" s="17">
        <f t="shared" si="100"/>
        <v>0</v>
      </c>
      <c r="Q237" s="14">
        <f t="shared" ca="1" si="107"/>
        <v>108.50449712117106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44865</v>
      </c>
      <c r="B238" s="116">
        <f t="shared" ca="1" si="103"/>
        <v>1109.1975793931629</v>
      </c>
      <c r="C238" s="14">
        <f t="shared" si="94"/>
        <v>1000</v>
      </c>
      <c r="D238" s="95">
        <f t="shared" si="95"/>
        <v>44862</v>
      </c>
      <c r="E238" s="1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ca="1" si="105"/>
        <v>1.0984008572119</v>
      </c>
      <c r="I238" s="14">
        <f t="shared" ca="1" si="106"/>
        <v>1.0071338400000001</v>
      </c>
      <c r="J238" s="13">
        <f t="shared" si="96"/>
        <v>0.03</v>
      </c>
      <c r="K238" s="29">
        <f t="shared" si="97"/>
        <v>44844</v>
      </c>
      <c r="L238" s="2">
        <f t="shared" si="98"/>
        <v>14</v>
      </c>
      <c r="M238" s="17">
        <f t="shared" si="99"/>
        <v>14</v>
      </c>
      <c r="N238" s="12">
        <f t="shared" si="88"/>
        <v>1.0016435050000001</v>
      </c>
      <c r="O238" s="12">
        <f t="shared" ca="1" si="89"/>
        <v>1.00878907</v>
      </c>
      <c r="P238" s="17">
        <f t="shared" si="100"/>
        <v>0</v>
      </c>
      <c r="Q238" s="14">
        <f t="shared" ca="1" si="107"/>
        <v>109.19757939316291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44866</v>
      </c>
      <c r="B239" s="116">
        <f t="shared" ca="1" si="103"/>
        <v>1109.8910926823655</v>
      </c>
      <c r="C239" s="14">
        <f t="shared" si="94"/>
        <v>1000</v>
      </c>
      <c r="D239" s="95">
        <f t="shared" si="95"/>
        <v>44865</v>
      </c>
      <c r="E239" s="1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ca="1" si="105"/>
        <v>1.0984008572119</v>
      </c>
      <c r="I239" s="14">
        <f t="shared" ca="1" si="106"/>
        <v>1.0076453400000001</v>
      </c>
      <c r="J239" s="13">
        <f t="shared" si="96"/>
        <v>0.03</v>
      </c>
      <c r="K239" s="29">
        <f t="shared" si="97"/>
        <v>44844</v>
      </c>
      <c r="L239" s="2">
        <f t="shared" si="98"/>
        <v>15</v>
      </c>
      <c r="M239" s="17">
        <f t="shared" si="99"/>
        <v>15</v>
      </c>
      <c r="N239" s="12">
        <f t="shared" si="88"/>
        <v>1.001761001</v>
      </c>
      <c r="O239" s="12">
        <f t="shared" ca="1" si="89"/>
        <v>1.009419804</v>
      </c>
      <c r="P239" s="17">
        <f t="shared" si="100"/>
        <v>0</v>
      </c>
      <c r="Q239" s="14">
        <f t="shared" ca="1" si="107"/>
        <v>109.89109268236545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44868</v>
      </c>
      <c r="B240" s="116">
        <f t="shared" ca="1" si="103"/>
        <v>1110.5850534817841</v>
      </c>
      <c r="C240" s="14">
        <f t="shared" si="94"/>
        <v>1000</v>
      </c>
      <c r="D240" s="95">
        <f t="shared" si="95"/>
        <v>44866</v>
      </c>
      <c r="E240" s="1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ca="1" si="105"/>
        <v>1.0984008572119</v>
      </c>
      <c r="I240" s="14">
        <f t="shared" ca="1" si="106"/>
        <v>1.00815711</v>
      </c>
      <c r="J240" s="13">
        <f t="shared" si="96"/>
        <v>0.03</v>
      </c>
      <c r="K240" s="29">
        <f t="shared" si="97"/>
        <v>44844</v>
      </c>
      <c r="L240" s="2">
        <f t="shared" si="98"/>
        <v>16</v>
      </c>
      <c r="M240" s="17">
        <f t="shared" si="99"/>
        <v>16</v>
      </c>
      <c r="N240" s="12">
        <f t="shared" si="88"/>
        <v>1.001878512</v>
      </c>
      <c r="O240" s="12">
        <f t="shared" ca="1" si="89"/>
        <v>1.0100509449999999</v>
      </c>
      <c r="P240" s="17">
        <f t="shared" si="100"/>
        <v>0</v>
      </c>
      <c r="Q240" s="14">
        <f t="shared" ca="1" si="107"/>
        <v>110.5850534817842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44869</v>
      </c>
      <c r="B241" s="116">
        <f t="shared" ca="1" si="103"/>
        <v>1111.279436512144</v>
      </c>
      <c r="C241" s="14">
        <f t="shared" si="94"/>
        <v>1000</v>
      </c>
      <c r="D241" s="95">
        <f t="shared" si="95"/>
        <v>44868</v>
      </c>
      <c r="E241" s="1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ca="1" si="105"/>
        <v>1.0984008572119</v>
      </c>
      <c r="I241" s="14">
        <f t="shared" ca="1" si="106"/>
        <v>1.0086691299999999</v>
      </c>
      <c r="J241" s="13">
        <f t="shared" si="96"/>
        <v>0.03</v>
      </c>
      <c r="K241" s="29">
        <f t="shared" si="97"/>
        <v>44844</v>
      </c>
      <c r="L241" s="2">
        <f t="shared" si="98"/>
        <v>17</v>
      </c>
      <c r="M241" s="17">
        <f t="shared" si="99"/>
        <v>17</v>
      </c>
      <c r="N241" s="12">
        <f t="shared" si="88"/>
        <v>1.001996036</v>
      </c>
      <c r="O241" s="12">
        <f t="shared" ca="1" si="89"/>
        <v>1.0106824700000001</v>
      </c>
      <c r="P241" s="17">
        <f t="shared" si="100"/>
        <v>0</v>
      </c>
      <c r="Q241" s="14">
        <f t="shared" ca="1" si="107"/>
        <v>111.27943651214403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44872</v>
      </c>
      <c r="B242" s="116">
        <f t="shared" ca="1" si="103"/>
        <v>1111.974252748782</v>
      </c>
      <c r="C242" s="14">
        <f t="shared" si="94"/>
        <v>1000</v>
      </c>
      <c r="D242" s="95">
        <f t="shared" si="95"/>
        <v>44869</v>
      </c>
      <c r="E242" s="1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ca="1" si="105"/>
        <v>1.0984008572119</v>
      </c>
      <c r="I242" s="14">
        <f t="shared" ca="1" si="106"/>
        <v>1.0091814100000001</v>
      </c>
      <c r="J242" s="13">
        <f t="shared" si="96"/>
        <v>0.03</v>
      </c>
      <c r="K242" s="29">
        <f t="shared" si="97"/>
        <v>44844</v>
      </c>
      <c r="L242" s="2">
        <f t="shared" si="98"/>
        <v>18</v>
      </c>
      <c r="M242" s="17">
        <f t="shared" si="99"/>
        <v>18</v>
      </c>
      <c r="N242" s="12">
        <f t="shared" si="88"/>
        <v>1.0021135729999999</v>
      </c>
      <c r="O242" s="12">
        <f t="shared" ca="1" si="89"/>
        <v>1.011314389</v>
      </c>
      <c r="P242" s="17">
        <f t="shared" si="100"/>
        <v>0</v>
      </c>
      <c r="Q242" s="14">
        <f t="shared" ca="1" si="107"/>
        <v>111.97425274878196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44873</v>
      </c>
      <c r="B243" s="116">
        <f t="shared" ca="1" si="103"/>
        <v>1112.6695142865688</v>
      </c>
      <c r="C243" s="14">
        <f t="shared" si="94"/>
        <v>1000</v>
      </c>
      <c r="D243" s="95">
        <f t="shared" si="95"/>
        <v>44872</v>
      </c>
      <c r="E243" s="1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ca="1" si="105"/>
        <v>1.0984008572119</v>
      </c>
      <c r="I243" s="14">
        <f t="shared" ca="1" si="106"/>
        <v>1.0096939599999999</v>
      </c>
      <c r="J243" s="13">
        <f t="shared" si="96"/>
        <v>0.03</v>
      </c>
      <c r="K243" s="29">
        <f t="shared" si="97"/>
        <v>44844</v>
      </c>
      <c r="L243" s="2">
        <f t="shared" si="98"/>
        <v>19</v>
      </c>
      <c r="M243" s="17">
        <f t="shared" si="99"/>
        <v>19</v>
      </c>
      <c r="N243" s="12">
        <f t="shared" si="88"/>
        <v>1.002231125</v>
      </c>
      <c r="O243" s="12">
        <f t="shared" ca="1" si="89"/>
        <v>1.0119467129999999</v>
      </c>
      <c r="P243" s="17">
        <f t="shared" si="100"/>
        <v>0</v>
      </c>
      <c r="Q243" s="14">
        <f t="shared" ca="1" si="107"/>
        <v>112.66951428656866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44874</v>
      </c>
      <c r="B244" s="116">
        <f t="shared" ca="1" si="103"/>
        <v>1113.3652013538976</v>
      </c>
      <c r="C244" s="14">
        <f t="shared" si="94"/>
        <v>1000</v>
      </c>
      <c r="D244" s="95">
        <f t="shared" si="95"/>
        <v>44873</v>
      </c>
      <c r="E244" s="1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ca="1" si="105"/>
        <v>1.0984008572119</v>
      </c>
      <c r="I244" s="14">
        <f t="shared" ca="1" si="106"/>
        <v>1.01020676</v>
      </c>
      <c r="J244" s="13">
        <f t="shared" si="96"/>
        <v>0.03</v>
      </c>
      <c r="K244" s="29">
        <f t="shared" si="97"/>
        <v>44844</v>
      </c>
      <c r="L244" s="2">
        <f t="shared" si="98"/>
        <v>20</v>
      </c>
      <c r="M244" s="17">
        <f t="shared" si="99"/>
        <v>20</v>
      </c>
      <c r="N244" s="12">
        <f t="shared" si="88"/>
        <v>1.0023486909999999</v>
      </c>
      <c r="O244" s="12">
        <f t="shared" ca="1" si="89"/>
        <v>1.0125794239999999</v>
      </c>
      <c r="P244" s="17">
        <f t="shared" si="100"/>
        <v>0</v>
      </c>
      <c r="Q244" s="14">
        <f t="shared" ca="1" si="107"/>
        <v>113.36520135389756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44875</v>
      </c>
      <c r="B245" s="116">
        <f t="shared" ca="1" si="103"/>
        <v>1114.0613205379709</v>
      </c>
      <c r="C245" s="14">
        <f t="shared" si="94"/>
        <v>1000</v>
      </c>
      <c r="D245" s="95">
        <f t="shared" si="95"/>
        <v>44874</v>
      </c>
      <c r="E245" s="1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ca="1" si="105"/>
        <v>1.0984008572119</v>
      </c>
      <c r="I245" s="14">
        <f t="shared" ca="1" si="106"/>
        <v>1.01071982</v>
      </c>
      <c r="J245" s="13">
        <f t="shared" si="96"/>
        <v>0.03</v>
      </c>
      <c r="K245" s="29">
        <f t="shared" si="97"/>
        <v>44844</v>
      </c>
      <c r="L245" s="2">
        <f t="shared" si="98"/>
        <v>21</v>
      </c>
      <c r="M245" s="17">
        <f t="shared" si="99"/>
        <v>21</v>
      </c>
      <c r="N245" s="12">
        <f t="shared" si="88"/>
        <v>1.00246627</v>
      </c>
      <c r="O245" s="12">
        <f t="shared" ca="1" si="89"/>
        <v>1.0132125279999999</v>
      </c>
      <c r="P245" s="17">
        <f t="shared" si="100"/>
        <v>0</v>
      </c>
      <c r="Q245" s="14">
        <f t="shared" ca="1" si="107"/>
        <v>114.06132053797086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44876</v>
      </c>
      <c r="B246" s="116">
        <f t="shared" ca="1" si="103"/>
        <v>1114.7578861427266</v>
      </c>
      <c r="C246" s="14">
        <f t="shared" si="94"/>
        <v>1000</v>
      </c>
      <c r="D246" s="95">
        <f t="shared" si="95"/>
        <v>44875</v>
      </c>
      <c r="E246" s="1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ca="1" si="105"/>
        <v>1.0984008572119</v>
      </c>
      <c r="I246" s="14">
        <f t="shared" ca="1" si="106"/>
        <v>1.01123315</v>
      </c>
      <c r="J246" s="13">
        <f t="shared" si="96"/>
        <v>0.03</v>
      </c>
      <c r="K246" s="29">
        <f t="shared" si="97"/>
        <v>44844</v>
      </c>
      <c r="L246" s="2">
        <f t="shared" si="98"/>
        <v>22</v>
      </c>
      <c r="M246" s="17">
        <f t="shared" si="99"/>
        <v>22</v>
      </c>
      <c r="N246" s="12">
        <f t="shared" si="88"/>
        <v>1.0025838629999999</v>
      </c>
      <c r="O246" s="12">
        <f t="shared" ca="1" si="89"/>
        <v>1.0138460380000001</v>
      </c>
      <c r="P246" s="17">
        <f t="shared" si="100"/>
        <v>0</v>
      </c>
      <c r="Q246" s="14">
        <f t="shared" ca="1" si="107"/>
        <v>114.75788614272668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44879</v>
      </c>
      <c r="B247" s="116">
        <f t="shared" ca="1" si="103"/>
        <v>1115.4548750579572</v>
      </c>
      <c r="C247" s="14">
        <f t="shared" si="94"/>
        <v>1000</v>
      </c>
      <c r="D247" s="95">
        <f t="shared" si="95"/>
        <v>44876</v>
      </c>
      <c r="E247" s="1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ca="1" si="105"/>
        <v>1.0984008572119</v>
      </c>
      <c r="I247" s="14">
        <f t="shared" ca="1" si="106"/>
        <v>1.01174673</v>
      </c>
      <c r="J247" s="13">
        <f t="shared" si="96"/>
        <v>0.03</v>
      </c>
      <c r="K247" s="29">
        <f t="shared" si="97"/>
        <v>44844</v>
      </c>
      <c r="L247" s="2">
        <f t="shared" si="98"/>
        <v>23</v>
      </c>
      <c r="M247" s="17">
        <f t="shared" si="99"/>
        <v>23</v>
      </c>
      <c r="N247" s="12">
        <f t="shared" si="88"/>
        <v>1.0027014700000001</v>
      </c>
      <c r="O247" s="12">
        <f t="shared" ca="1" si="89"/>
        <v>1.0144799330000001</v>
      </c>
      <c r="P247" s="17">
        <f t="shared" si="100"/>
        <v>0</v>
      </c>
      <c r="Q247" s="14">
        <f t="shared" ca="1" si="107"/>
        <v>115.45487505795725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44881</v>
      </c>
      <c r="B248" s="116">
        <f t="shared" ca="1" si="103"/>
        <v>1116.1523103738703</v>
      </c>
      <c r="C248" s="14">
        <f t="shared" si="94"/>
        <v>1000</v>
      </c>
      <c r="D248" s="95">
        <f t="shared" si="95"/>
        <v>44879</v>
      </c>
      <c r="E248" s="1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ca="1" si="105"/>
        <v>1.0984008572119</v>
      </c>
      <c r="I248" s="14">
        <f t="shared" ca="1" si="106"/>
        <v>1.01226058</v>
      </c>
      <c r="J248" s="13">
        <f t="shared" si="96"/>
        <v>0.03</v>
      </c>
      <c r="K248" s="29">
        <f t="shared" si="97"/>
        <v>44844</v>
      </c>
      <c r="L248" s="2">
        <f t="shared" si="98"/>
        <v>24</v>
      </c>
      <c r="M248" s="17">
        <f t="shared" si="99"/>
        <v>24</v>
      </c>
      <c r="N248" s="12">
        <f t="shared" si="88"/>
        <v>1.00281909</v>
      </c>
      <c r="O248" s="12">
        <f t="shared" ca="1" si="89"/>
        <v>1.0151142339999999</v>
      </c>
      <c r="P248" s="17">
        <f t="shared" si="100"/>
        <v>0</v>
      </c>
      <c r="Q248" s="14">
        <f t="shared" ca="1" si="107"/>
        <v>116.15231037387032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44882</v>
      </c>
      <c r="B249" s="116">
        <f t="shared" ca="1" si="103"/>
        <v>1116.850170119792</v>
      </c>
      <c r="C249" s="14">
        <f t="shared" si="94"/>
        <v>1000</v>
      </c>
      <c r="D249" s="95">
        <f t="shared" si="95"/>
        <v>44881</v>
      </c>
      <c r="E249" s="1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ca="1" si="105"/>
        <v>1.0984008572119</v>
      </c>
      <c r="I249" s="14">
        <f t="shared" ca="1" si="106"/>
        <v>1.0127746799999999</v>
      </c>
      <c r="J249" s="13">
        <f t="shared" si="96"/>
        <v>0.03</v>
      </c>
      <c r="K249" s="29">
        <f t="shared" si="97"/>
        <v>44844</v>
      </c>
      <c r="L249" s="2">
        <f t="shared" si="98"/>
        <v>25</v>
      </c>
      <c r="M249" s="17">
        <f t="shared" si="99"/>
        <v>25</v>
      </c>
      <c r="N249" s="12">
        <f t="shared" si="88"/>
        <v>1.0029367250000001</v>
      </c>
      <c r="O249" s="12">
        <f t="shared" ca="1" si="89"/>
        <v>1.0157489209999999</v>
      </c>
      <c r="P249" s="17">
        <f t="shared" si="100"/>
        <v>0</v>
      </c>
      <c r="Q249" s="14">
        <f t="shared" ca="1" si="107"/>
        <v>116.8501701197919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44883</v>
      </c>
      <c r="B250" s="116">
        <f t="shared" ca="1" si="103"/>
        <v>1117.5484751768622</v>
      </c>
      <c r="C250" s="14">
        <f t="shared" si="94"/>
        <v>1000</v>
      </c>
      <c r="D250" s="95">
        <f t="shared" si="95"/>
        <v>44882</v>
      </c>
      <c r="E250" s="1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ca="1" si="105"/>
        <v>1.0984008572119</v>
      </c>
      <c r="I250" s="14">
        <f t="shared" ca="1" si="106"/>
        <v>1.01328905</v>
      </c>
      <c r="J250" s="13">
        <f t="shared" si="96"/>
        <v>0.03</v>
      </c>
      <c r="K250" s="29">
        <f t="shared" si="97"/>
        <v>44844</v>
      </c>
      <c r="L250" s="2">
        <f t="shared" si="98"/>
        <v>26</v>
      </c>
      <c r="M250" s="17">
        <f t="shared" si="99"/>
        <v>26</v>
      </c>
      <c r="N250" s="12">
        <f t="shared" si="88"/>
        <v>1.0030543730000001</v>
      </c>
      <c r="O250" s="12">
        <f t="shared" ca="1" si="89"/>
        <v>1.0163840129999999</v>
      </c>
      <c r="P250" s="17">
        <f t="shared" si="100"/>
        <v>0</v>
      </c>
      <c r="Q250" s="14">
        <f t="shared" ca="1" si="107"/>
        <v>117.54847517686227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44886</v>
      </c>
      <c r="B251" s="116">
        <f t="shared" ca="1" si="103"/>
        <v>1118.247215659278</v>
      </c>
      <c r="C251" s="14">
        <f t="shared" si="94"/>
        <v>1000</v>
      </c>
      <c r="D251" s="95">
        <f t="shared" si="95"/>
        <v>44883</v>
      </c>
      <c r="E251" s="1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ca="1" si="105"/>
        <v>1.0984008572119</v>
      </c>
      <c r="I251" s="14">
        <f t="shared" ca="1" si="106"/>
        <v>1.0138036800000001</v>
      </c>
      <c r="J251" s="13">
        <f t="shared" si="96"/>
        <v>0.03</v>
      </c>
      <c r="K251" s="29">
        <f t="shared" si="97"/>
        <v>44844</v>
      </c>
      <c r="L251" s="2">
        <f t="shared" si="98"/>
        <v>27</v>
      </c>
      <c r="M251" s="17">
        <f t="shared" si="99"/>
        <v>27</v>
      </c>
      <c r="N251" s="12">
        <f t="shared" si="88"/>
        <v>1.003172035</v>
      </c>
      <c r="O251" s="12">
        <f t="shared" ca="1" si="89"/>
        <v>1.017019501</v>
      </c>
      <c r="P251" s="17">
        <f t="shared" si="100"/>
        <v>0</v>
      </c>
      <c r="Q251" s="14">
        <f t="shared" ca="1" si="107"/>
        <v>118.24721565927814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44887</v>
      </c>
      <c r="B252" s="116">
        <f t="shared" ca="1" si="103"/>
        <v>1118.9463915470394</v>
      </c>
      <c r="C252" s="14">
        <f t="shared" si="94"/>
        <v>1000</v>
      </c>
      <c r="D252" s="95">
        <f t="shared" si="95"/>
        <v>44886</v>
      </c>
      <c r="E252" s="1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ca="1" si="105"/>
        <v>1.0984008572119</v>
      </c>
      <c r="I252" s="14">
        <f t="shared" ca="1" si="106"/>
        <v>1.0143185699999999</v>
      </c>
      <c r="J252" s="13">
        <f t="shared" si="96"/>
        <v>0.03</v>
      </c>
      <c r="K252" s="29">
        <f t="shared" si="97"/>
        <v>44844</v>
      </c>
      <c r="L252" s="2">
        <f t="shared" si="98"/>
        <v>28</v>
      </c>
      <c r="M252" s="17">
        <f t="shared" si="99"/>
        <v>28</v>
      </c>
      <c r="N252" s="12">
        <f t="shared" si="88"/>
        <v>1.0032897110000001</v>
      </c>
      <c r="O252" s="12">
        <f t="shared" ca="1" si="89"/>
        <v>1.0176553850000001</v>
      </c>
      <c r="P252" s="17">
        <f t="shared" si="100"/>
        <v>0</v>
      </c>
      <c r="Q252" s="14">
        <f t="shared" ca="1" si="107"/>
        <v>118.94639154703948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44888</v>
      </c>
      <c r="B253" s="116">
        <f t="shared" ca="1" si="103"/>
        <v>1119.6460017406125</v>
      </c>
      <c r="C253" s="14">
        <f t="shared" si="94"/>
        <v>1000</v>
      </c>
      <c r="D253" s="95">
        <f t="shared" si="95"/>
        <v>44887</v>
      </c>
      <c r="E253" s="1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ca="1" si="105"/>
        <v>1.0984008572119</v>
      </c>
      <c r="I253" s="14">
        <f t="shared" ca="1" si="106"/>
        <v>1.0148337199999999</v>
      </c>
      <c r="J253" s="13">
        <f t="shared" si="96"/>
        <v>0.03</v>
      </c>
      <c r="K253" s="29">
        <f t="shared" si="97"/>
        <v>44844</v>
      </c>
      <c r="L253" s="2">
        <f t="shared" si="98"/>
        <v>29</v>
      </c>
      <c r="M253" s="17">
        <f t="shared" si="99"/>
        <v>29</v>
      </c>
      <c r="N253" s="12">
        <f t="shared" si="88"/>
        <v>1.0034073999999999</v>
      </c>
      <c r="O253" s="12">
        <f t="shared" ca="1" si="89"/>
        <v>1.0182916639999999</v>
      </c>
      <c r="P253" s="17">
        <f t="shared" si="100"/>
        <v>0</v>
      </c>
      <c r="Q253" s="14">
        <f t="shared" ca="1" si="107"/>
        <v>119.64600174061263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44889</v>
      </c>
      <c r="B254" s="116">
        <f t="shared" ca="1" si="103"/>
        <v>1120.3460605639357</v>
      </c>
      <c r="C254" s="14">
        <f t="shared" si="94"/>
        <v>1000</v>
      </c>
      <c r="D254" s="95">
        <f t="shared" si="95"/>
        <v>44888</v>
      </c>
      <c r="E254" s="1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ca="1" si="105"/>
        <v>1.0984008572119</v>
      </c>
      <c r="I254" s="14">
        <f t="shared" ca="1" si="106"/>
        <v>1.0153491400000001</v>
      </c>
      <c r="J254" s="13">
        <f t="shared" si="96"/>
        <v>0.03</v>
      </c>
      <c r="K254" s="29">
        <f t="shared" si="97"/>
        <v>44844</v>
      </c>
      <c r="L254" s="2">
        <f t="shared" si="98"/>
        <v>30</v>
      </c>
      <c r="M254" s="17">
        <f t="shared" si="99"/>
        <v>30</v>
      </c>
      <c r="N254" s="12">
        <f t="shared" si="88"/>
        <v>1.0035251039999999</v>
      </c>
      <c r="O254" s="12">
        <f t="shared" ca="1" si="89"/>
        <v>1.018928351</v>
      </c>
      <c r="P254" s="17">
        <f t="shared" si="100"/>
        <v>0</v>
      </c>
      <c r="Q254" s="14">
        <f t="shared" ca="1" si="107"/>
        <v>120.34606056393568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44890</v>
      </c>
      <c r="B255" s="116">
        <f t="shared" ca="1" si="103"/>
        <v>1121.0465437972673</v>
      </c>
      <c r="C255" s="14">
        <f t="shared" si="94"/>
        <v>1000</v>
      </c>
      <c r="D255" s="95">
        <f t="shared" si="95"/>
        <v>44889</v>
      </c>
      <c r="E255" s="1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ca="1" si="105"/>
        <v>1.0984008572119</v>
      </c>
      <c r="I255" s="14">
        <f t="shared" ca="1" si="106"/>
        <v>1.0158648100000001</v>
      </c>
      <c r="J255" s="13">
        <f t="shared" si="96"/>
        <v>0.03</v>
      </c>
      <c r="K255" s="29">
        <f t="shared" si="97"/>
        <v>44844</v>
      </c>
      <c r="L255" s="2">
        <f t="shared" si="98"/>
        <v>31</v>
      </c>
      <c r="M255" s="17">
        <f t="shared" si="99"/>
        <v>31</v>
      </c>
      <c r="N255" s="12">
        <f t="shared" si="88"/>
        <v>1.0036428209999999</v>
      </c>
      <c r="O255" s="12">
        <f t="shared" ca="1" si="89"/>
        <v>1.0195654240000001</v>
      </c>
      <c r="P255" s="17">
        <f t="shared" si="100"/>
        <v>0</v>
      </c>
      <c r="Q255" s="14">
        <f t="shared" ca="1" si="107"/>
        <v>121.04654379726722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44893</v>
      </c>
      <c r="B256" s="116">
        <f t="shared" ca="1" si="103"/>
        <v>1121.7474734312812</v>
      </c>
      <c r="C256" s="14">
        <f t="shared" si="94"/>
        <v>1000</v>
      </c>
      <c r="D256" s="95">
        <f t="shared" si="95"/>
        <v>44890</v>
      </c>
      <c r="E256" s="1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ca="1" si="105"/>
        <v>1.0984008572119</v>
      </c>
      <c r="I256" s="14">
        <f t="shared" ca="1" si="106"/>
        <v>1.0163807499999999</v>
      </c>
      <c r="J256" s="13">
        <f t="shared" si="96"/>
        <v>0.03</v>
      </c>
      <c r="K256" s="29">
        <f t="shared" si="97"/>
        <v>44844</v>
      </c>
      <c r="L256" s="2">
        <f t="shared" si="98"/>
        <v>32</v>
      </c>
      <c r="M256" s="17">
        <f t="shared" si="99"/>
        <v>32</v>
      </c>
      <c r="N256" s="12">
        <f t="shared" si="88"/>
        <v>1.0037605519999999</v>
      </c>
      <c r="O256" s="12">
        <f t="shared" ca="1" si="89"/>
        <v>1.0202029029999999</v>
      </c>
      <c r="P256" s="17">
        <f t="shared" si="100"/>
        <v>0</v>
      </c>
      <c r="Q256" s="14">
        <f t="shared" ca="1" si="107"/>
        <v>121.74747343128124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44894</v>
      </c>
      <c r="B257" s="116">
        <f t="shared" ca="1" si="103"/>
        <v>1122.4488385006407</v>
      </c>
      <c r="C257" s="14">
        <f t="shared" si="94"/>
        <v>1000</v>
      </c>
      <c r="D257" s="95">
        <f t="shared" si="95"/>
        <v>44893</v>
      </c>
      <c r="E257" s="1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ca="1" si="105"/>
        <v>1.0984008572119</v>
      </c>
      <c r="I257" s="14">
        <f t="shared" ca="1" si="106"/>
        <v>1.01689695</v>
      </c>
      <c r="J257" s="13">
        <f t="shared" si="96"/>
        <v>0.03</v>
      </c>
      <c r="K257" s="29">
        <f t="shared" si="97"/>
        <v>44844</v>
      </c>
      <c r="L257" s="2">
        <f t="shared" si="98"/>
        <v>33</v>
      </c>
      <c r="M257" s="17">
        <f t="shared" si="99"/>
        <v>33</v>
      </c>
      <c r="N257" s="12">
        <f t="shared" si="88"/>
        <v>1.003878297</v>
      </c>
      <c r="O257" s="12">
        <f t="shared" ca="1" si="89"/>
        <v>1.0208407779999999</v>
      </c>
      <c r="P257" s="17">
        <f t="shared" si="100"/>
        <v>0</v>
      </c>
      <c r="Q257" s="14">
        <f t="shared" ca="1" si="107"/>
        <v>122.44883850064078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44895</v>
      </c>
      <c r="B258" s="116">
        <f t="shared" ca="1" si="103"/>
        <v>1123.1506400648796</v>
      </c>
      <c r="C258" s="14">
        <f t="shared" si="94"/>
        <v>1000</v>
      </c>
      <c r="D258" s="95">
        <f t="shared" si="95"/>
        <v>44894</v>
      </c>
      <c r="E258" s="1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ca="1" si="105"/>
        <v>1.0984008572119</v>
      </c>
      <c r="I258" s="14">
        <f t="shared" ca="1" si="106"/>
        <v>1.0174134100000001</v>
      </c>
      <c r="J258" s="13">
        <f t="shared" si="96"/>
        <v>0.03</v>
      </c>
      <c r="K258" s="29">
        <f t="shared" si="97"/>
        <v>44844</v>
      </c>
      <c r="L258" s="2">
        <f t="shared" si="98"/>
        <v>34</v>
      </c>
      <c r="M258" s="17">
        <f t="shared" si="99"/>
        <v>34</v>
      </c>
      <c r="N258" s="12">
        <f t="shared" si="88"/>
        <v>1.003996055</v>
      </c>
      <c r="O258" s="12">
        <f t="shared" ca="1" si="89"/>
        <v>1.0214790499999999</v>
      </c>
      <c r="P258" s="17">
        <f t="shared" si="100"/>
        <v>0</v>
      </c>
      <c r="Q258" s="14">
        <f t="shared" ca="1" si="107"/>
        <v>123.1506400648795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44896</v>
      </c>
      <c r="B259" s="116">
        <f t="shared" ca="1" si="103"/>
        <v>1123.8528902488681</v>
      </c>
      <c r="C259" s="14">
        <f t="shared" si="94"/>
        <v>1000</v>
      </c>
      <c r="D259" s="95">
        <f t="shared" si="95"/>
        <v>44895</v>
      </c>
      <c r="E259" s="1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ca="1" si="105"/>
        <v>1.0984008572119</v>
      </c>
      <c r="I259" s="14">
        <f t="shared" ca="1" si="106"/>
        <v>1.01793014</v>
      </c>
      <c r="J259" s="13">
        <f t="shared" si="96"/>
        <v>0.03</v>
      </c>
      <c r="K259" s="29">
        <f t="shared" si="97"/>
        <v>44844</v>
      </c>
      <c r="L259" s="2">
        <f t="shared" si="98"/>
        <v>35</v>
      </c>
      <c r="M259" s="17">
        <f t="shared" si="99"/>
        <v>35</v>
      </c>
      <c r="N259" s="12">
        <f t="shared" si="88"/>
        <v>1.0041138279999999</v>
      </c>
      <c r="O259" s="12">
        <f t="shared" ca="1" si="89"/>
        <v>1.0221177299999999</v>
      </c>
      <c r="P259" s="17">
        <f t="shared" si="100"/>
        <v>0</v>
      </c>
      <c r="Q259" s="14">
        <f t="shared" ca="1" si="107"/>
        <v>123.85289024886812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44897</v>
      </c>
      <c r="B260" s="116">
        <f t="shared" ca="1" si="103"/>
        <v>1124.5555637633315</v>
      </c>
      <c r="C260" s="14">
        <f t="shared" si="94"/>
        <v>1000</v>
      </c>
      <c r="D260" s="95">
        <f t="shared" si="95"/>
        <v>44896</v>
      </c>
      <c r="E260" s="1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ca="1" si="105"/>
        <v>1.0984008572119</v>
      </c>
      <c r="I260" s="14">
        <f t="shared" ca="1" si="106"/>
        <v>1.01844712</v>
      </c>
      <c r="J260" s="13">
        <f t="shared" si="96"/>
        <v>0.03</v>
      </c>
      <c r="K260" s="29">
        <f t="shared" si="97"/>
        <v>44844</v>
      </c>
      <c r="L260" s="2">
        <f t="shared" si="98"/>
        <v>36</v>
      </c>
      <c r="M260" s="17">
        <f t="shared" si="99"/>
        <v>36</v>
      </c>
      <c r="N260" s="12">
        <f t="shared" si="88"/>
        <v>1.0042316140000001</v>
      </c>
      <c r="O260" s="12">
        <f t="shared" ca="1" si="89"/>
        <v>1.0227567950000001</v>
      </c>
      <c r="P260" s="17">
        <f t="shared" si="100"/>
        <v>0</v>
      </c>
      <c r="Q260" s="14">
        <f t="shared" ca="1" si="107"/>
        <v>124.55556376333153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44900</v>
      </c>
      <c r="B261" s="116">
        <f t="shared" ca="1" si="103"/>
        <v>1125.2586858675447</v>
      </c>
      <c r="C261" s="14">
        <f t="shared" si="94"/>
        <v>1000</v>
      </c>
      <c r="D261" s="95">
        <f t="shared" si="95"/>
        <v>44897</v>
      </c>
      <c r="E261" s="1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ca="1" si="105"/>
        <v>1.0984008572119</v>
      </c>
      <c r="I261" s="14">
        <f t="shared" ca="1" si="106"/>
        <v>1.01896437</v>
      </c>
      <c r="J261" s="13">
        <f t="shared" si="96"/>
        <v>0.03</v>
      </c>
      <c r="K261" s="29">
        <f t="shared" si="97"/>
        <v>44844</v>
      </c>
      <c r="L261" s="2">
        <f t="shared" si="98"/>
        <v>37</v>
      </c>
      <c r="M261" s="17">
        <f t="shared" si="99"/>
        <v>37</v>
      </c>
      <c r="N261" s="12">
        <f t="shared" si="88"/>
        <v>1.004349414</v>
      </c>
      <c r="O261" s="12">
        <f t="shared" ca="1" si="89"/>
        <v>1.0233962679999999</v>
      </c>
      <c r="P261" s="17">
        <f t="shared" si="100"/>
        <v>0</v>
      </c>
      <c r="Q261" s="14">
        <f t="shared" ca="1" si="107"/>
        <v>125.25868586754483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44901</v>
      </c>
      <c r="B262" s="116">
        <f t="shared" ca="1" si="103"/>
        <v>1125.9622445066373</v>
      </c>
      <c r="C262" s="14">
        <f t="shared" si="94"/>
        <v>1000</v>
      </c>
      <c r="D262" s="95">
        <f t="shared" si="95"/>
        <v>44900</v>
      </c>
      <c r="E262" s="1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ca="1" si="105"/>
        <v>1.0984008572119</v>
      </c>
      <c r="I262" s="14">
        <f t="shared" ca="1" si="106"/>
        <v>1.0194818800000001</v>
      </c>
      <c r="J262" s="13">
        <f t="shared" si="96"/>
        <v>0.03</v>
      </c>
      <c r="K262" s="29">
        <f t="shared" si="97"/>
        <v>44844</v>
      </c>
      <c r="L262" s="2">
        <f t="shared" si="98"/>
        <v>38</v>
      </c>
      <c r="M262" s="17">
        <f t="shared" si="99"/>
        <v>38</v>
      </c>
      <c r="N262" s="12">
        <f t="shared" si="88"/>
        <v>1.004467228</v>
      </c>
      <c r="O262" s="12">
        <f t="shared" ca="1" si="89"/>
        <v>1.024036138</v>
      </c>
      <c r="P262" s="17">
        <f t="shared" si="100"/>
        <v>0</v>
      </c>
      <c r="Q262" s="14">
        <f t="shared" ca="1" si="107"/>
        <v>125.96224450663735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44902</v>
      </c>
      <c r="B263" s="116">
        <f t="shared" ca="1" si="103"/>
        <v>1126.6662517354798</v>
      </c>
      <c r="C263" s="14">
        <f t="shared" si="94"/>
        <v>1000</v>
      </c>
      <c r="D263" s="95">
        <f t="shared" si="95"/>
        <v>44901</v>
      </c>
      <c r="E263" s="1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ca="1" si="105"/>
        <v>1.0984008572119</v>
      </c>
      <c r="I263" s="14">
        <f t="shared" ca="1" si="106"/>
        <v>1.0199996600000001</v>
      </c>
      <c r="J263" s="13">
        <f t="shared" si="96"/>
        <v>0.03</v>
      </c>
      <c r="K263" s="29">
        <f t="shared" si="97"/>
        <v>44844</v>
      </c>
      <c r="L263" s="2">
        <f t="shared" si="98"/>
        <v>39</v>
      </c>
      <c r="M263" s="17">
        <f t="shared" si="99"/>
        <v>39</v>
      </c>
      <c r="N263" s="12">
        <f t="shared" si="88"/>
        <v>1.004585056</v>
      </c>
      <c r="O263" s="12">
        <f t="shared" ca="1" si="89"/>
        <v>1.0246764159999999</v>
      </c>
      <c r="P263" s="17">
        <f t="shared" si="100"/>
        <v>0</v>
      </c>
      <c r="Q263" s="14">
        <f t="shared" ca="1" si="107"/>
        <v>126.66625173547973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44903</v>
      </c>
      <c r="B264" s="116">
        <f t="shared" ca="1" si="103"/>
        <v>1127.3706943896677</v>
      </c>
      <c r="C264" s="14">
        <f t="shared" si="94"/>
        <v>1000</v>
      </c>
      <c r="D264" s="95">
        <f t="shared" si="95"/>
        <v>44902</v>
      </c>
      <c r="E264" s="1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ca="1" si="105"/>
        <v>1.0984008572119</v>
      </c>
      <c r="I264" s="14">
        <f t="shared" ca="1" si="106"/>
        <v>1.0205177000000001</v>
      </c>
      <c r="J264" s="13">
        <f t="shared" si="96"/>
        <v>0.03</v>
      </c>
      <c r="K264" s="29">
        <f t="shared" si="97"/>
        <v>44844</v>
      </c>
      <c r="L264" s="2">
        <f t="shared" si="98"/>
        <v>40</v>
      </c>
      <c r="M264" s="17">
        <f t="shared" si="99"/>
        <v>40</v>
      </c>
      <c r="N264" s="12">
        <f t="shared" si="88"/>
        <v>1.004702897</v>
      </c>
      <c r="O264" s="12">
        <f t="shared" ca="1" si="89"/>
        <v>1.0253170899999999</v>
      </c>
      <c r="P264" s="17">
        <f t="shared" si="100"/>
        <v>0</v>
      </c>
      <c r="Q264" s="14">
        <f t="shared" ca="1" si="107"/>
        <v>127.37069438966763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44904</v>
      </c>
      <c r="B265" s="116">
        <f t="shared" ca="1" si="103"/>
        <v>1128.0755746682685</v>
      </c>
      <c r="C265" s="14">
        <f t="shared" si="94"/>
        <v>1000</v>
      </c>
      <c r="D265" s="95">
        <f t="shared" si="95"/>
        <v>44903</v>
      </c>
      <c r="E265" s="1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ca="1" si="105"/>
        <v>1.0984008572119</v>
      </c>
      <c r="I265" s="14">
        <f t="shared" ca="1" si="106"/>
        <v>1.0210360000000001</v>
      </c>
      <c r="J265" s="13">
        <f t="shared" si="96"/>
        <v>0.03</v>
      </c>
      <c r="K265" s="29">
        <f t="shared" si="97"/>
        <v>44844</v>
      </c>
      <c r="L265" s="2">
        <f t="shared" si="98"/>
        <v>41</v>
      </c>
      <c r="M265" s="17">
        <f t="shared" si="99"/>
        <v>41</v>
      </c>
      <c r="N265" s="12">
        <f t="shared" si="88"/>
        <v>1.004820753</v>
      </c>
      <c r="O265" s="12">
        <f t="shared" ca="1" si="89"/>
        <v>1.025958162</v>
      </c>
      <c r="P265" s="17">
        <f t="shared" si="100"/>
        <v>0</v>
      </c>
      <c r="Q265" s="14">
        <f t="shared" ca="1" si="107"/>
        <v>128.07557466826844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44907</v>
      </c>
      <c r="B266" s="116">
        <f t="shared" ca="1" si="103"/>
        <v>1128.7808925412821</v>
      </c>
      <c r="C266" s="14">
        <f t="shared" si="94"/>
        <v>1000</v>
      </c>
      <c r="D266" s="95">
        <f t="shared" si="95"/>
        <v>44904</v>
      </c>
      <c r="E266" s="1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ca="1" si="105"/>
        <v>1.0984008572119</v>
      </c>
      <c r="I266" s="14">
        <f t="shared" ca="1" si="106"/>
        <v>1.02155456</v>
      </c>
      <c r="J266" s="13">
        <f t="shared" si="96"/>
        <v>0.03</v>
      </c>
      <c r="K266" s="29">
        <f t="shared" si="97"/>
        <v>44844</v>
      </c>
      <c r="L266" s="2">
        <f t="shared" si="98"/>
        <v>42</v>
      </c>
      <c r="M266" s="17">
        <f t="shared" si="99"/>
        <v>42</v>
      </c>
      <c r="N266" s="12">
        <f t="shared" si="88"/>
        <v>1.0049386220000001</v>
      </c>
      <c r="O266" s="12">
        <f t="shared" ca="1" si="89"/>
        <v>1.0265996319999999</v>
      </c>
      <c r="P266" s="17">
        <f t="shared" si="100"/>
        <v>0</v>
      </c>
      <c r="Q266" s="14">
        <f t="shared" ca="1" si="107"/>
        <v>128.78089254128213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44908</v>
      </c>
      <c r="B267" s="116">
        <f t="shared" ca="1" si="103"/>
        <v>1129.486657944512</v>
      </c>
      <c r="C267" s="14">
        <f t="shared" si="94"/>
        <v>1000</v>
      </c>
      <c r="D267" s="95">
        <f t="shared" si="95"/>
        <v>44907</v>
      </c>
      <c r="E267" s="1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ca="1" si="105"/>
        <v>1.0984008572119</v>
      </c>
      <c r="I267" s="14">
        <f t="shared" ca="1" si="106"/>
        <v>1.0220733900000001</v>
      </c>
      <c r="J267" s="13">
        <f t="shared" si="96"/>
        <v>0.03</v>
      </c>
      <c r="K267" s="29">
        <f t="shared" si="97"/>
        <v>44844</v>
      </c>
      <c r="L267" s="2">
        <f t="shared" si="98"/>
        <v>43</v>
      </c>
      <c r="M267" s="17">
        <f t="shared" si="99"/>
        <v>43</v>
      </c>
      <c r="N267" s="12">
        <f t="shared" si="88"/>
        <v>1.005056505</v>
      </c>
      <c r="O267" s="12">
        <f t="shared" ca="1" si="89"/>
        <v>1.027241509</v>
      </c>
      <c r="P267" s="17">
        <f t="shared" si="100"/>
        <v>0</v>
      </c>
      <c r="Q267" s="14">
        <f t="shared" ca="1" si="107"/>
        <v>129.48665794451202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44909</v>
      </c>
      <c r="B268" s="116">
        <f t="shared" ca="1" si="103"/>
        <v>1130.1928620516885</v>
      </c>
      <c r="C268" s="14">
        <f t="shared" si="94"/>
        <v>1000</v>
      </c>
      <c r="D268" s="95">
        <f t="shared" si="95"/>
        <v>44908</v>
      </c>
      <c r="E268" s="1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ca="1" si="105"/>
        <v>1.0984008572119</v>
      </c>
      <c r="I268" s="14">
        <f t="shared" ca="1" si="106"/>
        <v>1.0225924799999999</v>
      </c>
      <c r="J268" s="13">
        <f t="shared" si="96"/>
        <v>0.03</v>
      </c>
      <c r="K268" s="29">
        <f t="shared" si="97"/>
        <v>44844</v>
      </c>
      <c r="L268" s="2">
        <f t="shared" si="98"/>
        <v>44</v>
      </c>
      <c r="M268" s="17">
        <f t="shared" si="99"/>
        <v>44</v>
      </c>
      <c r="N268" s="12">
        <f t="shared" ref="N268:N331" si="108">ROUND((J268+1)^(M268/252),9)</f>
        <v>1.005174402</v>
      </c>
      <c r="O268" s="12">
        <f t="shared" ref="O268:O331" ca="1" si="109">ROUND(I268*N268,9)</f>
        <v>1.027883785</v>
      </c>
      <c r="P268" s="17">
        <f t="shared" si="100"/>
        <v>0</v>
      </c>
      <c r="Q268" s="14">
        <f t="shared" ca="1" si="107"/>
        <v>130.19286205168851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44910</v>
      </c>
      <c r="B269" s="116">
        <f t="shared" ca="1" si="103"/>
        <v>1130.8995026737441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1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ca="1" si="105"/>
        <v>1.0984008572119</v>
      </c>
      <c r="I269" s="14">
        <f t="shared" ca="1" si="106"/>
        <v>1.0231118299999999</v>
      </c>
      <c r="J269" s="13">
        <f t="shared" ref="J269:J332" si="115">J268</f>
        <v>0.03</v>
      </c>
      <c r="K269" s="29">
        <f t="shared" ref="K269:K332" si="116">IF(P268&gt;0,VLOOKUP(P268,X$12:AH$150,2),K268)</f>
        <v>44844</v>
      </c>
      <c r="L269" s="2">
        <f t="shared" ref="L269:L332" si="117">IF(A269&gt;K269,IF(NETWORKDAYS(K269,A269,$X$160:$X$544)-1=0,1,NETWORKDAYS(K269,A269,$X$160:$X$544)-1),0)</f>
        <v>45</v>
      </c>
      <c r="M269" s="17">
        <f t="shared" ref="M269:M332" si="118">IF(AND(L269=1,L268=1),1,IF(L269&gt;0,IF(L269=L268,L269+1,L269),0))</f>
        <v>45</v>
      </c>
      <c r="N269" s="12">
        <f t="shared" si="108"/>
        <v>1.005292313</v>
      </c>
      <c r="O269" s="12">
        <f t="shared" ca="1" si="109"/>
        <v>1.028526458</v>
      </c>
      <c r="P269" s="17">
        <f t="shared" ref="P269:P332" si="119">IF(VLOOKUP(A269,Y$12:AF$150,8)=VLOOKUP(A268,Y$12:AF$150,8),0,VLOOKUP(A269,Y$12:AF$150,8))</f>
        <v>0</v>
      </c>
      <c r="Q269" s="14">
        <f t="shared" ca="1" si="107"/>
        <v>130.89950267374417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1131.6065919055497</v>
      </c>
      <c r="C270" s="14">
        <f t="shared" si="113"/>
        <v>1000</v>
      </c>
      <c r="D270" s="95">
        <f t="shared" si="114"/>
        <v>44910</v>
      </c>
      <c r="E270" s="1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ca="1" si="124">IF(P269&gt;0,G269,H269)</f>
        <v>1.0984008572119</v>
      </c>
      <c r="I270" s="14">
        <f t="shared" ref="I270:I333" ca="1" si="125">ROUND(G270/H270,8)</f>
        <v>1.0236314500000001</v>
      </c>
      <c r="J270" s="13">
        <f t="shared" si="115"/>
        <v>0.03</v>
      </c>
      <c r="K270" s="29">
        <f t="shared" si="116"/>
        <v>44844</v>
      </c>
      <c r="L270" s="2">
        <f t="shared" si="117"/>
        <v>46</v>
      </c>
      <c r="M270" s="17">
        <f t="shared" si="118"/>
        <v>46</v>
      </c>
      <c r="N270" s="12">
        <f t="shared" si="108"/>
        <v>1.005410237</v>
      </c>
      <c r="O270" s="12">
        <f t="shared" ca="1" si="109"/>
        <v>1.029169539</v>
      </c>
      <c r="P270" s="17">
        <f t="shared" si="119"/>
        <v>0</v>
      </c>
      <c r="Q270" s="14">
        <f t="shared" ca="1" si="107"/>
        <v>131.60659190554975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44914</v>
      </c>
      <c r="B271" s="116">
        <f t="shared" ca="1" si="122"/>
        <v>1132.3141187517683</v>
      </c>
      <c r="C271" s="14">
        <f t="shared" si="113"/>
        <v>1000</v>
      </c>
      <c r="D271" s="95">
        <f t="shared" si="114"/>
        <v>44911</v>
      </c>
      <c r="E271" s="1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ca="1" si="124"/>
        <v>1.0984008572119</v>
      </c>
      <c r="I271" s="14">
        <f t="shared" ca="1" si="125"/>
        <v>1.02415133</v>
      </c>
      <c r="J271" s="13">
        <f t="shared" si="115"/>
        <v>0.03</v>
      </c>
      <c r="K271" s="29">
        <f t="shared" si="116"/>
        <v>44844</v>
      </c>
      <c r="L271" s="2">
        <f t="shared" si="117"/>
        <v>47</v>
      </c>
      <c r="M271" s="17">
        <f t="shared" si="118"/>
        <v>47</v>
      </c>
      <c r="N271" s="12">
        <f t="shared" si="108"/>
        <v>1.005528175</v>
      </c>
      <c r="O271" s="12">
        <f t="shared" ca="1" si="109"/>
        <v>1.029813018</v>
      </c>
      <c r="P271" s="17">
        <f t="shared" si="119"/>
        <v>0</v>
      </c>
      <c r="Q271" s="14">
        <f t="shared" ca="1" si="107"/>
        <v>132.31411875176823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44915</v>
      </c>
      <c r="B272" s="116">
        <f t="shared" ca="1" si="122"/>
        <v>1133.0220953072703</v>
      </c>
      <c r="C272" s="14">
        <f t="shared" si="113"/>
        <v>1000</v>
      </c>
      <c r="D272" s="95">
        <f t="shared" si="114"/>
        <v>44914</v>
      </c>
      <c r="E272" s="1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ca="1" si="124"/>
        <v>1.0984008572119</v>
      </c>
      <c r="I272" s="14">
        <f t="shared" ca="1" si="125"/>
        <v>1.0246714800000001</v>
      </c>
      <c r="J272" s="13">
        <f t="shared" si="115"/>
        <v>0.03</v>
      </c>
      <c r="K272" s="29">
        <f t="shared" si="116"/>
        <v>44844</v>
      </c>
      <c r="L272" s="2">
        <f t="shared" si="117"/>
        <v>48</v>
      </c>
      <c r="M272" s="17">
        <f t="shared" si="118"/>
        <v>48</v>
      </c>
      <c r="N272" s="12">
        <f t="shared" si="108"/>
        <v>1.005646128</v>
      </c>
      <c r="O272" s="12">
        <f t="shared" ca="1" si="109"/>
        <v>1.030456906</v>
      </c>
      <c r="P272" s="17">
        <f t="shared" si="119"/>
        <v>0</v>
      </c>
      <c r="Q272" s="14">
        <f t="shared" ca="1" si="107"/>
        <v>133.02209530727029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44916</v>
      </c>
      <c r="B273" s="116">
        <f t="shared" ca="1" si="122"/>
        <v>1133.7305094671854</v>
      </c>
      <c r="C273" s="14">
        <f t="shared" si="113"/>
        <v>1000</v>
      </c>
      <c r="D273" s="95">
        <f t="shared" si="114"/>
        <v>44915</v>
      </c>
      <c r="E273" s="1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ca="1" si="124"/>
        <v>1.0984008572119</v>
      </c>
      <c r="I273" s="14">
        <f t="shared" ca="1" si="125"/>
        <v>1.0251918900000001</v>
      </c>
      <c r="J273" s="13">
        <f t="shared" si="115"/>
        <v>0.03</v>
      </c>
      <c r="K273" s="29">
        <f t="shared" si="116"/>
        <v>44844</v>
      </c>
      <c r="L273" s="2">
        <f t="shared" si="117"/>
        <v>49</v>
      </c>
      <c r="M273" s="17">
        <f t="shared" si="118"/>
        <v>49</v>
      </c>
      <c r="N273" s="12">
        <f t="shared" si="108"/>
        <v>1.0057640940000001</v>
      </c>
      <c r="O273" s="12">
        <f t="shared" ca="1" si="109"/>
        <v>1.0311011919999999</v>
      </c>
      <c r="P273" s="17">
        <f t="shared" si="119"/>
        <v>0</v>
      </c>
      <c r="Q273" s="14">
        <f t="shared" ca="1" si="107"/>
        <v>133.73050946718527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44917</v>
      </c>
      <c r="B274" s="116">
        <f t="shared" ca="1" si="122"/>
        <v>1134.4393623610467</v>
      </c>
      <c r="C274" s="14">
        <f t="shared" si="113"/>
        <v>1000</v>
      </c>
      <c r="D274" s="95">
        <f t="shared" si="114"/>
        <v>44916</v>
      </c>
      <c r="E274" s="1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ca="1" si="124"/>
        <v>1.0984008572119</v>
      </c>
      <c r="I274" s="14">
        <f t="shared" ca="1" si="125"/>
        <v>1.0257125600000001</v>
      </c>
      <c r="J274" s="13">
        <f t="shared" si="115"/>
        <v>0.03</v>
      </c>
      <c r="K274" s="29">
        <f t="shared" si="116"/>
        <v>44844</v>
      </c>
      <c r="L274" s="2">
        <f t="shared" si="117"/>
        <v>50</v>
      </c>
      <c r="M274" s="17">
        <f t="shared" si="118"/>
        <v>50</v>
      </c>
      <c r="N274" s="12">
        <f t="shared" si="108"/>
        <v>1.0058820740000001</v>
      </c>
      <c r="O274" s="12">
        <f t="shared" ca="1" si="109"/>
        <v>1.0317458770000001</v>
      </c>
      <c r="P274" s="17">
        <f t="shared" si="119"/>
        <v>0</v>
      </c>
      <c r="Q274" s="14">
        <f t="shared" ca="1" si="107"/>
        <v>134.43936236104685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44918</v>
      </c>
      <c r="B275" s="116">
        <f t="shared" ca="1" si="122"/>
        <v>1135.1486638546583</v>
      </c>
      <c r="C275" s="14">
        <f t="shared" si="113"/>
        <v>1000</v>
      </c>
      <c r="D275" s="95">
        <f t="shared" si="114"/>
        <v>44917</v>
      </c>
      <c r="E275" s="1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ca="1" si="124"/>
        <v>1.0984008572119</v>
      </c>
      <c r="I275" s="14">
        <f t="shared" ca="1" si="125"/>
        <v>1.0262335</v>
      </c>
      <c r="J275" s="13">
        <f t="shared" si="115"/>
        <v>0.03</v>
      </c>
      <c r="K275" s="29">
        <f t="shared" si="116"/>
        <v>44844</v>
      </c>
      <c r="L275" s="2">
        <f t="shared" si="117"/>
        <v>51</v>
      </c>
      <c r="M275" s="17">
        <f t="shared" si="118"/>
        <v>51</v>
      </c>
      <c r="N275" s="12">
        <f t="shared" si="108"/>
        <v>1.006000067</v>
      </c>
      <c r="O275" s="12">
        <f t="shared" ca="1" si="109"/>
        <v>1.03239097</v>
      </c>
      <c r="P275" s="17">
        <f t="shared" si="119"/>
        <v>0</v>
      </c>
      <c r="Q275" s="14">
        <f t="shared" ca="1" si="107"/>
        <v>135.14866385465831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44921</v>
      </c>
      <c r="B276" s="116">
        <f t="shared" ca="1" si="122"/>
        <v>1135.8584040622163</v>
      </c>
      <c r="C276" s="14">
        <f t="shared" si="113"/>
        <v>1000</v>
      </c>
      <c r="D276" s="95">
        <f t="shared" si="114"/>
        <v>44918</v>
      </c>
      <c r="E276" s="1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ca="1" si="124"/>
        <v>1.0984008572119</v>
      </c>
      <c r="I276" s="14">
        <f t="shared" ca="1" si="125"/>
        <v>1.0267546999999999</v>
      </c>
      <c r="J276" s="13">
        <f t="shared" si="115"/>
        <v>0.03</v>
      </c>
      <c r="K276" s="29">
        <f t="shared" si="116"/>
        <v>44844</v>
      </c>
      <c r="L276" s="2">
        <f t="shared" si="117"/>
        <v>52</v>
      </c>
      <c r="M276" s="17">
        <f t="shared" si="118"/>
        <v>52</v>
      </c>
      <c r="N276" s="12">
        <f t="shared" si="108"/>
        <v>1.0061180750000001</v>
      </c>
      <c r="O276" s="12">
        <f t="shared" ca="1" si="109"/>
        <v>1.0330364620000001</v>
      </c>
      <c r="P276" s="17">
        <f t="shared" si="119"/>
        <v>0</v>
      </c>
      <c r="Q276" s="14">
        <f t="shared" ca="1" si="107"/>
        <v>135.85840406221638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44922</v>
      </c>
      <c r="B277" s="116">
        <f t="shared" ca="1" si="122"/>
        <v>1136.5685939790581</v>
      </c>
      <c r="C277" s="14">
        <f t="shared" si="113"/>
        <v>1000</v>
      </c>
      <c r="D277" s="95">
        <f t="shared" si="114"/>
        <v>44921</v>
      </c>
      <c r="E277" s="1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ca="1" si="124"/>
        <v>1.0984008572119</v>
      </c>
      <c r="I277" s="14">
        <f t="shared" ca="1" si="125"/>
        <v>1.0272761699999999</v>
      </c>
      <c r="J277" s="13">
        <f t="shared" si="115"/>
        <v>0.03</v>
      </c>
      <c r="K277" s="29">
        <f t="shared" si="116"/>
        <v>44844</v>
      </c>
      <c r="L277" s="2">
        <f t="shared" si="117"/>
        <v>53</v>
      </c>
      <c r="M277" s="17">
        <f t="shared" si="118"/>
        <v>53</v>
      </c>
      <c r="N277" s="12">
        <f t="shared" si="108"/>
        <v>1.0062360960000001</v>
      </c>
      <c r="O277" s="12">
        <f t="shared" ca="1" si="109"/>
        <v>1.033682363</v>
      </c>
      <c r="P277" s="17">
        <f t="shared" si="119"/>
        <v>0</v>
      </c>
      <c r="Q277" s="14">
        <f t="shared" ca="1" si="107"/>
        <v>136.56859397905805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44923</v>
      </c>
      <c r="B278" s="116">
        <f t="shared" ca="1" si="122"/>
        <v>1137.2792336051834</v>
      </c>
      <c r="C278" s="14">
        <f t="shared" si="113"/>
        <v>1000</v>
      </c>
      <c r="D278" s="95">
        <f t="shared" si="114"/>
        <v>44922</v>
      </c>
      <c r="E278" s="1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ca="1" si="124"/>
        <v>1.0984008572119</v>
      </c>
      <c r="I278" s="14">
        <f t="shared" ca="1" si="125"/>
        <v>1.0277979100000001</v>
      </c>
      <c r="J278" s="13">
        <f t="shared" si="115"/>
        <v>0.03</v>
      </c>
      <c r="K278" s="29">
        <f t="shared" si="116"/>
        <v>44844</v>
      </c>
      <c r="L278" s="2">
        <f t="shared" si="117"/>
        <v>54</v>
      </c>
      <c r="M278" s="17">
        <f t="shared" si="118"/>
        <v>54</v>
      </c>
      <c r="N278" s="12">
        <f t="shared" si="108"/>
        <v>1.0063541309999999</v>
      </c>
      <c r="O278" s="12">
        <f t="shared" ca="1" si="109"/>
        <v>1.0343286730000001</v>
      </c>
      <c r="P278" s="17">
        <f t="shared" si="119"/>
        <v>0</v>
      </c>
      <c r="Q278" s="14">
        <f t="shared" ca="1" si="107"/>
        <v>137.27923360518332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44924</v>
      </c>
      <c r="B279" s="116">
        <f t="shared" ca="1" si="122"/>
        <v>1137.9903020494519</v>
      </c>
      <c r="C279" s="14">
        <f t="shared" si="113"/>
        <v>1000</v>
      </c>
      <c r="D279" s="95">
        <f t="shared" si="114"/>
        <v>44923</v>
      </c>
      <c r="E279" s="1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ca="1" si="124"/>
        <v>1.0984008572119</v>
      </c>
      <c r="I279" s="14">
        <f t="shared" ca="1" si="125"/>
        <v>1.0283199000000001</v>
      </c>
      <c r="J279" s="13">
        <f t="shared" si="115"/>
        <v>0.03</v>
      </c>
      <c r="K279" s="29">
        <f t="shared" si="116"/>
        <v>44844</v>
      </c>
      <c r="L279" s="2">
        <f t="shared" si="117"/>
        <v>55</v>
      </c>
      <c r="M279" s="17">
        <f t="shared" si="118"/>
        <v>55</v>
      </c>
      <c r="N279" s="12">
        <f t="shared" si="108"/>
        <v>1.0064721809999999</v>
      </c>
      <c r="O279" s="12">
        <f t="shared" ca="1" si="109"/>
        <v>1.034975373</v>
      </c>
      <c r="P279" s="17">
        <f t="shared" si="119"/>
        <v>0</v>
      </c>
      <c r="Q279" s="14">
        <f t="shared" ca="1" si="107"/>
        <v>137.99030204945188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44925</v>
      </c>
      <c r="B280" s="116">
        <f t="shared" ca="1" si="122"/>
        <v>1138.7018289892737</v>
      </c>
      <c r="C280" s="14">
        <f t="shared" si="113"/>
        <v>1000</v>
      </c>
      <c r="D280" s="95">
        <f t="shared" si="114"/>
        <v>44924</v>
      </c>
      <c r="E280" s="1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ca="1" si="124"/>
        <v>1.0984008572119</v>
      </c>
      <c r="I280" s="14">
        <f t="shared" ca="1" si="125"/>
        <v>1.0288421699999999</v>
      </c>
      <c r="J280" s="13">
        <f t="shared" si="115"/>
        <v>0.03</v>
      </c>
      <c r="K280" s="29">
        <f t="shared" si="116"/>
        <v>44844</v>
      </c>
      <c r="L280" s="2">
        <f t="shared" si="117"/>
        <v>56</v>
      </c>
      <c r="M280" s="17">
        <f t="shared" si="118"/>
        <v>56</v>
      </c>
      <c r="N280" s="12">
        <f t="shared" si="108"/>
        <v>1.006590243</v>
      </c>
      <c r="O280" s="12">
        <f t="shared" ca="1" si="109"/>
        <v>1.03562249</v>
      </c>
      <c r="P280" s="17">
        <f t="shared" si="119"/>
        <v>0</v>
      </c>
      <c r="Q280" s="14">
        <f t="shared" ca="1" si="107"/>
        <v>138.70182898927365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44928</v>
      </c>
      <c r="B281" s="116">
        <f t="shared" ca="1" si="122"/>
        <v>1139.4137968621094</v>
      </c>
      <c r="C281" s="14">
        <f t="shared" si="113"/>
        <v>1000</v>
      </c>
      <c r="D281" s="95">
        <f t="shared" si="114"/>
        <v>44925</v>
      </c>
      <c r="E281" s="1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ca="1" si="124"/>
        <v>1.0984008572119</v>
      </c>
      <c r="I281" s="14">
        <f t="shared" ca="1" si="125"/>
        <v>1.0293646999999999</v>
      </c>
      <c r="J281" s="13">
        <f t="shared" si="115"/>
        <v>0.03</v>
      </c>
      <c r="K281" s="29">
        <f t="shared" si="116"/>
        <v>44844</v>
      </c>
      <c r="L281" s="2">
        <f t="shared" si="117"/>
        <v>57</v>
      </c>
      <c r="M281" s="17">
        <f t="shared" si="118"/>
        <v>57</v>
      </c>
      <c r="N281" s="12">
        <f t="shared" si="108"/>
        <v>1.00670832</v>
      </c>
      <c r="O281" s="12">
        <f t="shared" ca="1" si="109"/>
        <v>1.036270008</v>
      </c>
      <c r="P281" s="17">
        <f t="shared" si="119"/>
        <v>0</v>
      </c>
      <c r="Q281" s="14">
        <f t="shared" ca="1" si="107"/>
        <v>139.41379686210939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44929</v>
      </c>
      <c r="B282" s="116">
        <f t="shared" ca="1" si="122"/>
        <v>1140.1262034388917</v>
      </c>
      <c r="C282" s="14">
        <f t="shared" si="113"/>
        <v>1000</v>
      </c>
      <c r="D282" s="95">
        <f t="shared" si="114"/>
        <v>44928</v>
      </c>
      <c r="E282" s="1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ca="1" si="124"/>
        <v>1.0984008572119</v>
      </c>
      <c r="I282" s="14">
        <f t="shared" ca="1" si="125"/>
        <v>1.0298874899999999</v>
      </c>
      <c r="J282" s="13">
        <f t="shared" si="115"/>
        <v>0.03</v>
      </c>
      <c r="K282" s="29">
        <f t="shared" si="116"/>
        <v>44844</v>
      </c>
      <c r="L282" s="2">
        <f t="shared" si="117"/>
        <v>58</v>
      </c>
      <c r="M282" s="17">
        <f t="shared" si="118"/>
        <v>58</v>
      </c>
      <c r="N282" s="12">
        <f t="shared" si="108"/>
        <v>1.006826411</v>
      </c>
      <c r="O282" s="12">
        <f t="shared" ca="1" si="109"/>
        <v>1.036917925</v>
      </c>
      <c r="P282" s="17">
        <f t="shared" si="119"/>
        <v>0</v>
      </c>
      <c r="Q282" s="14">
        <f t="shared" ca="1" si="107"/>
        <v>140.12620343889176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44930</v>
      </c>
      <c r="B283" s="116">
        <f t="shared" ca="1" si="122"/>
        <v>1140.8390608244913</v>
      </c>
      <c r="C283" s="14">
        <f t="shared" si="113"/>
        <v>1000</v>
      </c>
      <c r="D283" s="95">
        <f t="shared" si="114"/>
        <v>44929</v>
      </c>
      <c r="E283" s="1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ca="1" si="124"/>
        <v>1.0984008572119</v>
      </c>
      <c r="I283" s="14">
        <f t="shared" ca="1" si="125"/>
        <v>1.03041055</v>
      </c>
      <c r="J283" s="13">
        <f t="shared" si="115"/>
        <v>0.03</v>
      </c>
      <c r="K283" s="29">
        <f t="shared" si="116"/>
        <v>44844</v>
      </c>
      <c r="L283" s="2">
        <f t="shared" si="117"/>
        <v>59</v>
      </c>
      <c r="M283" s="17">
        <f t="shared" si="118"/>
        <v>59</v>
      </c>
      <c r="N283" s="12">
        <f t="shared" si="108"/>
        <v>1.006944515</v>
      </c>
      <c r="O283" s="12">
        <f t="shared" ca="1" si="109"/>
        <v>1.037566252</v>
      </c>
      <c r="P283" s="17">
        <f t="shared" si="119"/>
        <v>0</v>
      </c>
      <c r="Q283" s="14">
        <f t="shared" ca="1" si="107"/>
        <v>140.83906082449141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44931</v>
      </c>
      <c r="B284" s="116">
        <f t="shared" ca="1" si="122"/>
        <v>1141.5523580135714</v>
      </c>
      <c r="C284" s="14">
        <f t="shared" si="113"/>
        <v>1000</v>
      </c>
      <c r="D284" s="95">
        <f t="shared" si="114"/>
        <v>44930</v>
      </c>
      <c r="E284" s="1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ca="1" si="124"/>
        <v>1.0984008572119</v>
      </c>
      <c r="I284" s="14">
        <f t="shared" ca="1" si="125"/>
        <v>1.0309338699999999</v>
      </c>
      <c r="J284" s="13">
        <f t="shared" si="115"/>
        <v>0.03</v>
      </c>
      <c r="K284" s="29">
        <f t="shared" si="116"/>
        <v>44844</v>
      </c>
      <c r="L284" s="2">
        <f t="shared" si="117"/>
        <v>60</v>
      </c>
      <c r="M284" s="17">
        <f t="shared" si="118"/>
        <v>60</v>
      </c>
      <c r="N284" s="12">
        <f t="shared" si="108"/>
        <v>1.007062634</v>
      </c>
      <c r="O284" s="12">
        <f t="shared" ca="1" si="109"/>
        <v>1.0382149789999999</v>
      </c>
      <c r="P284" s="17">
        <f t="shared" si="119"/>
        <v>0</v>
      </c>
      <c r="Q284" s="14">
        <f t="shared" ca="1" si="107"/>
        <v>141.55235801357136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44932</v>
      </c>
      <c r="B285" s="116">
        <f t="shared" ca="1" si="122"/>
        <v>1142.2661049319349</v>
      </c>
      <c r="C285" s="14">
        <f t="shared" si="113"/>
        <v>1000</v>
      </c>
      <c r="D285" s="95">
        <f t="shared" si="114"/>
        <v>44931</v>
      </c>
      <c r="E285" s="1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ca="1" si="124"/>
        <v>1.0984008572119</v>
      </c>
      <c r="I285" s="14">
        <f t="shared" ca="1" si="125"/>
        <v>1.0314574599999999</v>
      </c>
      <c r="J285" s="13">
        <f t="shared" si="115"/>
        <v>0.03</v>
      </c>
      <c r="K285" s="29">
        <f t="shared" si="116"/>
        <v>44844</v>
      </c>
      <c r="L285" s="2">
        <f t="shared" si="117"/>
        <v>61</v>
      </c>
      <c r="M285" s="17">
        <f t="shared" si="118"/>
        <v>61</v>
      </c>
      <c r="N285" s="12">
        <f t="shared" si="108"/>
        <v>1.0071807660000001</v>
      </c>
      <c r="O285" s="12">
        <f t="shared" ca="1" si="109"/>
        <v>1.038864115</v>
      </c>
      <c r="P285" s="17">
        <f t="shared" si="119"/>
        <v>0</v>
      </c>
      <c r="Q285" s="14">
        <f t="shared" ca="1" si="107"/>
        <v>142.26610493193493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44935</v>
      </c>
      <c r="B286" s="116">
        <f t="shared" ca="1" si="122"/>
        <v>1142.9803026491159</v>
      </c>
      <c r="C286" s="14">
        <f t="shared" si="113"/>
        <v>1000</v>
      </c>
      <c r="D286" s="95">
        <f t="shared" si="114"/>
        <v>44932</v>
      </c>
      <c r="E286" s="1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ca="1" si="124"/>
        <v>1.0984008572119</v>
      </c>
      <c r="I286" s="14">
        <f t="shared" ca="1" si="125"/>
        <v>1.0319813200000001</v>
      </c>
      <c r="J286" s="13">
        <f t="shared" si="115"/>
        <v>0.03</v>
      </c>
      <c r="K286" s="29">
        <f t="shared" si="116"/>
        <v>44844</v>
      </c>
      <c r="L286" s="2">
        <f t="shared" si="117"/>
        <v>62</v>
      </c>
      <c r="M286" s="17">
        <f t="shared" si="118"/>
        <v>62</v>
      </c>
      <c r="N286" s="12">
        <f t="shared" si="108"/>
        <v>1.007298912</v>
      </c>
      <c r="O286" s="12">
        <f t="shared" ca="1" si="109"/>
        <v>1.039513661</v>
      </c>
      <c r="P286" s="17">
        <f t="shared" si="119"/>
        <v>0</v>
      </c>
      <c r="Q286" s="14">
        <f t="shared" ca="1" si="107"/>
        <v>142.9803026491158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44936</v>
      </c>
      <c r="B287" s="116">
        <f t="shared" ca="1" si="122"/>
        <v>1143.6949401797769</v>
      </c>
      <c r="C287" s="14">
        <f t="shared" si="113"/>
        <v>1000</v>
      </c>
      <c r="D287" s="95">
        <f t="shared" si="114"/>
        <v>44935</v>
      </c>
      <c r="E287" s="1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ca="1" si="124"/>
        <v>1.0984008572119</v>
      </c>
      <c r="I287" s="14">
        <f t="shared" ca="1" si="125"/>
        <v>1.03250544</v>
      </c>
      <c r="J287" s="13">
        <f t="shared" si="115"/>
        <v>0.03</v>
      </c>
      <c r="K287" s="29">
        <f t="shared" si="116"/>
        <v>44844</v>
      </c>
      <c r="L287" s="2">
        <f t="shared" si="117"/>
        <v>63</v>
      </c>
      <c r="M287" s="17">
        <f t="shared" si="118"/>
        <v>63</v>
      </c>
      <c r="N287" s="12">
        <f t="shared" si="108"/>
        <v>1.007417072</v>
      </c>
      <c r="O287" s="12">
        <f t="shared" ca="1" si="109"/>
        <v>1.040163607</v>
      </c>
      <c r="P287" s="17">
        <f t="shared" si="119"/>
        <v>0</v>
      </c>
      <c r="Q287" s="14">
        <f t="shared" ca="1" si="107"/>
        <v>143.69494017977695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44937</v>
      </c>
      <c r="B288" s="116">
        <f t="shared" ca="1" si="122"/>
        <v>1144.4100296187892</v>
      </c>
      <c r="C288" s="14">
        <f t="shared" si="113"/>
        <v>1000</v>
      </c>
      <c r="D288" s="95">
        <f t="shared" si="114"/>
        <v>44936</v>
      </c>
      <c r="E288" s="1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ca="1" si="124"/>
        <v>1.0984008572119</v>
      </c>
      <c r="I288" s="14">
        <f t="shared" ca="1" si="125"/>
        <v>1.03302983</v>
      </c>
      <c r="J288" s="13">
        <f t="shared" si="115"/>
        <v>0.03</v>
      </c>
      <c r="K288" s="29">
        <f t="shared" si="116"/>
        <v>44844</v>
      </c>
      <c r="L288" s="2">
        <f t="shared" si="117"/>
        <v>64</v>
      </c>
      <c r="M288" s="17">
        <f t="shared" si="118"/>
        <v>64</v>
      </c>
      <c r="N288" s="12">
        <f t="shared" si="108"/>
        <v>1.007535246</v>
      </c>
      <c r="O288" s="12">
        <f t="shared" ca="1" si="109"/>
        <v>1.040813964</v>
      </c>
      <c r="P288" s="17">
        <f t="shared" si="119"/>
        <v>0</v>
      </c>
      <c r="Q288" s="14">
        <f t="shared" ca="1" si="107"/>
        <v>144.41002961878914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44938</v>
      </c>
      <c r="B289" s="116">
        <f t="shared" ca="1" si="122"/>
        <v>1145.1255687570849</v>
      </c>
      <c r="C289" s="14">
        <f t="shared" si="113"/>
        <v>1000</v>
      </c>
      <c r="D289" s="95">
        <f t="shared" si="114"/>
        <v>44937</v>
      </c>
      <c r="E289" s="1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ca="1" si="124"/>
        <v>1.0984008572119</v>
      </c>
      <c r="I289" s="14">
        <f t="shared" ca="1" si="125"/>
        <v>1.03355449</v>
      </c>
      <c r="J289" s="13">
        <f t="shared" si="115"/>
        <v>0.03</v>
      </c>
      <c r="K289" s="29">
        <f t="shared" si="116"/>
        <v>44844</v>
      </c>
      <c r="L289" s="2">
        <f t="shared" si="117"/>
        <v>65</v>
      </c>
      <c r="M289" s="17">
        <f t="shared" si="118"/>
        <v>65</v>
      </c>
      <c r="N289" s="12">
        <f t="shared" si="108"/>
        <v>1.007653433</v>
      </c>
      <c r="O289" s="12">
        <f t="shared" ca="1" si="109"/>
        <v>1.0414647299999999</v>
      </c>
      <c r="P289" s="17">
        <f t="shared" si="119"/>
        <v>0</v>
      </c>
      <c r="Q289" s="14">
        <f t="shared" ca="1" si="107"/>
        <v>145.12556875708489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44939</v>
      </c>
      <c r="B290" s="116">
        <f t="shared" ca="1" si="122"/>
        <v>1145.8415499279283</v>
      </c>
      <c r="C290" s="14">
        <f t="shared" si="113"/>
        <v>1000</v>
      </c>
      <c r="D290" s="95">
        <f t="shared" si="114"/>
        <v>44938</v>
      </c>
      <c r="E290" s="1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ca="1" si="124"/>
        <v>1.0984008572119</v>
      </c>
      <c r="I290" s="14">
        <f t="shared" ca="1" si="125"/>
        <v>1.0340794099999999</v>
      </c>
      <c r="J290" s="13">
        <f t="shared" si="115"/>
        <v>0.03</v>
      </c>
      <c r="K290" s="29">
        <f t="shared" si="116"/>
        <v>44844</v>
      </c>
      <c r="L290" s="2">
        <f t="shared" si="117"/>
        <v>66</v>
      </c>
      <c r="M290" s="17">
        <f t="shared" si="118"/>
        <v>66</v>
      </c>
      <c r="N290" s="12">
        <f t="shared" si="108"/>
        <v>1.0077716350000001</v>
      </c>
      <c r="O290" s="12">
        <f t="shared" ca="1" si="109"/>
        <v>1.042115898</v>
      </c>
      <c r="P290" s="17">
        <f t="shared" si="119"/>
        <v>0</v>
      </c>
      <c r="Q290" s="14">
        <f t="shared" ref="Q290:Q353" ca="1" si="126">TRUNC(((O290-1)*C290),8)+((Q$224-V$224)*O290)</f>
        <v>145.84154992792838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44942</v>
      </c>
      <c r="B291" s="116">
        <f t="shared" ca="1" si="122"/>
        <v>1146.5579807980555</v>
      </c>
      <c r="C291" s="14">
        <f t="shared" si="113"/>
        <v>1000</v>
      </c>
      <c r="D291" s="95">
        <f t="shared" si="114"/>
        <v>44939</v>
      </c>
      <c r="E291" s="1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ca="1" si="124"/>
        <v>1.0984008572119</v>
      </c>
      <c r="I291" s="14">
        <f t="shared" ca="1" si="125"/>
        <v>1.0346046</v>
      </c>
      <c r="J291" s="13">
        <f t="shared" si="115"/>
        <v>0.03</v>
      </c>
      <c r="K291" s="29">
        <f t="shared" si="116"/>
        <v>44844</v>
      </c>
      <c r="L291" s="2">
        <f t="shared" si="117"/>
        <v>67</v>
      </c>
      <c r="M291" s="17">
        <f t="shared" si="118"/>
        <v>67</v>
      </c>
      <c r="N291" s="12">
        <f t="shared" si="108"/>
        <v>1.00788985</v>
      </c>
      <c r="O291" s="12">
        <f t="shared" ca="1" si="109"/>
        <v>1.042767475</v>
      </c>
      <c r="P291" s="17">
        <f t="shared" si="119"/>
        <v>0</v>
      </c>
      <c r="Q291" s="14">
        <f t="shared" ca="1" si="126"/>
        <v>146.55798079805544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44943</v>
      </c>
      <c r="B292" s="116">
        <f t="shared" ca="1" si="122"/>
        <v>1147.2748525811965</v>
      </c>
      <c r="C292" s="14">
        <f t="shared" si="113"/>
        <v>1000</v>
      </c>
      <c r="D292" s="95">
        <f t="shared" si="114"/>
        <v>44942</v>
      </c>
      <c r="E292" s="1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ca="1" si="124"/>
        <v>1.0984008572119</v>
      </c>
      <c r="I292" s="14">
        <f t="shared" ca="1" si="125"/>
        <v>1.03513005</v>
      </c>
      <c r="J292" s="13">
        <f t="shared" si="115"/>
        <v>0.03</v>
      </c>
      <c r="K292" s="29">
        <f t="shared" si="116"/>
        <v>44844</v>
      </c>
      <c r="L292" s="2">
        <f t="shared" si="117"/>
        <v>68</v>
      </c>
      <c r="M292" s="17">
        <f t="shared" si="118"/>
        <v>68</v>
      </c>
      <c r="N292" s="12">
        <f t="shared" si="108"/>
        <v>1.0080080789999999</v>
      </c>
      <c r="O292" s="12">
        <f t="shared" ca="1" si="109"/>
        <v>1.0434194530000001</v>
      </c>
      <c r="P292" s="17">
        <f t="shared" si="119"/>
        <v>0</v>
      </c>
      <c r="Q292" s="14">
        <f t="shared" ca="1" si="126"/>
        <v>147.27485258119648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44944</v>
      </c>
      <c r="B293" s="116">
        <f t="shared" ca="1" si="122"/>
        <v>1147.9921762626886</v>
      </c>
      <c r="C293" s="14">
        <f t="shared" si="113"/>
        <v>1000</v>
      </c>
      <c r="D293" s="95">
        <f t="shared" si="114"/>
        <v>44943</v>
      </c>
      <c r="E293" s="1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ca="1" si="124"/>
        <v>1.0984008572119</v>
      </c>
      <c r="I293" s="14">
        <f t="shared" ca="1" si="125"/>
        <v>1.03565577</v>
      </c>
      <c r="J293" s="13">
        <f t="shared" si="115"/>
        <v>0.03</v>
      </c>
      <c r="K293" s="29">
        <f t="shared" si="116"/>
        <v>44844</v>
      </c>
      <c r="L293" s="2">
        <f t="shared" si="117"/>
        <v>69</v>
      </c>
      <c r="M293" s="17">
        <f t="shared" si="118"/>
        <v>69</v>
      </c>
      <c r="N293" s="12">
        <f t="shared" si="108"/>
        <v>1.0081263220000001</v>
      </c>
      <c r="O293" s="12">
        <f t="shared" ca="1" si="109"/>
        <v>1.0440718419999999</v>
      </c>
      <c r="P293" s="17">
        <f t="shared" si="119"/>
        <v>0</v>
      </c>
      <c r="Q293" s="14">
        <f t="shared" ca="1" si="126"/>
        <v>147.99217626268856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44945</v>
      </c>
      <c r="B294" s="116">
        <f t="shared" ca="1" si="122"/>
        <v>1148.7099518725317</v>
      </c>
      <c r="C294" s="14">
        <f t="shared" si="113"/>
        <v>1000</v>
      </c>
      <c r="D294" s="95">
        <f t="shared" si="114"/>
        <v>44944</v>
      </c>
      <c r="E294" s="1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ca="1" si="124"/>
        <v>1.0984008572119</v>
      </c>
      <c r="I294" s="14">
        <f t="shared" ca="1" si="125"/>
        <v>1.0361817600000001</v>
      </c>
      <c r="J294" s="13">
        <f t="shared" si="115"/>
        <v>0.03</v>
      </c>
      <c r="K294" s="29">
        <f t="shared" si="116"/>
        <v>44844</v>
      </c>
      <c r="L294" s="2">
        <f t="shared" si="117"/>
        <v>70</v>
      </c>
      <c r="M294" s="17">
        <f t="shared" si="118"/>
        <v>70</v>
      </c>
      <c r="N294" s="12">
        <f t="shared" si="108"/>
        <v>1.0082445790000001</v>
      </c>
      <c r="O294" s="12">
        <f t="shared" ca="1" si="109"/>
        <v>1.044724642</v>
      </c>
      <c r="P294" s="17">
        <f t="shared" si="119"/>
        <v>0</v>
      </c>
      <c r="Q294" s="14">
        <f t="shared" ca="1" si="126"/>
        <v>148.70995187253163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44946</v>
      </c>
      <c r="B295" s="116">
        <f t="shared" ca="1" si="122"/>
        <v>1149.4281804802595</v>
      </c>
      <c r="C295" s="14">
        <f t="shared" si="113"/>
        <v>1000</v>
      </c>
      <c r="D295" s="95">
        <f t="shared" si="114"/>
        <v>44945</v>
      </c>
      <c r="E295" s="1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ca="1" si="124"/>
        <v>1.0984008572119</v>
      </c>
      <c r="I295" s="14">
        <f t="shared" ca="1" si="125"/>
        <v>1.0367080200000001</v>
      </c>
      <c r="J295" s="13">
        <f t="shared" si="115"/>
        <v>0.03</v>
      </c>
      <c r="K295" s="29">
        <f t="shared" si="116"/>
        <v>44844</v>
      </c>
      <c r="L295" s="2">
        <f t="shared" si="117"/>
        <v>71</v>
      </c>
      <c r="M295" s="17">
        <f t="shared" si="118"/>
        <v>71</v>
      </c>
      <c r="N295" s="12">
        <f t="shared" si="108"/>
        <v>1.0083628499999999</v>
      </c>
      <c r="O295" s="12">
        <f t="shared" ca="1" si="109"/>
        <v>1.0453778540000001</v>
      </c>
      <c r="P295" s="17">
        <f t="shared" si="119"/>
        <v>0</v>
      </c>
      <c r="Q295" s="14">
        <f t="shared" ca="1" si="126"/>
        <v>149.42818048025941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44949</v>
      </c>
      <c r="B296" s="116">
        <f t="shared" ca="1" si="122"/>
        <v>1150.1468489014676</v>
      </c>
      <c r="C296" s="14">
        <f t="shared" si="113"/>
        <v>1000</v>
      </c>
      <c r="D296" s="95">
        <f t="shared" si="114"/>
        <v>44946</v>
      </c>
      <c r="E296" s="1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ca="1" si="124"/>
        <v>1.0984008572119</v>
      </c>
      <c r="I296" s="14">
        <f t="shared" ca="1" si="125"/>
        <v>1.03723454</v>
      </c>
      <c r="J296" s="13">
        <f t="shared" si="115"/>
        <v>0.03</v>
      </c>
      <c r="K296" s="29">
        <f t="shared" si="116"/>
        <v>44844</v>
      </c>
      <c r="L296" s="2">
        <f t="shared" si="117"/>
        <v>72</v>
      </c>
      <c r="M296" s="17">
        <f t="shared" si="118"/>
        <v>72</v>
      </c>
      <c r="N296" s="12">
        <f t="shared" si="108"/>
        <v>1.008481135</v>
      </c>
      <c r="O296" s="12">
        <f t="shared" ca="1" si="109"/>
        <v>1.0460314660000001</v>
      </c>
      <c r="P296" s="17">
        <f t="shared" si="119"/>
        <v>0</v>
      </c>
      <c r="Q296" s="14">
        <f t="shared" ca="1" si="126"/>
        <v>150.14684890146751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44950</v>
      </c>
      <c r="B297" s="116">
        <f t="shared" ca="1" si="122"/>
        <v>1150.8659692210265</v>
      </c>
      <c r="C297" s="14">
        <f t="shared" si="113"/>
        <v>1000</v>
      </c>
      <c r="D297" s="95">
        <f t="shared" si="114"/>
        <v>44949</v>
      </c>
      <c r="E297" s="1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ca="1" si="124"/>
        <v>1.0984008572119</v>
      </c>
      <c r="I297" s="14">
        <f t="shared" ca="1" si="125"/>
        <v>1.0377613299999999</v>
      </c>
      <c r="J297" s="13">
        <f t="shared" si="115"/>
        <v>0.03</v>
      </c>
      <c r="K297" s="29">
        <f t="shared" si="116"/>
        <v>44844</v>
      </c>
      <c r="L297" s="2">
        <f t="shared" si="117"/>
        <v>73</v>
      </c>
      <c r="M297" s="17">
        <f t="shared" si="118"/>
        <v>73</v>
      </c>
      <c r="N297" s="12">
        <f t="shared" si="108"/>
        <v>1.0085994330000001</v>
      </c>
      <c r="O297" s="12">
        <f t="shared" ca="1" si="109"/>
        <v>1.0466854889999999</v>
      </c>
      <c r="P297" s="17">
        <f t="shared" si="119"/>
        <v>0</v>
      </c>
      <c r="Q297" s="14">
        <f t="shared" ca="1" si="126"/>
        <v>150.86596922102655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44951</v>
      </c>
      <c r="B298" s="116">
        <f t="shared" ca="1" si="122"/>
        <v>1151.5855425684704</v>
      </c>
      <c r="C298" s="14">
        <f t="shared" si="113"/>
        <v>1000</v>
      </c>
      <c r="D298" s="95">
        <f t="shared" si="114"/>
        <v>44950</v>
      </c>
      <c r="E298" s="1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ca="1" si="124"/>
        <v>1.0984008572119</v>
      </c>
      <c r="I298" s="14">
        <f t="shared" ca="1" si="125"/>
        <v>1.0382883899999999</v>
      </c>
      <c r="J298" s="13">
        <f t="shared" si="115"/>
        <v>0.03</v>
      </c>
      <c r="K298" s="29">
        <f t="shared" si="116"/>
        <v>44844</v>
      </c>
      <c r="L298" s="2">
        <f t="shared" si="117"/>
        <v>74</v>
      </c>
      <c r="M298" s="17">
        <f t="shared" si="118"/>
        <v>74</v>
      </c>
      <c r="N298" s="12">
        <f t="shared" si="108"/>
        <v>1.0087177460000001</v>
      </c>
      <c r="O298" s="12">
        <f t="shared" ca="1" si="109"/>
        <v>1.0473399240000001</v>
      </c>
      <c r="P298" s="17">
        <f t="shared" si="119"/>
        <v>0</v>
      </c>
      <c r="Q298" s="14">
        <f t="shared" ca="1" si="126"/>
        <v>151.58554256847034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44952</v>
      </c>
      <c r="B299" s="116">
        <f t="shared" ca="1" si="122"/>
        <v>1152.305567814265</v>
      </c>
      <c r="C299" s="14">
        <f t="shared" si="113"/>
        <v>1000</v>
      </c>
      <c r="D299" s="95">
        <f t="shared" si="114"/>
        <v>44951</v>
      </c>
      <c r="E299" s="1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ca="1" si="124"/>
        <v>1.0984008572119</v>
      </c>
      <c r="I299" s="14">
        <f t="shared" ca="1" si="125"/>
        <v>1.0388157200000001</v>
      </c>
      <c r="J299" s="13">
        <f t="shared" si="115"/>
        <v>0.03</v>
      </c>
      <c r="K299" s="29">
        <f t="shared" si="116"/>
        <v>44844</v>
      </c>
      <c r="L299" s="2">
        <f t="shared" si="117"/>
        <v>75</v>
      </c>
      <c r="M299" s="17">
        <f t="shared" si="118"/>
        <v>75</v>
      </c>
      <c r="N299" s="12">
        <f t="shared" si="108"/>
        <v>1.008836072</v>
      </c>
      <c r="O299" s="12">
        <f t="shared" ca="1" si="109"/>
        <v>1.0479947700000001</v>
      </c>
      <c r="P299" s="17">
        <f t="shared" si="119"/>
        <v>0</v>
      </c>
      <c r="Q299" s="14">
        <f t="shared" ca="1" si="126"/>
        <v>152.30556781426515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44953</v>
      </c>
      <c r="B300" s="116">
        <f t="shared" ca="1" si="122"/>
        <v>1153.0260350726076</v>
      </c>
      <c r="C300" s="14">
        <f t="shared" si="113"/>
        <v>1000</v>
      </c>
      <c r="D300" s="95">
        <f t="shared" si="114"/>
        <v>44952</v>
      </c>
      <c r="E300" s="1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ca="1" si="124"/>
        <v>1.0984008572119</v>
      </c>
      <c r="I300" s="14">
        <f t="shared" ca="1" si="125"/>
        <v>1.03934331</v>
      </c>
      <c r="J300" s="13">
        <f t="shared" si="115"/>
        <v>0.03</v>
      </c>
      <c r="K300" s="29">
        <f t="shared" si="116"/>
        <v>44844</v>
      </c>
      <c r="L300" s="2">
        <f t="shared" si="117"/>
        <v>76</v>
      </c>
      <c r="M300" s="17">
        <f t="shared" si="118"/>
        <v>76</v>
      </c>
      <c r="N300" s="12">
        <f t="shared" si="108"/>
        <v>1.008954412</v>
      </c>
      <c r="O300" s="12">
        <f t="shared" ca="1" si="109"/>
        <v>1.048650018</v>
      </c>
      <c r="P300" s="17">
        <f t="shared" si="119"/>
        <v>0</v>
      </c>
      <c r="Q300" s="14">
        <f t="shared" ca="1" si="126"/>
        <v>153.02603507260761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44956</v>
      </c>
      <c r="B301" s="116">
        <f t="shared" ca="1" si="122"/>
        <v>1153.7469564283685</v>
      </c>
      <c r="C301" s="14">
        <f t="shared" si="113"/>
        <v>1000</v>
      </c>
      <c r="D301" s="95">
        <f t="shared" si="114"/>
        <v>44953</v>
      </c>
      <c r="E301" s="1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ca="1" si="124"/>
        <v>1.0984008572119</v>
      </c>
      <c r="I301" s="14">
        <f t="shared" ca="1" si="125"/>
        <v>1.0398711700000001</v>
      </c>
      <c r="J301" s="13">
        <f t="shared" si="115"/>
        <v>0.03</v>
      </c>
      <c r="K301" s="29">
        <f t="shared" si="116"/>
        <v>44844</v>
      </c>
      <c r="L301" s="2">
        <f t="shared" si="117"/>
        <v>77</v>
      </c>
      <c r="M301" s="17">
        <f t="shared" si="118"/>
        <v>77</v>
      </c>
      <c r="N301" s="12">
        <f t="shared" si="108"/>
        <v>1.0090727669999999</v>
      </c>
      <c r="O301" s="12">
        <f t="shared" ca="1" si="109"/>
        <v>1.0493056789999999</v>
      </c>
      <c r="P301" s="17">
        <f t="shared" si="119"/>
        <v>0</v>
      </c>
      <c r="Q301" s="14">
        <f t="shared" ca="1" si="126"/>
        <v>153.74695642836849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44957</v>
      </c>
      <c r="B302" s="116">
        <f t="shared" ca="1" si="122"/>
        <v>1154.4683286129466</v>
      </c>
      <c r="C302" s="14">
        <f t="shared" si="113"/>
        <v>1000</v>
      </c>
      <c r="D302" s="95">
        <f t="shared" si="114"/>
        <v>44956</v>
      </c>
      <c r="E302" s="1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ca="1" si="124"/>
        <v>1.0984008572119</v>
      </c>
      <c r="I302" s="14">
        <f t="shared" ca="1" si="125"/>
        <v>1.0403993</v>
      </c>
      <c r="J302" s="13">
        <f t="shared" si="115"/>
        <v>0.03</v>
      </c>
      <c r="K302" s="29">
        <f t="shared" si="116"/>
        <v>44844</v>
      </c>
      <c r="L302" s="2">
        <f t="shared" si="117"/>
        <v>78</v>
      </c>
      <c r="M302" s="17">
        <f t="shared" si="118"/>
        <v>78</v>
      </c>
      <c r="N302" s="12">
        <f t="shared" si="108"/>
        <v>1.009191135</v>
      </c>
      <c r="O302" s="12">
        <f t="shared" ca="1" si="109"/>
        <v>1.04996175</v>
      </c>
      <c r="P302" s="17">
        <f t="shared" si="119"/>
        <v>0</v>
      </c>
      <c r="Q302" s="14">
        <f t="shared" ca="1" si="126"/>
        <v>154.46832861294669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44958</v>
      </c>
      <c r="B303" s="116">
        <f t="shared" ca="1" si="122"/>
        <v>1155.1901537954095</v>
      </c>
      <c r="C303" s="14">
        <f t="shared" si="113"/>
        <v>1000</v>
      </c>
      <c r="D303" s="95">
        <f t="shared" si="114"/>
        <v>44957</v>
      </c>
      <c r="E303" s="1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ca="1" si="124"/>
        <v>1.0984008572119</v>
      </c>
      <c r="I303" s="14">
        <f t="shared" ca="1" si="125"/>
        <v>1.0409276999999999</v>
      </c>
      <c r="J303" s="13">
        <f t="shared" si="115"/>
        <v>0.03</v>
      </c>
      <c r="K303" s="29">
        <f t="shared" si="116"/>
        <v>44844</v>
      </c>
      <c r="L303" s="2">
        <f t="shared" si="117"/>
        <v>79</v>
      </c>
      <c r="M303" s="17">
        <f t="shared" si="118"/>
        <v>79</v>
      </c>
      <c r="N303" s="12">
        <f t="shared" si="108"/>
        <v>1.0093095160000001</v>
      </c>
      <c r="O303" s="12">
        <f t="shared" ca="1" si="109"/>
        <v>1.050618233</v>
      </c>
      <c r="P303" s="17">
        <f t="shared" si="119"/>
        <v>0</v>
      </c>
      <c r="Q303" s="14">
        <f t="shared" ca="1" si="126"/>
        <v>155.1901537954096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44959</v>
      </c>
      <c r="B304" s="116">
        <f t="shared" ca="1" si="122"/>
        <v>1155.912433085291</v>
      </c>
      <c r="C304" s="14">
        <f t="shared" si="113"/>
        <v>1000</v>
      </c>
      <c r="D304" s="95">
        <f t="shared" si="114"/>
        <v>44958</v>
      </c>
      <c r="E304" s="1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ca="1" si="124"/>
        <v>1.0984008572119</v>
      </c>
      <c r="I304" s="14">
        <f t="shared" ca="1" si="125"/>
        <v>1.0414563699999999</v>
      </c>
      <c r="J304" s="13">
        <f t="shared" si="115"/>
        <v>0.03</v>
      </c>
      <c r="K304" s="29">
        <f t="shared" si="116"/>
        <v>44844</v>
      </c>
      <c r="L304" s="2">
        <f t="shared" si="117"/>
        <v>80</v>
      </c>
      <c r="M304" s="17">
        <f t="shared" si="118"/>
        <v>80</v>
      </c>
      <c r="N304" s="12">
        <f t="shared" si="108"/>
        <v>1.009427912</v>
      </c>
      <c r="O304" s="12">
        <f t="shared" ca="1" si="109"/>
        <v>1.051275129</v>
      </c>
      <c r="P304" s="17">
        <f t="shared" si="119"/>
        <v>0</v>
      </c>
      <c r="Q304" s="14">
        <f t="shared" ca="1" si="126"/>
        <v>155.9124330852909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44960</v>
      </c>
      <c r="B305" s="116">
        <f t="shared" ca="1" si="122"/>
        <v>1156.6351543777198</v>
      </c>
      <c r="C305" s="14">
        <f t="shared" si="113"/>
        <v>1000</v>
      </c>
      <c r="D305" s="95">
        <f t="shared" si="114"/>
        <v>44959</v>
      </c>
      <c r="E305" s="1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ca="1" si="124"/>
        <v>1.0984008572119</v>
      </c>
      <c r="I305" s="14">
        <f t="shared" ca="1" si="125"/>
        <v>1.0419852999999999</v>
      </c>
      <c r="J305" s="13">
        <f t="shared" si="115"/>
        <v>0.03</v>
      </c>
      <c r="K305" s="29">
        <f t="shared" si="116"/>
        <v>44844</v>
      </c>
      <c r="L305" s="2">
        <f t="shared" si="117"/>
        <v>81</v>
      </c>
      <c r="M305" s="17">
        <f t="shared" si="118"/>
        <v>81</v>
      </c>
      <c r="N305" s="12">
        <f t="shared" si="108"/>
        <v>1.0095463220000001</v>
      </c>
      <c r="O305" s="12">
        <f t="shared" ca="1" si="109"/>
        <v>1.0519324269999999</v>
      </c>
      <c r="P305" s="17">
        <f t="shared" si="119"/>
        <v>0</v>
      </c>
      <c r="Q305" s="14">
        <f t="shared" ca="1" si="126"/>
        <v>156.63515437771989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44963</v>
      </c>
      <c r="B306" s="116">
        <f t="shared" ca="1" si="122"/>
        <v>1157.3583286880337</v>
      </c>
      <c r="C306" s="14">
        <f t="shared" si="113"/>
        <v>1000</v>
      </c>
      <c r="D306" s="95">
        <f t="shared" si="114"/>
        <v>44960</v>
      </c>
      <c r="E306" s="1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ca="1" si="124"/>
        <v>1.0984008572119</v>
      </c>
      <c r="I306" s="14">
        <f t="shared" ca="1" si="125"/>
        <v>1.0425145</v>
      </c>
      <c r="J306" s="13">
        <f t="shared" si="115"/>
        <v>0.03</v>
      </c>
      <c r="K306" s="29">
        <f t="shared" si="116"/>
        <v>44844</v>
      </c>
      <c r="L306" s="2">
        <f t="shared" si="117"/>
        <v>82</v>
      </c>
      <c r="M306" s="17">
        <f t="shared" si="118"/>
        <v>82</v>
      </c>
      <c r="N306" s="12">
        <f t="shared" si="108"/>
        <v>1.009664745</v>
      </c>
      <c r="O306" s="12">
        <f t="shared" ca="1" si="109"/>
        <v>1.0525901369999999</v>
      </c>
      <c r="P306" s="17">
        <f t="shared" si="119"/>
        <v>0</v>
      </c>
      <c r="Q306" s="14">
        <f t="shared" ca="1" si="126"/>
        <v>157.35832868803359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44964</v>
      </c>
      <c r="B307" s="116">
        <f t="shared" ca="1" si="122"/>
        <v>1158.0819681111027</v>
      </c>
      <c r="C307" s="14">
        <f t="shared" si="113"/>
        <v>1000</v>
      </c>
      <c r="D307" s="95">
        <f t="shared" si="114"/>
        <v>44963</v>
      </c>
      <c r="E307" s="1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ca="1" si="124"/>
        <v>1.0984008572119</v>
      </c>
      <c r="I307" s="14">
        <f t="shared" ca="1" si="125"/>
        <v>1.04304398</v>
      </c>
      <c r="J307" s="13">
        <f t="shared" si="115"/>
        <v>0.03</v>
      </c>
      <c r="K307" s="29">
        <f t="shared" si="116"/>
        <v>44844</v>
      </c>
      <c r="L307" s="2">
        <f t="shared" si="117"/>
        <v>83</v>
      </c>
      <c r="M307" s="17">
        <f t="shared" si="118"/>
        <v>83</v>
      </c>
      <c r="N307" s="12">
        <f t="shared" si="108"/>
        <v>1.0097831829999999</v>
      </c>
      <c r="O307" s="12">
        <f t="shared" ca="1" si="109"/>
        <v>1.0532482700000001</v>
      </c>
      <c r="P307" s="17">
        <f t="shared" si="119"/>
        <v>0</v>
      </c>
      <c r="Q307" s="14">
        <f t="shared" ca="1" si="126"/>
        <v>158.08196811110273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44965</v>
      </c>
      <c r="B308" s="116">
        <f t="shared" ca="1" si="122"/>
        <v>1158.8060495367195</v>
      </c>
      <c r="C308" s="14">
        <f t="shared" si="113"/>
        <v>1000</v>
      </c>
      <c r="D308" s="95">
        <f t="shared" si="114"/>
        <v>44964</v>
      </c>
      <c r="E308" s="1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ca="1" si="124"/>
        <v>1.0984008572119</v>
      </c>
      <c r="I308" s="14">
        <f t="shared" ca="1" si="125"/>
        <v>1.0435737199999999</v>
      </c>
      <c r="J308" s="13">
        <f t="shared" si="115"/>
        <v>0.03</v>
      </c>
      <c r="K308" s="29">
        <f t="shared" si="116"/>
        <v>44844</v>
      </c>
      <c r="L308" s="2">
        <f t="shared" si="117"/>
        <v>84</v>
      </c>
      <c r="M308" s="17">
        <f t="shared" si="118"/>
        <v>84</v>
      </c>
      <c r="N308" s="12">
        <f t="shared" si="108"/>
        <v>1.009901634</v>
      </c>
      <c r="O308" s="12">
        <f t="shared" ca="1" si="109"/>
        <v>1.053906805</v>
      </c>
      <c r="P308" s="17">
        <f t="shared" si="119"/>
        <v>0</v>
      </c>
      <c r="Q308" s="14">
        <f t="shared" ca="1" si="126"/>
        <v>158.80604953671954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44966</v>
      </c>
      <c r="B309" s="116">
        <f t="shared" ca="1" si="122"/>
        <v>1159.5305850697548</v>
      </c>
      <c r="C309" s="14">
        <f t="shared" si="113"/>
        <v>1000</v>
      </c>
      <c r="D309" s="95">
        <f t="shared" si="114"/>
        <v>44965</v>
      </c>
      <c r="E309" s="1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ca="1" si="124"/>
        <v>1.0984008572119</v>
      </c>
      <c r="I309" s="14">
        <f t="shared" ca="1" si="125"/>
        <v>1.04410373</v>
      </c>
      <c r="J309" s="13">
        <f t="shared" si="115"/>
        <v>0.03</v>
      </c>
      <c r="K309" s="29">
        <f t="shared" si="116"/>
        <v>44844</v>
      </c>
      <c r="L309" s="2">
        <f t="shared" si="117"/>
        <v>85</v>
      </c>
      <c r="M309" s="17">
        <f t="shared" si="118"/>
        <v>85</v>
      </c>
      <c r="N309" s="12">
        <f t="shared" si="108"/>
        <v>1.0100200989999999</v>
      </c>
      <c r="O309" s="12">
        <f t="shared" ca="1" si="109"/>
        <v>1.0545657530000001</v>
      </c>
      <c r="P309" s="17">
        <f t="shared" si="119"/>
        <v>0</v>
      </c>
      <c r="Q309" s="14">
        <f t="shared" ca="1" si="126"/>
        <v>159.53058506975475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44967</v>
      </c>
      <c r="B310" s="116">
        <f t="shared" ca="1" si="122"/>
        <v>1160.2555736106747</v>
      </c>
      <c r="C310" s="14">
        <f t="shared" si="113"/>
        <v>1000</v>
      </c>
      <c r="D310" s="95">
        <f t="shared" si="114"/>
        <v>44966</v>
      </c>
      <c r="E310" s="1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ca="1" si="124"/>
        <v>1.0984008572119</v>
      </c>
      <c r="I310" s="14">
        <f t="shared" ca="1" si="125"/>
        <v>1.04463401</v>
      </c>
      <c r="J310" s="13">
        <f t="shared" si="115"/>
        <v>0.03</v>
      </c>
      <c r="K310" s="29">
        <f t="shared" si="116"/>
        <v>44844</v>
      </c>
      <c r="L310" s="2">
        <f t="shared" si="117"/>
        <v>86</v>
      </c>
      <c r="M310" s="17">
        <f t="shared" si="118"/>
        <v>86</v>
      </c>
      <c r="N310" s="12">
        <f t="shared" si="108"/>
        <v>1.0101385780000001</v>
      </c>
      <c r="O310" s="12">
        <f t="shared" ca="1" si="109"/>
        <v>1.0552251130000001</v>
      </c>
      <c r="P310" s="17">
        <f t="shared" si="119"/>
        <v>0</v>
      </c>
      <c r="Q310" s="14">
        <f t="shared" ca="1" si="126"/>
        <v>160.2555736106747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44970</v>
      </c>
      <c r="B311" s="116">
        <f t="shared" ca="1" si="122"/>
        <v>1160.9810173485466</v>
      </c>
      <c r="C311" s="14">
        <f t="shared" si="113"/>
        <v>1000</v>
      </c>
      <c r="D311" s="95">
        <f t="shared" si="114"/>
        <v>44967</v>
      </c>
      <c r="E311" s="1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ca="1" si="124"/>
        <v>1.0984008572119</v>
      </c>
      <c r="I311" s="14">
        <f t="shared" ca="1" si="125"/>
        <v>1.0451645599999999</v>
      </c>
      <c r="J311" s="13">
        <f t="shared" si="115"/>
        <v>0.03</v>
      </c>
      <c r="K311" s="29">
        <f t="shared" si="116"/>
        <v>44844</v>
      </c>
      <c r="L311" s="2">
        <f t="shared" si="117"/>
        <v>87</v>
      </c>
      <c r="M311" s="17">
        <f t="shared" si="118"/>
        <v>87</v>
      </c>
      <c r="N311" s="12">
        <f t="shared" si="108"/>
        <v>1.0102570710000001</v>
      </c>
      <c r="O311" s="12">
        <f t="shared" ca="1" si="109"/>
        <v>1.0558848869999999</v>
      </c>
      <c r="P311" s="17">
        <f t="shared" si="119"/>
        <v>0</v>
      </c>
      <c r="Q311" s="14">
        <f t="shared" ca="1" si="126"/>
        <v>160.98101734854671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44971</v>
      </c>
      <c r="B312" s="116">
        <f t="shared" ca="1" si="122"/>
        <v>1161.7069042185001</v>
      </c>
      <c r="C312" s="14">
        <f t="shared" si="113"/>
        <v>1000</v>
      </c>
      <c r="D312" s="95">
        <f t="shared" si="114"/>
        <v>44970</v>
      </c>
      <c r="E312" s="1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ca="1" si="124"/>
        <v>1.0984008572119</v>
      </c>
      <c r="I312" s="14">
        <f t="shared" ca="1" si="125"/>
        <v>1.04569537</v>
      </c>
      <c r="J312" s="13">
        <f t="shared" si="115"/>
        <v>0.03</v>
      </c>
      <c r="K312" s="29">
        <f t="shared" si="116"/>
        <v>44844</v>
      </c>
      <c r="L312" s="2">
        <f t="shared" si="117"/>
        <v>88</v>
      </c>
      <c r="M312" s="17">
        <f t="shared" si="118"/>
        <v>88</v>
      </c>
      <c r="N312" s="12">
        <f t="shared" si="108"/>
        <v>1.0103755780000001</v>
      </c>
      <c r="O312" s="12">
        <f t="shared" ca="1" si="109"/>
        <v>1.056545064</v>
      </c>
      <c r="P312" s="17">
        <f t="shared" si="119"/>
        <v>0</v>
      </c>
      <c r="Q312" s="14">
        <f t="shared" ca="1" si="126"/>
        <v>161.70690421850014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44972</v>
      </c>
      <c r="B313" s="116">
        <f t="shared" ca="1" si="122"/>
        <v>1162.4332561812089</v>
      </c>
      <c r="C313" s="14">
        <f t="shared" si="113"/>
        <v>1000</v>
      </c>
      <c r="D313" s="95">
        <f t="shared" si="114"/>
        <v>44971</v>
      </c>
      <c r="E313" s="1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ca="1" si="124"/>
        <v>1.0984008572119</v>
      </c>
      <c r="I313" s="14">
        <f t="shared" ca="1" si="125"/>
        <v>1.04622646</v>
      </c>
      <c r="J313" s="13">
        <f t="shared" si="115"/>
        <v>0.03</v>
      </c>
      <c r="K313" s="29">
        <f t="shared" si="116"/>
        <v>44844</v>
      </c>
      <c r="L313" s="2">
        <f t="shared" si="117"/>
        <v>89</v>
      </c>
      <c r="M313" s="17">
        <f t="shared" si="118"/>
        <v>89</v>
      </c>
      <c r="N313" s="12">
        <f t="shared" si="108"/>
        <v>1.010494099</v>
      </c>
      <c r="O313" s="12">
        <f t="shared" ca="1" si="109"/>
        <v>1.057205664</v>
      </c>
      <c r="P313" s="17">
        <f t="shared" si="119"/>
        <v>0</v>
      </c>
      <c r="Q313" s="14">
        <f t="shared" ca="1" si="126"/>
        <v>162.433256181209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44973</v>
      </c>
      <c r="B314" s="116">
        <f t="shared" ca="1" si="122"/>
        <v>1163.16006334087</v>
      </c>
      <c r="C314" s="14">
        <f t="shared" si="113"/>
        <v>1000</v>
      </c>
      <c r="D314" s="95">
        <f t="shared" si="114"/>
        <v>44972</v>
      </c>
      <c r="E314" s="1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ca="1" si="124"/>
        <v>1.0984008572119</v>
      </c>
      <c r="I314" s="14">
        <f t="shared" ca="1" si="125"/>
        <v>1.0467578200000001</v>
      </c>
      <c r="J314" s="13">
        <f t="shared" si="115"/>
        <v>0.03</v>
      </c>
      <c r="K314" s="29">
        <f t="shared" si="116"/>
        <v>44844</v>
      </c>
      <c r="L314" s="2">
        <f t="shared" si="117"/>
        <v>90</v>
      </c>
      <c r="M314" s="17">
        <f t="shared" si="118"/>
        <v>90</v>
      </c>
      <c r="N314" s="12">
        <f t="shared" si="108"/>
        <v>1.0106126339999999</v>
      </c>
      <c r="O314" s="12">
        <f t="shared" ca="1" si="109"/>
        <v>1.0578666779999999</v>
      </c>
      <c r="P314" s="17">
        <f t="shared" si="119"/>
        <v>0</v>
      </c>
      <c r="Q314" s="14">
        <f t="shared" ca="1" si="126"/>
        <v>163.16006334086993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44974</v>
      </c>
      <c r="B315" s="116">
        <f t="shared" ca="1" si="122"/>
        <v>1163.8873235284157</v>
      </c>
      <c r="C315" s="14">
        <f t="shared" si="113"/>
        <v>1000</v>
      </c>
      <c r="D315" s="95">
        <f t="shared" si="114"/>
        <v>44973</v>
      </c>
      <c r="E315" s="1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ca="1" si="124"/>
        <v>1.0984008572119</v>
      </c>
      <c r="I315" s="14">
        <f t="shared" ca="1" si="125"/>
        <v>1.0472894500000001</v>
      </c>
      <c r="J315" s="13">
        <f t="shared" si="115"/>
        <v>0.03</v>
      </c>
      <c r="K315" s="29">
        <f t="shared" si="116"/>
        <v>44844</v>
      </c>
      <c r="L315" s="2">
        <f t="shared" si="117"/>
        <v>91</v>
      </c>
      <c r="M315" s="17">
        <f t="shared" si="118"/>
        <v>91</v>
      </c>
      <c r="N315" s="12">
        <f t="shared" si="108"/>
        <v>1.010731182</v>
      </c>
      <c r="O315" s="12">
        <f t="shared" ca="1" si="109"/>
        <v>1.0585281040000001</v>
      </c>
      <c r="P315" s="17">
        <f t="shared" si="119"/>
        <v>0</v>
      </c>
      <c r="Q315" s="14">
        <f t="shared" ca="1" si="126"/>
        <v>163.88732352841561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44979</v>
      </c>
      <c r="B316" s="116">
        <f t="shared" ca="1" si="122"/>
        <v>1164.6150279075764</v>
      </c>
      <c r="C316" s="14">
        <f t="shared" si="113"/>
        <v>1000</v>
      </c>
      <c r="D316" s="95">
        <f t="shared" si="114"/>
        <v>44974</v>
      </c>
      <c r="E316" s="1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ca="1" si="124"/>
        <v>1.0984008572119</v>
      </c>
      <c r="I316" s="14">
        <f t="shared" ca="1" si="125"/>
        <v>1.04782134</v>
      </c>
      <c r="J316" s="13">
        <f t="shared" si="115"/>
        <v>0.03</v>
      </c>
      <c r="K316" s="29">
        <f t="shared" si="116"/>
        <v>44844</v>
      </c>
      <c r="L316" s="2">
        <f t="shared" si="117"/>
        <v>92</v>
      </c>
      <c r="M316" s="17">
        <f t="shared" si="118"/>
        <v>92</v>
      </c>
      <c r="N316" s="12">
        <f t="shared" si="108"/>
        <v>1.010849745</v>
      </c>
      <c r="O316" s="12">
        <f t="shared" ca="1" si="109"/>
        <v>1.0591899339999999</v>
      </c>
      <c r="P316" s="17">
        <f t="shared" si="119"/>
        <v>0</v>
      </c>
      <c r="Q316" s="14">
        <f t="shared" ca="1" si="126"/>
        <v>164.61502790757635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44980</v>
      </c>
      <c r="B317" s="116">
        <f t="shared" ca="1" si="122"/>
        <v>1165.3431985090263</v>
      </c>
      <c r="C317" s="14">
        <f t="shared" si="113"/>
        <v>1000</v>
      </c>
      <c r="D317" s="95">
        <f t="shared" si="114"/>
        <v>44979</v>
      </c>
      <c r="E317" s="1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ca="1" si="124"/>
        <v>1.0984008572119</v>
      </c>
      <c r="I317" s="14">
        <f t="shared" ca="1" si="125"/>
        <v>1.0483535100000001</v>
      </c>
      <c r="J317" s="13">
        <f t="shared" si="115"/>
        <v>0.03</v>
      </c>
      <c r="K317" s="29">
        <f t="shared" si="116"/>
        <v>44844</v>
      </c>
      <c r="L317" s="2">
        <f t="shared" si="117"/>
        <v>93</v>
      </c>
      <c r="M317" s="17">
        <f t="shared" si="118"/>
        <v>93</v>
      </c>
      <c r="N317" s="12">
        <f t="shared" si="108"/>
        <v>1.010968321</v>
      </c>
      <c r="O317" s="12">
        <f t="shared" ca="1" si="109"/>
        <v>1.059852188</v>
      </c>
      <c r="P317" s="17">
        <f t="shared" si="119"/>
        <v>0</v>
      </c>
      <c r="Q317" s="14">
        <f t="shared" ca="1" si="126"/>
        <v>165.34319850902622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44981</v>
      </c>
      <c r="B318" s="116">
        <f t="shared" ca="1" si="122"/>
        <v>1166.0718243074282</v>
      </c>
      <c r="C318" s="14">
        <f t="shared" si="113"/>
        <v>1000</v>
      </c>
      <c r="D318" s="95">
        <f t="shared" si="114"/>
        <v>44980</v>
      </c>
      <c r="E318" s="1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ca="1" si="124"/>
        <v>1.0984008572119</v>
      </c>
      <c r="I318" s="14">
        <f t="shared" ca="1" si="125"/>
        <v>1.0488859500000001</v>
      </c>
      <c r="J318" s="13">
        <f t="shared" si="115"/>
        <v>0.03</v>
      </c>
      <c r="K318" s="29">
        <f t="shared" si="116"/>
        <v>44844</v>
      </c>
      <c r="L318" s="2">
        <f t="shared" si="117"/>
        <v>94</v>
      </c>
      <c r="M318" s="17">
        <f t="shared" si="118"/>
        <v>94</v>
      </c>
      <c r="N318" s="12">
        <f t="shared" si="108"/>
        <v>1.0110869119999999</v>
      </c>
      <c r="O318" s="12">
        <f t="shared" ca="1" si="109"/>
        <v>1.060514856</v>
      </c>
      <c r="P318" s="17">
        <f t="shared" si="119"/>
        <v>0</v>
      </c>
      <c r="Q318" s="14">
        <f t="shared" ca="1" si="126"/>
        <v>166.07182430742819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44984</v>
      </c>
      <c r="B319" s="116">
        <f t="shared" ca="1" si="122"/>
        <v>1166.8009053027822</v>
      </c>
      <c r="C319" s="14">
        <f t="shared" si="113"/>
        <v>1000</v>
      </c>
      <c r="D319" s="95">
        <f t="shared" si="114"/>
        <v>44981</v>
      </c>
      <c r="E319" s="1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ca="1" si="124"/>
        <v>1.0984008572119</v>
      </c>
      <c r="I319" s="14">
        <f t="shared" ca="1" si="125"/>
        <v>1.0494186599999999</v>
      </c>
      <c r="J319" s="13">
        <f t="shared" si="115"/>
        <v>0.03</v>
      </c>
      <c r="K319" s="29">
        <f t="shared" si="116"/>
        <v>44844</v>
      </c>
      <c r="L319" s="2">
        <f t="shared" si="117"/>
        <v>95</v>
      </c>
      <c r="M319" s="17">
        <f t="shared" si="118"/>
        <v>95</v>
      </c>
      <c r="N319" s="12">
        <f t="shared" si="108"/>
        <v>1.011205516</v>
      </c>
      <c r="O319" s="12">
        <f t="shared" ca="1" si="109"/>
        <v>1.0611779379999999</v>
      </c>
      <c r="P319" s="17">
        <f t="shared" si="119"/>
        <v>0</v>
      </c>
      <c r="Q319" s="14">
        <f t="shared" ca="1" si="126"/>
        <v>166.80090530278227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44985</v>
      </c>
      <c r="B320" s="116">
        <f t="shared" ca="1" si="122"/>
        <v>1167.5304404155547</v>
      </c>
      <c r="C320" s="14">
        <f t="shared" si="113"/>
        <v>1000</v>
      </c>
      <c r="D320" s="95">
        <f t="shared" si="114"/>
        <v>44984</v>
      </c>
      <c r="E320" s="1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ca="1" si="124"/>
        <v>1.0984008572119</v>
      </c>
      <c r="I320" s="14">
        <f t="shared" ca="1" si="125"/>
        <v>1.04995164</v>
      </c>
      <c r="J320" s="13">
        <f t="shared" si="115"/>
        <v>0.03</v>
      </c>
      <c r="K320" s="29">
        <f t="shared" si="116"/>
        <v>44844</v>
      </c>
      <c r="L320" s="2">
        <f t="shared" si="117"/>
        <v>96</v>
      </c>
      <c r="M320" s="17">
        <f t="shared" si="118"/>
        <v>96</v>
      </c>
      <c r="N320" s="12">
        <f t="shared" si="108"/>
        <v>1.0113241340000001</v>
      </c>
      <c r="O320" s="12">
        <f t="shared" ca="1" si="109"/>
        <v>1.0618414329999999</v>
      </c>
      <c r="P320" s="17">
        <f t="shared" si="119"/>
        <v>0</v>
      </c>
      <c r="Q320" s="14">
        <f t="shared" ca="1" si="126"/>
        <v>167.53044041555475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44986</v>
      </c>
      <c r="B321" s="116">
        <f t="shared" ca="1" si="122"/>
        <v>1168.260431844813</v>
      </c>
      <c r="C321" s="14">
        <f t="shared" si="113"/>
        <v>1000</v>
      </c>
      <c r="D321" s="95">
        <f t="shared" si="114"/>
        <v>44985</v>
      </c>
      <c r="E321" s="1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ca="1" si="124"/>
        <v>1.0984008572119</v>
      </c>
      <c r="I321" s="14">
        <f t="shared" ca="1" si="125"/>
        <v>1.0504848899999999</v>
      </c>
      <c r="J321" s="13">
        <f t="shared" si="115"/>
        <v>0.03</v>
      </c>
      <c r="K321" s="29">
        <f t="shared" si="116"/>
        <v>44844</v>
      </c>
      <c r="L321" s="2">
        <f t="shared" si="117"/>
        <v>97</v>
      </c>
      <c r="M321" s="17">
        <f t="shared" si="118"/>
        <v>97</v>
      </c>
      <c r="N321" s="12">
        <f t="shared" si="108"/>
        <v>1.011442766</v>
      </c>
      <c r="O321" s="12">
        <f t="shared" ca="1" si="109"/>
        <v>1.062505343</v>
      </c>
      <c r="P321" s="17">
        <f t="shared" si="119"/>
        <v>0</v>
      </c>
      <c r="Q321" s="14">
        <f t="shared" ca="1" si="126"/>
        <v>168.26043184481307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44987</v>
      </c>
      <c r="B322" s="116">
        <f t="shared" ca="1" si="122"/>
        <v>1168.9908784610234</v>
      </c>
      <c r="C322" s="14">
        <f t="shared" si="113"/>
        <v>1000</v>
      </c>
      <c r="D322" s="95">
        <f t="shared" si="114"/>
        <v>44986</v>
      </c>
      <c r="E322" s="1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ca="1" si="124"/>
        <v>1.0984008572119</v>
      </c>
      <c r="I322" s="14">
        <f t="shared" ca="1" si="125"/>
        <v>1.05101841</v>
      </c>
      <c r="J322" s="13">
        <f t="shared" si="115"/>
        <v>0.03</v>
      </c>
      <c r="K322" s="29">
        <f t="shared" si="116"/>
        <v>44844</v>
      </c>
      <c r="L322" s="2">
        <f t="shared" si="117"/>
        <v>98</v>
      </c>
      <c r="M322" s="17">
        <f t="shared" si="118"/>
        <v>98</v>
      </c>
      <c r="N322" s="12">
        <f t="shared" si="108"/>
        <v>1.011561412</v>
      </c>
      <c r="O322" s="12">
        <f t="shared" ca="1" si="109"/>
        <v>1.0631696669999999</v>
      </c>
      <c r="P322" s="17">
        <f t="shared" si="119"/>
        <v>0</v>
      </c>
      <c r="Q322" s="14">
        <f t="shared" ca="1" si="126"/>
        <v>168.99087846102344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44988</v>
      </c>
      <c r="B323" s="116">
        <f t="shared" ca="1" si="122"/>
        <v>1169.7217802941859</v>
      </c>
      <c r="C323" s="14">
        <f t="shared" si="113"/>
        <v>1000</v>
      </c>
      <c r="D323" s="95">
        <f t="shared" si="114"/>
        <v>44987</v>
      </c>
      <c r="E323" s="1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ca="1" si="124"/>
        <v>1.0984008572119</v>
      </c>
      <c r="I323" s="14">
        <f t="shared" ca="1" si="125"/>
        <v>1.0515521999999999</v>
      </c>
      <c r="J323" s="13">
        <f t="shared" si="115"/>
        <v>0.03</v>
      </c>
      <c r="K323" s="29">
        <f t="shared" si="116"/>
        <v>44844</v>
      </c>
      <c r="L323" s="2">
        <f t="shared" si="117"/>
        <v>99</v>
      </c>
      <c r="M323" s="17">
        <f t="shared" si="118"/>
        <v>99</v>
      </c>
      <c r="N323" s="12">
        <f t="shared" si="108"/>
        <v>1.0116800720000001</v>
      </c>
      <c r="O323" s="12">
        <f t="shared" ca="1" si="109"/>
        <v>1.0638344049999999</v>
      </c>
      <c r="P323" s="17">
        <f t="shared" si="119"/>
        <v>0</v>
      </c>
      <c r="Q323" s="14">
        <f t="shared" ca="1" si="126"/>
        <v>169.72178029418595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44991</v>
      </c>
      <c r="B324" s="116">
        <f t="shared" ca="1" si="122"/>
        <v>1170.4531395333679</v>
      </c>
      <c r="C324" s="14">
        <f t="shared" si="113"/>
        <v>1000</v>
      </c>
      <c r="D324" s="95">
        <f t="shared" si="114"/>
        <v>44988</v>
      </c>
      <c r="E324" s="1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ca="1" si="124"/>
        <v>1.0984008572119</v>
      </c>
      <c r="I324" s="14">
        <f t="shared" ca="1" si="125"/>
        <v>1.0520862600000001</v>
      </c>
      <c r="J324" s="13">
        <f t="shared" si="115"/>
        <v>0.03</v>
      </c>
      <c r="K324" s="29">
        <f t="shared" si="116"/>
        <v>44844</v>
      </c>
      <c r="L324" s="2">
        <f t="shared" si="117"/>
        <v>100</v>
      </c>
      <c r="M324" s="17">
        <f t="shared" si="118"/>
        <v>100</v>
      </c>
      <c r="N324" s="12">
        <f t="shared" si="108"/>
        <v>1.011798746</v>
      </c>
      <c r="O324" s="12">
        <f t="shared" ca="1" si="109"/>
        <v>1.0644995589999999</v>
      </c>
      <c r="P324" s="17">
        <f t="shared" si="119"/>
        <v>0</v>
      </c>
      <c r="Q324" s="14">
        <f t="shared" ca="1" si="126"/>
        <v>170.45313953336796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44992</v>
      </c>
      <c r="B325" s="116">
        <f t="shared" ca="1" si="122"/>
        <v>1171.1849528799685</v>
      </c>
      <c r="C325" s="14">
        <f t="shared" si="113"/>
        <v>1000</v>
      </c>
      <c r="D325" s="95">
        <f t="shared" si="114"/>
        <v>44991</v>
      </c>
      <c r="E325" s="1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ca="1" si="124"/>
        <v>1.0984008572119</v>
      </c>
      <c r="I325" s="14">
        <f t="shared" ca="1" si="125"/>
        <v>1.0526205900000001</v>
      </c>
      <c r="J325" s="13">
        <f t="shared" si="115"/>
        <v>0.03</v>
      </c>
      <c r="K325" s="29">
        <f t="shared" si="116"/>
        <v>44844</v>
      </c>
      <c r="L325" s="2">
        <f t="shared" si="117"/>
        <v>101</v>
      </c>
      <c r="M325" s="17">
        <f t="shared" si="118"/>
        <v>101</v>
      </c>
      <c r="N325" s="12">
        <f t="shared" si="108"/>
        <v>1.0119174339999999</v>
      </c>
      <c r="O325" s="12">
        <f t="shared" ca="1" si="109"/>
        <v>1.0651651259999999</v>
      </c>
      <c r="P325" s="17">
        <f t="shared" si="119"/>
        <v>0</v>
      </c>
      <c r="Q325" s="14">
        <f t="shared" ca="1" si="126"/>
        <v>171.18495287996839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44993</v>
      </c>
      <c r="B326" s="116">
        <f t="shared" ca="1" si="122"/>
        <v>1171.9172335383917</v>
      </c>
      <c r="C326" s="14">
        <f t="shared" si="113"/>
        <v>1000</v>
      </c>
      <c r="D326" s="95">
        <f t="shared" si="114"/>
        <v>44992</v>
      </c>
      <c r="E326" s="1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ca="1" si="124"/>
        <v>1.0984008572119</v>
      </c>
      <c r="I326" s="14">
        <f t="shared" ca="1" si="125"/>
        <v>1.0531552</v>
      </c>
      <c r="J326" s="13">
        <f t="shared" si="115"/>
        <v>0.03</v>
      </c>
      <c r="K326" s="29">
        <f t="shared" si="116"/>
        <v>44844</v>
      </c>
      <c r="L326" s="2">
        <f t="shared" si="117"/>
        <v>102</v>
      </c>
      <c r="M326" s="17">
        <f t="shared" si="118"/>
        <v>102</v>
      </c>
      <c r="N326" s="12">
        <f t="shared" si="108"/>
        <v>1.012036135</v>
      </c>
      <c r="O326" s="12">
        <f t="shared" ca="1" si="109"/>
        <v>1.065831118</v>
      </c>
      <c r="P326" s="17">
        <f t="shared" si="119"/>
        <v>0</v>
      </c>
      <c r="Q326" s="14">
        <f t="shared" ca="1" si="126"/>
        <v>171.91723353839163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44994</v>
      </c>
      <c r="B327" s="116">
        <f t="shared" ca="1" si="122"/>
        <v>1172.6499715928344</v>
      </c>
      <c r="C327" s="14">
        <f t="shared" si="113"/>
        <v>1000</v>
      </c>
      <c r="D327" s="95">
        <f t="shared" si="114"/>
        <v>44993</v>
      </c>
      <c r="E327" s="1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ca="1" si="124"/>
        <v>1.0984008572119</v>
      </c>
      <c r="I327" s="14">
        <f t="shared" ca="1" si="125"/>
        <v>1.05369008</v>
      </c>
      <c r="J327" s="13">
        <f t="shared" si="115"/>
        <v>0.03</v>
      </c>
      <c r="K327" s="29">
        <f t="shared" si="116"/>
        <v>44844</v>
      </c>
      <c r="L327" s="2">
        <f t="shared" si="117"/>
        <v>103</v>
      </c>
      <c r="M327" s="17">
        <f t="shared" si="118"/>
        <v>103</v>
      </c>
      <c r="N327" s="12">
        <f t="shared" si="108"/>
        <v>1.012154851</v>
      </c>
      <c r="O327" s="12">
        <f t="shared" ca="1" si="109"/>
        <v>1.066497526</v>
      </c>
      <c r="P327" s="17">
        <f t="shared" si="119"/>
        <v>0</v>
      </c>
      <c r="Q327" s="14">
        <f t="shared" ca="1" si="126"/>
        <v>172.64997159283436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44995</v>
      </c>
      <c r="B328" s="116">
        <f t="shared" ca="1" si="122"/>
        <v>1173.3831538588922</v>
      </c>
      <c r="C328" s="14">
        <f t="shared" si="113"/>
        <v>1000</v>
      </c>
      <c r="D328" s="95">
        <f t="shared" si="114"/>
        <v>44994</v>
      </c>
      <c r="E328" s="1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ca="1" si="124"/>
        <v>1.0984008572119</v>
      </c>
      <c r="I328" s="14">
        <f t="shared" ca="1" si="125"/>
        <v>1.05422522</v>
      </c>
      <c r="J328" s="13">
        <f t="shared" si="115"/>
        <v>0.03</v>
      </c>
      <c r="K328" s="29">
        <f t="shared" si="116"/>
        <v>44844</v>
      </c>
      <c r="L328" s="2">
        <f t="shared" si="117"/>
        <v>104</v>
      </c>
      <c r="M328" s="17">
        <f t="shared" si="118"/>
        <v>104</v>
      </c>
      <c r="N328" s="12">
        <f t="shared" si="108"/>
        <v>1.01227358</v>
      </c>
      <c r="O328" s="12">
        <f t="shared" ca="1" si="109"/>
        <v>1.067164338</v>
      </c>
      <c r="P328" s="17">
        <f t="shared" si="119"/>
        <v>0</v>
      </c>
      <c r="Q328" s="14">
        <f t="shared" ca="1" si="126"/>
        <v>173.38315385889223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44998</v>
      </c>
      <c r="B329" s="116">
        <f t="shared" ca="1" si="122"/>
        <v>1174.1168045163065</v>
      </c>
      <c r="C329" s="14">
        <f t="shared" si="113"/>
        <v>1000</v>
      </c>
      <c r="D329" s="95">
        <f t="shared" si="114"/>
        <v>44995</v>
      </c>
      <c r="E329" s="1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ca="1" si="124"/>
        <v>1.0984008572119</v>
      </c>
      <c r="I329" s="14">
        <f t="shared" ca="1" si="125"/>
        <v>1.05476064</v>
      </c>
      <c r="J329" s="13">
        <f t="shared" si="115"/>
        <v>0.03</v>
      </c>
      <c r="K329" s="29">
        <f t="shared" si="116"/>
        <v>44844</v>
      </c>
      <c r="L329" s="2">
        <f t="shared" si="117"/>
        <v>105</v>
      </c>
      <c r="M329" s="17">
        <f t="shared" si="118"/>
        <v>105</v>
      </c>
      <c r="N329" s="12">
        <f t="shared" si="108"/>
        <v>1.0123923239999999</v>
      </c>
      <c r="O329" s="12">
        <f t="shared" ca="1" si="109"/>
        <v>1.0678315759999999</v>
      </c>
      <c r="P329" s="17">
        <f t="shared" si="119"/>
        <v>0</v>
      </c>
      <c r="Q329" s="14">
        <f t="shared" ca="1" si="126"/>
        <v>174.11680451630656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44999</v>
      </c>
      <c r="B330" s="116">
        <f t="shared" ca="1" si="122"/>
        <v>1174.850910400673</v>
      </c>
      <c r="C330" s="14">
        <f t="shared" si="113"/>
        <v>1000</v>
      </c>
      <c r="D330" s="95">
        <f t="shared" si="114"/>
        <v>44998</v>
      </c>
      <c r="E330" s="1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ca="1" si="124"/>
        <v>1.0984008572119</v>
      </c>
      <c r="I330" s="14">
        <f t="shared" ca="1" si="125"/>
        <v>1.05529633</v>
      </c>
      <c r="J330" s="13">
        <f t="shared" si="115"/>
        <v>0.03</v>
      </c>
      <c r="K330" s="29">
        <f t="shared" si="116"/>
        <v>44844</v>
      </c>
      <c r="L330" s="2">
        <f t="shared" si="117"/>
        <v>106</v>
      </c>
      <c r="M330" s="17">
        <f t="shared" si="118"/>
        <v>106</v>
      </c>
      <c r="N330" s="12">
        <f t="shared" si="108"/>
        <v>1.012511081</v>
      </c>
      <c r="O330" s="12">
        <f t="shared" ca="1" si="109"/>
        <v>1.0684992280000001</v>
      </c>
      <c r="P330" s="17">
        <f t="shared" si="119"/>
        <v>0</v>
      </c>
      <c r="Q330" s="14">
        <f t="shared" ca="1" si="126"/>
        <v>174.85091040067306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45000</v>
      </c>
      <c r="B331" s="116">
        <f t="shared" ca="1" si="122"/>
        <v>1175.5854857759298</v>
      </c>
      <c r="C331" s="14">
        <f t="shared" si="113"/>
        <v>1000</v>
      </c>
      <c r="D331" s="95">
        <f t="shared" si="114"/>
        <v>44999</v>
      </c>
      <c r="E331" s="1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ca="1" si="124"/>
        <v>1.0984008572119</v>
      </c>
      <c r="I331" s="14">
        <f t="shared" ca="1" si="125"/>
        <v>1.0558323000000001</v>
      </c>
      <c r="J331" s="13">
        <f t="shared" si="115"/>
        <v>0.03</v>
      </c>
      <c r="K331" s="29">
        <f t="shared" si="116"/>
        <v>44844</v>
      </c>
      <c r="L331" s="2">
        <f t="shared" si="117"/>
        <v>107</v>
      </c>
      <c r="M331" s="17">
        <f t="shared" si="118"/>
        <v>107</v>
      </c>
      <c r="N331" s="12">
        <f t="shared" si="108"/>
        <v>1.012629853</v>
      </c>
      <c r="O331" s="12">
        <f t="shared" ca="1" si="109"/>
        <v>1.0691673070000001</v>
      </c>
      <c r="P331" s="17">
        <f t="shared" si="119"/>
        <v>0</v>
      </c>
      <c r="Q331" s="14">
        <f t="shared" ca="1" si="126"/>
        <v>175.58548577592973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45001</v>
      </c>
      <c r="B332" s="116">
        <f t="shared" ca="1" si="122"/>
        <v>1176.3205053528015</v>
      </c>
      <c r="C332" s="14">
        <f t="shared" si="113"/>
        <v>1000</v>
      </c>
      <c r="D332" s="95">
        <f t="shared" si="114"/>
        <v>45000</v>
      </c>
      <c r="E332" s="1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ca="1" si="124"/>
        <v>1.0984008572119</v>
      </c>
      <c r="I332" s="14">
        <f t="shared" ca="1" si="125"/>
        <v>1.0563685300000001</v>
      </c>
      <c r="J332" s="13">
        <f t="shared" si="115"/>
        <v>0.03</v>
      </c>
      <c r="K332" s="29">
        <f t="shared" si="116"/>
        <v>44844</v>
      </c>
      <c r="L332" s="2">
        <f t="shared" si="117"/>
        <v>108</v>
      </c>
      <c r="M332" s="17">
        <f t="shared" si="118"/>
        <v>108</v>
      </c>
      <c r="N332" s="12">
        <f t="shared" ref="N332:N395" si="127">ROUND((J332+1)^(M332/252),9)</f>
        <v>1.0127486379999999</v>
      </c>
      <c r="O332" s="12">
        <f t="shared" ref="O332:O395" ca="1" si="128">ROUND(I332*N332,9)</f>
        <v>1.06983579</v>
      </c>
      <c r="P332" s="17">
        <f t="shared" si="119"/>
        <v>0</v>
      </c>
      <c r="Q332" s="14">
        <f t="shared" ca="1" si="126"/>
        <v>176.32050535280149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45002</v>
      </c>
      <c r="B333" s="116">
        <f t="shared" ca="1" si="122"/>
        <v>1177.0559933510299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1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ca="1" si="124"/>
        <v>1.0984008572119</v>
      </c>
      <c r="I333" s="14">
        <f t="shared" ca="1" si="125"/>
        <v>1.05690504</v>
      </c>
      <c r="J333" s="13">
        <f t="shared" ref="J333:J396" si="134">J332</f>
        <v>0.03</v>
      </c>
      <c r="K333" s="29">
        <f t="shared" ref="K333:K396" si="135">IF(P332&gt;0,VLOOKUP(P332,X$12:AH$150,2),K332)</f>
        <v>44844</v>
      </c>
      <c r="L333" s="2">
        <f t="shared" ref="L333:L396" si="136">IF(A333&gt;K333,IF(NETWORKDAYS(K333,A333,$X$160:$X$544)-1=0,1,NETWORKDAYS(K333,A333,$X$160:$X$544)-1),0)</f>
        <v>109</v>
      </c>
      <c r="M333" s="17">
        <f t="shared" ref="M333:M396" si="137">IF(AND(L333=1,L332=1),1,IF(L333&gt;0,IF(L333=L332,L333+1,L333),0))</f>
        <v>109</v>
      </c>
      <c r="N333" s="12">
        <f t="shared" si="127"/>
        <v>1.0128674369999999</v>
      </c>
      <c r="O333" s="12">
        <f t="shared" ca="1" si="128"/>
        <v>1.070504699</v>
      </c>
      <c r="P333" s="17">
        <f t="shared" ref="P333:P396" si="138">IF(VLOOKUP(A333,Y$12:AF$150,8)=VLOOKUP(A332,Y$12:AF$150,8),0,VLOOKUP(A333,Y$12:AF$150,8))</f>
        <v>0</v>
      </c>
      <c r="Q333" s="14">
        <f t="shared" ca="1" si="126"/>
        <v>177.05599335102977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1177.7919387452775</v>
      </c>
      <c r="C334" s="14">
        <f t="shared" si="132"/>
        <v>1000</v>
      </c>
      <c r="D334" s="95">
        <f t="shared" si="133"/>
        <v>45002</v>
      </c>
      <c r="E334" s="1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ca="1" si="143">IF(P333&gt;0,G333,H333)</f>
        <v>1.0984008572119</v>
      </c>
      <c r="I334" s="14">
        <f t="shared" ref="I334:I397" ca="1" si="144">ROUND(G334/H334,8)</f>
        <v>1.05744182</v>
      </c>
      <c r="J334" s="13">
        <f t="shared" si="134"/>
        <v>0.03</v>
      </c>
      <c r="K334" s="29">
        <f t="shared" si="135"/>
        <v>44844</v>
      </c>
      <c r="L334" s="2">
        <f t="shared" si="136"/>
        <v>110</v>
      </c>
      <c r="M334" s="17">
        <f t="shared" si="137"/>
        <v>110</v>
      </c>
      <c r="N334" s="12">
        <f t="shared" si="127"/>
        <v>1.01298625</v>
      </c>
      <c r="O334" s="12">
        <f t="shared" ca="1" si="128"/>
        <v>1.0711740240000001</v>
      </c>
      <c r="P334" s="17">
        <f t="shared" si="138"/>
        <v>0</v>
      </c>
      <c r="Q334" s="14">
        <f t="shared" ca="1" si="126"/>
        <v>177.7919387452776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45006</v>
      </c>
      <c r="B335" s="116">
        <f t="shared" ca="1" si="141"/>
        <v>1178.5283525408818</v>
      </c>
      <c r="C335" s="14">
        <f t="shared" si="132"/>
        <v>1000</v>
      </c>
      <c r="D335" s="95">
        <f t="shared" si="133"/>
        <v>45005</v>
      </c>
      <c r="E335" s="1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ca="1" si="143"/>
        <v>1.0984008572119</v>
      </c>
      <c r="I335" s="14">
        <f t="shared" ca="1" si="144"/>
        <v>1.0579788800000001</v>
      </c>
      <c r="J335" s="13">
        <f t="shared" si="134"/>
        <v>0.03</v>
      </c>
      <c r="K335" s="29">
        <f t="shared" si="135"/>
        <v>44844</v>
      </c>
      <c r="L335" s="2">
        <f t="shared" si="136"/>
        <v>111</v>
      </c>
      <c r="M335" s="17">
        <f t="shared" si="137"/>
        <v>111</v>
      </c>
      <c r="N335" s="12">
        <f t="shared" si="127"/>
        <v>1.0131050770000001</v>
      </c>
      <c r="O335" s="12">
        <f t="shared" ca="1" si="128"/>
        <v>1.0718437750000001</v>
      </c>
      <c r="P335" s="17">
        <f t="shared" si="138"/>
        <v>0</v>
      </c>
      <c r="Q335" s="14">
        <f t="shared" ca="1" si="126"/>
        <v>178.52835254088188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45007</v>
      </c>
      <c r="B336" s="116">
        <f t="shared" ca="1" si="141"/>
        <v>1179.2652116476349</v>
      </c>
      <c r="C336" s="14">
        <f t="shared" si="132"/>
        <v>1000</v>
      </c>
      <c r="D336" s="95">
        <f t="shared" si="133"/>
        <v>45006</v>
      </c>
      <c r="E336" s="1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ca="1" si="143"/>
        <v>1.0984008572119</v>
      </c>
      <c r="I336" s="14">
        <f t="shared" ca="1" si="144"/>
        <v>1.0585161999999999</v>
      </c>
      <c r="J336" s="13">
        <f t="shared" si="134"/>
        <v>0.03</v>
      </c>
      <c r="K336" s="29">
        <f t="shared" si="135"/>
        <v>44844</v>
      </c>
      <c r="L336" s="2">
        <f t="shared" si="136"/>
        <v>112</v>
      </c>
      <c r="M336" s="17">
        <f t="shared" si="137"/>
        <v>112</v>
      </c>
      <c r="N336" s="12">
        <f t="shared" si="127"/>
        <v>1.013223918</v>
      </c>
      <c r="O336" s="12">
        <f t="shared" ca="1" si="128"/>
        <v>1.072513931</v>
      </c>
      <c r="P336" s="17">
        <f t="shared" si="138"/>
        <v>0</v>
      </c>
      <c r="Q336" s="14">
        <f t="shared" ca="1" si="126"/>
        <v>179.265211647635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45008</v>
      </c>
      <c r="B337" s="116">
        <f t="shared" ca="1" si="141"/>
        <v>1180.0025402552783</v>
      </c>
      <c r="C337" s="14">
        <f t="shared" si="132"/>
        <v>1000</v>
      </c>
      <c r="D337" s="95">
        <f t="shared" si="133"/>
        <v>45007</v>
      </c>
      <c r="E337" s="1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ca="1" si="143"/>
        <v>1.0984008572119</v>
      </c>
      <c r="I337" s="14">
        <f t="shared" ca="1" si="144"/>
        <v>1.0590538</v>
      </c>
      <c r="J337" s="13">
        <f t="shared" si="134"/>
        <v>0.03</v>
      </c>
      <c r="K337" s="29">
        <f t="shared" si="135"/>
        <v>44844</v>
      </c>
      <c r="L337" s="2">
        <f t="shared" si="136"/>
        <v>113</v>
      </c>
      <c r="M337" s="17">
        <f t="shared" si="137"/>
        <v>113</v>
      </c>
      <c r="N337" s="12">
        <f t="shared" si="127"/>
        <v>1.013342773</v>
      </c>
      <c r="O337" s="12">
        <f t="shared" ca="1" si="128"/>
        <v>1.073184514</v>
      </c>
      <c r="P337" s="17">
        <f t="shared" si="138"/>
        <v>0</v>
      </c>
      <c r="Q337" s="14">
        <f t="shared" ca="1" si="126"/>
        <v>180.00254025527835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45009</v>
      </c>
      <c r="B338" s="116">
        <f t="shared" ca="1" si="141"/>
        <v>1180.7403383638118</v>
      </c>
      <c r="C338" s="14">
        <f t="shared" si="132"/>
        <v>1000</v>
      </c>
      <c r="D338" s="95">
        <f t="shared" si="133"/>
        <v>45008</v>
      </c>
      <c r="E338" s="1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ca="1" si="143"/>
        <v>1.0984008572119</v>
      </c>
      <c r="I338" s="14">
        <f t="shared" ca="1" si="144"/>
        <v>1.05959168</v>
      </c>
      <c r="J338" s="13">
        <f t="shared" si="134"/>
        <v>0.03</v>
      </c>
      <c r="K338" s="29">
        <f t="shared" si="135"/>
        <v>44844</v>
      </c>
      <c r="L338" s="2">
        <f t="shared" si="136"/>
        <v>114</v>
      </c>
      <c r="M338" s="17">
        <f t="shared" si="137"/>
        <v>114</v>
      </c>
      <c r="N338" s="12">
        <f t="shared" si="127"/>
        <v>1.013461642</v>
      </c>
      <c r="O338" s="12">
        <f t="shared" ca="1" si="128"/>
        <v>1.0738555240000001</v>
      </c>
      <c r="P338" s="17">
        <f t="shared" si="138"/>
        <v>0</v>
      </c>
      <c r="Q338" s="14">
        <f t="shared" ca="1" si="126"/>
        <v>180.7403383638119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45012</v>
      </c>
      <c r="B339" s="116">
        <f t="shared" ca="1" si="141"/>
        <v>1181.478582873028</v>
      </c>
      <c r="C339" s="14">
        <f t="shared" si="132"/>
        <v>1000</v>
      </c>
      <c r="D339" s="95">
        <f t="shared" si="133"/>
        <v>45009</v>
      </c>
      <c r="E339" s="1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ca="1" si="143"/>
        <v>1.0984008572119</v>
      </c>
      <c r="I339" s="14">
        <f t="shared" ca="1" si="144"/>
        <v>1.06012982</v>
      </c>
      <c r="J339" s="13">
        <f t="shared" si="134"/>
        <v>0.03</v>
      </c>
      <c r="K339" s="29">
        <f t="shared" si="135"/>
        <v>44844</v>
      </c>
      <c r="L339" s="2">
        <f t="shared" si="136"/>
        <v>115</v>
      </c>
      <c r="M339" s="17">
        <f t="shared" si="137"/>
        <v>115</v>
      </c>
      <c r="N339" s="12">
        <f t="shared" si="127"/>
        <v>1.0135805250000001</v>
      </c>
      <c r="O339" s="12">
        <f t="shared" ca="1" si="128"/>
        <v>1.0745269399999999</v>
      </c>
      <c r="P339" s="17">
        <f t="shared" si="138"/>
        <v>0</v>
      </c>
      <c r="Q339" s="14">
        <f t="shared" ca="1" si="126"/>
        <v>181.47858287302793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45013</v>
      </c>
      <c r="B340" s="116">
        <f t="shared" ca="1" si="141"/>
        <v>1182.2172958036006</v>
      </c>
      <c r="C340" s="14">
        <f t="shared" si="132"/>
        <v>1000</v>
      </c>
      <c r="D340" s="95">
        <f t="shared" si="133"/>
        <v>45012</v>
      </c>
      <c r="E340" s="1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ca="1" si="143"/>
        <v>1.0984008572119</v>
      </c>
      <c r="I340" s="14">
        <f t="shared" ca="1" si="144"/>
        <v>1.06066824</v>
      </c>
      <c r="J340" s="13">
        <f t="shared" si="134"/>
        <v>0.03</v>
      </c>
      <c r="K340" s="29">
        <f t="shared" si="135"/>
        <v>44844</v>
      </c>
      <c r="L340" s="2">
        <f t="shared" si="136"/>
        <v>116</v>
      </c>
      <c r="M340" s="17">
        <f t="shared" si="137"/>
        <v>116</v>
      </c>
      <c r="N340" s="12">
        <f t="shared" si="127"/>
        <v>1.013699422</v>
      </c>
      <c r="O340" s="12">
        <f t="shared" ca="1" si="128"/>
        <v>1.075198782</v>
      </c>
      <c r="P340" s="17">
        <f t="shared" si="138"/>
        <v>0</v>
      </c>
      <c r="Q340" s="14">
        <f t="shared" ca="1" si="126"/>
        <v>182.21729580360051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45014</v>
      </c>
      <c r="B341" s="116">
        <f t="shared" ca="1" si="141"/>
        <v>1182.9564661301924</v>
      </c>
      <c r="C341" s="14">
        <f t="shared" si="132"/>
        <v>1000</v>
      </c>
      <c r="D341" s="95">
        <f t="shared" si="133"/>
        <v>45013</v>
      </c>
      <c r="E341" s="1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ca="1" si="143"/>
        <v>1.0984008572119</v>
      </c>
      <c r="I341" s="14">
        <f t="shared" ca="1" si="144"/>
        <v>1.06120693</v>
      </c>
      <c r="J341" s="13">
        <f t="shared" si="134"/>
        <v>0.03</v>
      </c>
      <c r="K341" s="29">
        <f t="shared" si="135"/>
        <v>44844</v>
      </c>
      <c r="L341" s="2">
        <f t="shared" si="136"/>
        <v>117</v>
      </c>
      <c r="M341" s="17">
        <f t="shared" si="137"/>
        <v>117</v>
      </c>
      <c r="N341" s="12">
        <f t="shared" si="127"/>
        <v>1.013818332</v>
      </c>
      <c r="O341" s="12">
        <f t="shared" ca="1" si="128"/>
        <v>1.07587104</v>
      </c>
      <c r="P341" s="17">
        <f t="shared" si="138"/>
        <v>0</v>
      </c>
      <c r="Q341" s="14">
        <f t="shared" ca="1" si="126"/>
        <v>182.95646613019255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45015</v>
      </c>
      <c r="B342" s="116">
        <f t="shared" ca="1" si="141"/>
        <v>1183.6961059576749</v>
      </c>
      <c r="C342" s="14">
        <f t="shared" si="132"/>
        <v>1000</v>
      </c>
      <c r="D342" s="95">
        <f t="shared" si="133"/>
        <v>45014</v>
      </c>
      <c r="E342" s="1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ca="1" si="143"/>
        <v>1.0984008572119</v>
      </c>
      <c r="I342" s="14">
        <f t="shared" ca="1" si="144"/>
        <v>1.0617459</v>
      </c>
      <c r="J342" s="13">
        <f t="shared" si="134"/>
        <v>0.03</v>
      </c>
      <c r="K342" s="29">
        <f t="shared" si="135"/>
        <v>44844</v>
      </c>
      <c r="L342" s="2">
        <f t="shared" si="136"/>
        <v>118</v>
      </c>
      <c r="M342" s="17">
        <f t="shared" si="137"/>
        <v>118</v>
      </c>
      <c r="N342" s="12">
        <f t="shared" si="127"/>
        <v>1.013937257</v>
      </c>
      <c r="O342" s="12">
        <f t="shared" ca="1" si="128"/>
        <v>1.0765437250000001</v>
      </c>
      <c r="P342" s="17">
        <f t="shared" si="138"/>
        <v>0</v>
      </c>
      <c r="Q342" s="14">
        <f t="shared" ca="1" si="126"/>
        <v>183.69610595767486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45016</v>
      </c>
      <c r="B343" s="116">
        <f t="shared" ca="1" si="141"/>
        <v>1184.4362053902441</v>
      </c>
      <c r="C343" s="14">
        <f t="shared" si="132"/>
        <v>1000</v>
      </c>
      <c r="D343" s="95">
        <f t="shared" si="133"/>
        <v>45015</v>
      </c>
      <c r="E343" s="1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ca="1" si="143"/>
        <v>1.0984008572119</v>
      </c>
      <c r="I343" s="14">
        <f t="shared" ca="1" si="144"/>
        <v>1.06228514</v>
      </c>
      <c r="J343" s="13">
        <f t="shared" si="134"/>
        <v>0.03</v>
      </c>
      <c r="K343" s="29">
        <f t="shared" si="135"/>
        <v>44844</v>
      </c>
      <c r="L343" s="2">
        <f t="shared" si="136"/>
        <v>119</v>
      </c>
      <c r="M343" s="17">
        <f t="shared" si="137"/>
        <v>119</v>
      </c>
      <c r="N343" s="12">
        <f t="shared" si="127"/>
        <v>1.0140561960000001</v>
      </c>
      <c r="O343" s="12">
        <f t="shared" ca="1" si="128"/>
        <v>1.0772168280000001</v>
      </c>
      <c r="P343" s="17">
        <f t="shared" si="138"/>
        <v>0</v>
      </c>
      <c r="Q343" s="14">
        <f t="shared" ca="1" si="126"/>
        <v>184.43620539024408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45019</v>
      </c>
      <c r="B344" s="116">
        <f t="shared" ca="1" si="141"/>
        <v>1185.1767622288328</v>
      </c>
      <c r="C344" s="14">
        <f t="shared" si="132"/>
        <v>1000</v>
      </c>
      <c r="D344" s="95">
        <f t="shared" si="133"/>
        <v>45016</v>
      </c>
      <c r="E344" s="1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ca="1" si="143"/>
        <v>1.0984008572119</v>
      </c>
      <c r="I344" s="14">
        <f t="shared" ca="1" si="144"/>
        <v>1.06282465</v>
      </c>
      <c r="J344" s="13">
        <f t="shared" si="134"/>
        <v>0.03</v>
      </c>
      <c r="K344" s="29">
        <f t="shared" si="135"/>
        <v>44844</v>
      </c>
      <c r="L344" s="2">
        <f t="shared" si="136"/>
        <v>120</v>
      </c>
      <c r="M344" s="17">
        <f t="shared" si="137"/>
        <v>120</v>
      </c>
      <c r="N344" s="12">
        <f t="shared" si="127"/>
        <v>1.0141751480000001</v>
      </c>
      <c r="O344" s="12">
        <f t="shared" ca="1" si="128"/>
        <v>1.0778903470000001</v>
      </c>
      <c r="P344" s="17">
        <f t="shared" si="138"/>
        <v>0</v>
      </c>
      <c r="Q344" s="14">
        <f t="shared" ca="1" si="126"/>
        <v>185.17676222883279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45020</v>
      </c>
      <c r="B345" s="116">
        <f t="shared" ca="1" si="141"/>
        <v>1185.9177896678455</v>
      </c>
      <c r="C345" s="14">
        <f t="shared" si="132"/>
        <v>1000</v>
      </c>
      <c r="D345" s="95">
        <f t="shared" si="133"/>
        <v>45019</v>
      </c>
      <c r="E345" s="1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ca="1" si="143"/>
        <v>1.0984008572119</v>
      </c>
      <c r="I345" s="14">
        <f t="shared" ca="1" si="144"/>
        <v>1.06336444</v>
      </c>
      <c r="J345" s="13">
        <f t="shared" si="134"/>
        <v>0.03</v>
      </c>
      <c r="K345" s="29">
        <f t="shared" si="135"/>
        <v>44844</v>
      </c>
      <c r="L345" s="2">
        <f t="shared" si="136"/>
        <v>121</v>
      </c>
      <c r="M345" s="17">
        <f t="shared" si="137"/>
        <v>121</v>
      </c>
      <c r="N345" s="12">
        <f t="shared" si="127"/>
        <v>1.014294115</v>
      </c>
      <c r="O345" s="12">
        <f t="shared" ca="1" si="128"/>
        <v>1.078564294</v>
      </c>
      <c r="P345" s="17">
        <f t="shared" si="138"/>
        <v>0</v>
      </c>
      <c r="Q345" s="14">
        <f t="shared" ca="1" si="126"/>
        <v>185.9177896678454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45021</v>
      </c>
      <c r="B346" s="116">
        <f t="shared" ca="1" si="141"/>
        <v>1186.6592745128776</v>
      </c>
      <c r="C346" s="14">
        <f t="shared" si="132"/>
        <v>1000</v>
      </c>
      <c r="D346" s="95">
        <f t="shared" si="133"/>
        <v>45020</v>
      </c>
      <c r="E346" s="1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ca="1" si="143"/>
        <v>1.0984008572119</v>
      </c>
      <c r="I346" s="14">
        <f t="shared" ca="1" si="144"/>
        <v>1.0639045</v>
      </c>
      <c r="J346" s="13">
        <f t="shared" si="134"/>
        <v>0.03</v>
      </c>
      <c r="K346" s="29">
        <f t="shared" si="135"/>
        <v>44844</v>
      </c>
      <c r="L346" s="2">
        <f t="shared" si="136"/>
        <v>122</v>
      </c>
      <c r="M346" s="17">
        <f t="shared" si="137"/>
        <v>122</v>
      </c>
      <c r="N346" s="12">
        <f t="shared" si="127"/>
        <v>1.0144130950000001</v>
      </c>
      <c r="O346" s="12">
        <f t="shared" ca="1" si="128"/>
        <v>1.0792386570000001</v>
      </c>
      <c r="P346" s="17">
        <f t="shared" si="138"/>
        <v>0</v>
      </c>
      <c r="Q346" s="14">
        <f t="shared" ca="1" si="126"/>
        <v>186.65927451287752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45022</v>
      </c>
      <c r="B347" s="116">
        <f t="shared" ca="1" si="141"/>
        <v>1187.4012288587999</v>
      </c>
      <c r="C347" s="14">
        <f t="shared" si="132"/>
        <v>1000</v>
      </c>
      <c r="D347" s="95">
        <f t="shared" si="133"/>
        <v>45021</v>
      </c>
      <c r="E347" s="1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ca="1" si="143"/>
        <v>1.0984008572119</v>
      </c>
      <c r="I347" s="14">
        <f t="shared" ca="1" si="144"/>
        <v>1.0644448399999999</v>
      </c>
      <c r="J347" s="13">
        <f t="shared" si="134"/>
        <v>0.03</v>
      </c>
      <c r="K347" s="29">
        <f t="shared" si="135"/>
        <v>44844</v>
      </c>
      <c r="L347" s="2">
        <f t="shared" si="136"/>
        <v>123</v>
      </c>
      <c r="M347" s="17">
        <f t="shared" si="137"/>
        <v>123</v>
      </c>
      <c r="N347" s="12">
        <f t="shared" si="127"/>
        <v>1.014532089</v>
      </c>
      <c r="O347" s="12">
        <f t="shared" ca="1" si="128"/>
        <v>1.079913447</v>
      </c>
      <c r="P347" s="17">
        <f t="shared" si="138"/>
        <v>0</v>
      </c>
      <c r="Q347" s="14">
        <f t="shared" ca="1" si="126"/>
        <v>187.40122885879987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45026</v>
      </c>
      <c r="B348" s="116">
        <f t="shared" ca="1" si="141"/>
        <v>1188.1436439093427</v>
      </c>
      <c r="C348" s="14">
        <f t="shared" si="132"/>
        <v>1000</v>
      </c>
      <c r="D348" s="95">
        <f t="shared" si="133"/>
        <v>45022</v>
      </c>
      <c r="E348" s="1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ca="1" si="143"/>
        <v>1.0984008572119</v>
      </c>
      <c r="I348" s="14">
        <f t="shared" ca="1" si="144"/>
        <v>1.06498545</v>
      </c>
      <c r="J348" s="13">
        <f t="shared" si="134"/>
        <v>0.03</v>
      </c>
      <c r="K348" s="29">
        <f t="shared" si="135"/>
        <v>44844</v>
      </c>
      <c r="L348" s="2">
        <f t="shared" si="136"/>
        <v>124</v>
      </c>
      <c r="M348" s="17">
        <f t="shared" si="137"/>
        <v>124</v>
      </c>
      <c r="N348" s="12">
        <f t="shared" si="127"/>
        <v>1.0146510980000001</v>
      </c>
      <c r="O348" s="12">
        <f t="shared" ca="1" si="128"/>
        <v>1.080588656</v>
      </c>
      <c r="P348" s="17">
        <f t="shared" si="138"/>
        <v>0</v>
      </c>
      <c r="Q348" s="14">
        <f t="shared" ca="1" si="126"/>
        <v>188.14364390934281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45027</v>
      </c>
      <c r="B349" s="116">
        <f t="shared" ca="1" si="141"/>
        <v>1188.8865174654391</v>
      </c>
      <c r="C349" s="14">
        <f t="shared" si="132"/>
        <v>1000</v>
      </c>
      <c r="D349" s="95">
        <f t="shared" si="133"/>
        <v>45026</v>
      </c>
      <c r="E349" s="1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ca="1" si="143"/>
        <v>1.0984008572119</v>
      </c>
      <c r="I349" s="14">
        <f t="shared" ca="1" si="144"/>
        <v>1.06552633</v>
      </c>
      <c r="J349" s="13">
        <f t="shared" si="134"/>
        <v>0.03</v>
      </c>
      <c r="K349" s="29">
        <f t="shared" si="135"/>
        <v>44844</v>
      </c>
      <c r="L349" s="2">
        <f t="shared" si="136"/>
        <v>125</v>
      </c>
      <c r="M349" s="17">
        <f t="shared" si="137"/>
        <v>125</v>
      </c>
      <c r="N349" s="12">
        <f t="shared" si="127"/>
        <v>1.0147701200000001</v>
      </c>
      <c r="O349" s="12">
        <f t="shared" ca="1" si="128"/>
        <v>1.081264282</v>
      </c>
      <c r="P349" s="17">
        <f t="shared" si="138"/>
        <v>0</v>
      </c>
      <c r="Q349" s="14">
        <f t="shared" ca="1" si="126"/>
        <v>188.88651746543897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45028</v>
      </c>
      <c r="B350" s="116">
        <f t="shared" ca="1" si="141"/>
        <v>1189.6298616119591</v>
      </c>
      <c r="C350" s="14">
        <f t="shared" si="132"/>
        <v>1000</v>
      </c>
      <c r="D350" s="95">
        <f t="shared" si="133"/>
        <v>45027</v>
      </c>
      <c r="E350" s="1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ca="1" si="143"/>
        <v>1.0984008572119</v>
      </c>
      <c r="I350" s="14">
        <f t="shared" ca="1" si="144"/>
        <v>1.06606749</v>
      </c>
      <c r="J350" s="13">
        <f t="shared" si="134"/>
        <v>0.03</v>
      </c>
      <c r="K350" s="29">
        <f t="shared" si="135"/>
        <v>44844</v>
      </c>
      <c r="L350" s="2">
        <f t="shared" si="136"/>
        <v>126</v>
      </c>
      <c r="M350" s="17">
        <f t="shared" si="137"/>
        <v>126</v>
      </c>
      <c r="N350" s="12">
        <f t="shared" si="127"/>
        <v>1.014889157</v>
      </c>
      <c r="O350" s="12">
        <f t="shared" ca="1" si="128"/>
        <v>1.0819403359999999</v>
      </c>
      <c r="P350" s="17">
        <f t="shared" si="138"/>
        <v>0</v>
      </c>
      <c r="Q350" s="14">
        <f t="shared" ca="1" si="126"/>
        <v>189.62986161195903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45029</v>
      </c>
      <c r="B351" s="116">
        <f t="shared" ca="1" si="141"/>
        <v>1190.3736642840322</v>
      </c>
      <c r="C351" s="14">
        <f t="shared" si="132"/>
        <v>1000</v>
      </c>
      <c r="D351" s="95">
        <f t="shared" si="133"/>
        <v>45028</v>
      </c>
      <c r="E351" s="1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ca="1" si="143"/>
        <v>1.0984008572119</v>
      </c>
      <c r="I351" s="14">
        <f t="shared" ca="1" si="144"/>
        <v>1.06660892</v>
      </c>
      <c r="J351" s="13">
        <f t="shared" si="134"/>
        <v>0.03</v>
      </c>
      <c r="K351" s="29">
        <f t="shared" si="135"/>
        <v>44844</v>
      </c>
      <c r="L351" s="2">
        <f t="shared" si="136"/>
        <v>127</v>
      </c>
      <c r="M351" s="17">
        <f t="shared" si="137"/>
        <v>127</v>
      </c>
      <c r="N351" s="12">
        <f t="shared" si="127"/>
        <v>1.0150082069999999</v>
      </c>
      <c r="O351" s="12">
        <f t="shared" ca="1" si="128"/>
        <v>1.082616807</v>
      </c>
      <c r="P351" s="17">
        <f t="shared" si="138"/>
        <v>0</v>
      </c>
      <c r="Q351" s="14">
        <f t="shared" ca="1" si="126"/>
        <v>190.37366428403232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45030</v>
      </c>
      <c r="B352" s="116">
        <f t="shared" ca="1" si="141"/>
        <v>1191.1179386360632</v>
      </c>
      <c r="C352" s="14">
        <f t="shared" si="132"/>
        <v>1000</v>
      </c>
      <c r="D352" s="95">
        <f t="shared" si="133"/>
        <v>45029</v>
      </c>
      <c r="E352" s="1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ca="1" si="143"/>
        <v>1.0984008572119</v>
      </c>
      <c r="I352" s="14">
        <f t="shared" ca="1" si="144"/>
        <v>1.06715063</v>
      </c>
      <c r="J352" s="13">
        <f t="shared" si="134"/>
        <v>0.03</v>
      </c>
      <c r="K352" s="29">
        <f t="shared" si="135"/>
        <v>44844</v>
      </c>
      <c r="L352" s="2">
        <f t="shared" si="136"/>
        <v>128</v>
      </c>
      <c r="M352" s="17">
        <f t="shared" si="137"/>
        <v>128</v>
      </c>
      <c r="N352" s="12">
        <f t="shared" si="127"/>
        <v>1.0151272710000001</v>
      </c>
      <c r="O352" s="12">
        <f t="shared" ca="1" si="128"/>
        <v>1.0832937069999999</v>
      </c>
      <c r="P352" s="17">
        <f t="shared" si="138"/>
        <v>0</v>
      </c>
      <c r="Q352" s="14">
        <f t="shared" ca="1" si="126"/>
        <v>191.11793863606323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45033</v>
      </c>
      <c r="B353" s="116">
        <f t="shared" ca="1" si="141"/>
        <v>1191.8626824989844</v>
      </c>
      <c r="C353" s="14">
        <f t="shared" si="132"/>
        <v>1000</v>
      </c>
      <c r="D353" s="95">
        <f t="shared" si="133"/>
        <v>45030</v>
      </c>
      <c r="E353" s="1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ca="1" si="143"/>
        <v>1.0984008572119</v>
      </c>
      <c r="I353" s="14">
        <f t="shared" ca="1" si="144"/>
        <v>1.0676926200000001</v>
      </c>
      <c r="J353" s="13">
        <f t="shared" si="134"/>
        <v>0.03</v>
      </c>
      <c r="K353" s="29">
        <f t="shared" si="135"/>
        <v>44844</v>
      </c>
      <c r="L353" s="2">
        <f t="shared" si="136"/>
        <v>129</v>
      </c>
      <c r="M353" s="17">
        <f t="shared" si="137"/>
        <v>129</v>
      </c>
      <c r="N353" s="12">
        <f t="shared" si="127"/>
        <v>1.0152463490000001</v>
      </c>
      <c r="O353" s="12">
        <f t="shared" ca="1" si="128"/>
        <v>1.0839710339999999</v>
      </c>
      <c r="P353" s="17">
        <f t="shared" si="138"/>
        <v>0</v>
      </c>
      <c r="Q353" s="14">
        <f t="shared" ca="1" si="126"/>
        <v>191.86268249898436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45034</v>
      </c>
      <c r="B354" s="116">
        <f t="shared" ca="1" si="141"/>
        <v>1192.6078870765261</v>
      </c>
      <c r="C354" s="14">
        <f t="shared" si="132"/>
        <v>1000</v>
      </c>
      <c r="D354" s="95">
        <f t="shared" si="133"/>
        <v>45033</v>
      </c>
      <c r="E354" s="1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ca="1" si="143"/>
        <v>1.0984008572119</v>
      </c>
      <c r="I354" s="14">
        <f t="shared" ca="1" si="144"/>
        <v>1.0682348800000001</v>
      </c>
      <c r="J354" s="13">
        <f t="shared" si="134"/>
        <v>0.03</v>
      </c>
      <c r="K354" s="29">
        <f t="shared" si="135"/>
        <v>44844</v>
      </c>
      <c r="L354" s="2">
        <f t="shared" si="136"/>
        <v>130</v>
      </c>
      <c r="M354" s="17">
        <f t="shared" si="137"/>
        <v>130</v>
      </c>
      <c r="N354" s="12">
        <f t="shared" si="127"/>
        <v>1.0153654409999999</v>
      </c>
      <c r="O354" s="12">
        <f t="shared" ca="1" si="128"/>
        <v>1.08464878</v>
      </c>
      <c r="P354" s="17">
        <f t="shared" si="138"/>
        <v>0</v>
      </c>
      <c r="Q354" s="14">
        <f t="shared" ref="Q354:Q388" ca="1" si="145">TRUNC(((O354-1)*C354),8)+((Q$224-V$224)*O354)</f>
        <v>192.60788707652608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45035</v>
      </c>
      <c r="B355" s="116">
        <f t="shared" ca="1" si="141"/>
        <v>1193.3535523486885</v>
      </c>
      <c r="C355" s="14">
        <f t="shared" si="132"/>
        <v>1000</v>
      </c>
      <c r="D355" s="95">
        <f t="shared" si="133"/>
        <v>45034</v>
      </c>
      <c r="E355" s="1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ca="1" si="143"/>
        <v>1.0984008572119</v>
      </c>
      <c r="I355" s="14">
        <f t="shared" ca="1" si="144"/>
        <v>1.06877741</v>
      </c>
      <c r="J355" s="13">
        <f t="shared" si="134"/>
        <v>0.03</v>
      </c>
      <c r="K355" s="29">
        <f t="shared" si="135"/>
        <v>44844</v>
      </c>
      <c r="L355" s="2">
        <f t="shared" si="136"/>
        <v>131</v>
      </c>
      <c r="M355" s="17">
        <f t="shared" si="137"/>
        <v>131</v>
      </c>
      <c r="N355" s="12">
        <f t="shared" si="127"/>
        <v>1.0154845480000001</v>
      </c>
      <c r="O355" s="12">
        <f t="shared" ca="1" si="128"/>
        <v>1.085326945</v>
      </c>
      <c r="P355" s="17">
        <f t="shared" si="138"/>
        <v>0</v>
      </c>
      <c r="Q355" s="14">
        <f t="shared" ca="1" si="145"/>
        <v>193.35355234868842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45036</v>
      </c>
      <c r="B356" s="116">
        <f t="shared" ca="1" si="141"/>
        <v>1194.0996882212746</v>
      </c>
      <c r="C356" s="14">
        <f t="shared" si="132"/>
        <v>1000</v>
      </c>
      <c r="D356" s="95">
        <f t="shared" si="133"/>
        <v>45035</v>
      </c>
      <c r="E356" s="1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ca="1" si="143"/>
        <v>1.0984008572119</v>
      </c>
      <c r="I356" s="14">
        <f t="shared" ca="1" si="144"/>
        <v>1.06932022</v>
      </c>
      <c r="J356" s="13">
        <f t="shared" si="134"/>
        <v>0.03</v>
      </c>
      <c r="K356" s="29">
        <f t="shared" si="135"/>
        <v>44844</v>
      </c>
      <c r="L356" s="2">
        <f t="shared" si="136"/>
        <v>132</v>
      </c>
      <c r="M356" s="17">
        <f t="shared" si="137"/>
        <v>132</v>
      </c>
      <c r="N356" s="12">
        <f t="shared" si="127"/>
        <v>1.015603668</v>
      </c>
      <c r="O356" s="12">
        <f t="shared" ca="1" si="128"/>
        <v>1.086005538</v>
      </c>
      <c r="P356" s="17">
        <f t="shared" si="138"/>
        <v>0</v>
      </c>
      <c r="Q356" s="14">
        <f t="shared" ca="1" si="145"/>
        <v>194.0996882212747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45040</v>
      </c>
      <c r="B357" s="116">
        <f t="shared" ca="1" si="141"/>
        <v>1194.846294694285</v>
      </c>
      <c r="C357" s="14">
        <f t="shared" si="132"/>
        <v>1000</v>
      </c>
      <c r="D357" s="95">
        <f t="shared" si="133"/>
        <v>45036</v>
      </c>
      <c r="E357" s="1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ca="1" si="143"/>
        <v>1.0984008572119</v>
      </c>
      <c r="I357" s="14">
        <f t="shared" ca="1" si="144"/>
        <v>1.0698633099999999</v>
      </c>
      <c r="J357" s="13">
        <f t="shared" si="134"/>
        <v>0.03</v>
      </c>
      <c r="K357" s="29">
        <f t="shared" si="135"/>
        <v>44844</v>
      </c>
      <c r="L357" s="2">
        <f t="shared" si="136"/>
        <v>133</v>
      </c>
      <c r="M357" s="17">
        <f t="shared" si="137"/>
        <v>133</v>
      </c>
      <c r="N357" s="12">
        <f t="shared" si="127"/>
        <v>1.015722802</v>
      </c>
      <c r="O357" s="12">
        <f t="shared" ca="1" si="128"/>
        <v>1.086684559</v>
      </c>
      <c r="P357" s="17">
        <f t="shared" si="138"/>
        <v>0</v>
      </c>
      <c r="Q357" s="14">
        <f t="shared" ca="1" si="145"/>
        <v>194.84629469428489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45041</v>
      </c>
      <c r="B358" s="116">
        <f t="shared" ca="1" si="141"/>
        <v>1195.5933618619156</v>
      </c>
      <c r="C358" s="14">
        <f t="shared" si="132"/>
        <v>1000</v>
      </c>
      <c r="D358" s="95">
        <f t="shared" si="133"/>
        <v>45040</v>
      </c>
      <c r="E358" s="1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ca="1" si="143"/>
        <v>1.0984008572119</v>
      </c>
      <c r="I358" s="14">
        <f t="shared" ca="1" si="144"/>
        <v>1.0704066699999999</v>
      </c>
      <c r="J358" s="13">
        <f t="shared" si="134"/>
        <v>0.03</v>
      </c>
      <c r="K358" s="29">
        <f t="shared" si="135"/>
        <v>44844</v>
      </c>
      <c r="L358" s="2">
        <f t="shared" si="136"/>
        <v>134</v>
      </c>
      <c r="M358" s="17">
        <f t="shared" si="137"/>
        <v>134</v>
      </c>
      <c r="N358" s="12">
        <f t="shared" si="127"/>
        <v>1.01584195</v>
      </c>
      <c r="O358" s="12">
        <f t="shared" ca="1" si="128"/>
        <v>1.0873639989999999</v>
      </c>
      <c r="P358" s="17">
        <f t="shared" si="138"/>
        <v>0</v>
      </c>
      <c r="Q358" s="14">
        <f t="shared" ca="1" si="145"/>
        <v>195.59336186191564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45042</v>
      </c>
      <c r="B359" s="116">
        <f t="shared" ca="1" si="141"/>
        <v>1196.340900749504</v>
      </c>
      <c r="C359" s="14">
        <f t="shared" si="132"/>
        <v>1000</v>
      </c>
      <c r="D359" s="95">
        <f t="shared" si="133"/>
        <v>45041</v>
      </c>
      <c r="E359" s="1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ca="1" si="143"/>
        <v>1.0984008572119</v>
      </c>
      <c r="I359" s="14">
        <f t="shared" ca="1" si="144"/>
        <v>1.07095031</v>
      </c>
      <c r="J359" s="13">
        <f t="shared" si="134"/>
        <v>0.03</v>
      </c>
      <c r="K359" s="29">
        <f t="shared" si="135"/>
        <v>44844</v>
      </c>
      <c r="L359" s="2">
        <f t="shared" si="136"/>
        <v>135</v>
      </c>
      <c r="M359" s="17">
        <f t="shared" si="137"/>
        <v>135</v>
      </c>
      <c r="N359" s="12">
        <f t="shared" si="127"/>
        <v>1.0159611120000001</v>
      </c>
      <c r="O359" s="12">
        <f t="shared" ca="1" si="128"/>
        <v>1.088043868</v>
      </c>
      <c r="P359" s="17">
        <f t="shared" si="138"/>
        <v>0</v>
      </c>
      <c r="Q359" s="14">
        <f t="shared" ca="1" si="145"/>
        <v>196.34090074950404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45043</v>
      </c>
      <c r="B360" s="116">
        <f t="shared" ca="1" si="141"/>
        <v>1197.0889003317131</v>
      </c>
      <c r="C360" s="14">
        <f t="shared" si="132"/>
        <v>1000</v>
      </c>
      <c r="D360" s="95">
        <f t="shared" si="133"/>
        <v>45042</v>
      </c>
      <c r="E360" s="1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ca="1" si="143"/>
        <v>1.0984008572119</v>
      </c>
      <c r="I360" s="14">
        <f t="shared" ca="1" si="144"/>
        <v>1.0714942199999999</v>
      </c>
      <c r="J360" s="13">
        <f t="shared" si="134"/>
        <v>0.03</v>
      </c>
      <c r="K360" s="29">
        <f t="shared" si="135"/>
        <v>44844</v>
      </c>
      <c r="L360" s="2">
        <f t="shared" si="136"/>
        <v>136</v>
      </c>
      <c r="M360" s="17">
        <f t="shared" si="137"/>
        <v>136</v>
      </c>
      <c r="N360" s="12">
        <f t="shared" si="127"/>
        <v>1.0160802879999999</v>
      </c>
      <c r="O360" s="12">
        <f t="shared" ca="1" si="128"/>
        <v>1.0887241560000001</v>
      </c>
      <c r="P360" s="17">
        <f t="shared" si="138"/>
        <v>0</v>
      </c>
      <c r="Q360" s="14">
        <f t="shared" ca="1" si="145"/>
        <v>197.08890033171309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45044</v>
      </c>
      <c r="B361" s="116">
        <f t="shared" ca="1" si="141"/>
        <v>1197.8373826092168</v>
      </c>
      <c r="C361" s="14">
        <f t="shared" si="132"/>
        <v>1000</v>
      </c>
      <c r="D361" s="95">
        <f t="shared" si="133"/>
        <v>45043</v>
      </c>
      <c r="E361" s="1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ca="1" si="143"/>
        <v>1.0984008572119</v>
      </c>
      <c r="I361" s="14">
        <f t="shared" ca="1" si="144"/>
        <v>1.0720384199999999</v>
      </c>
      <c r="J361" s="13">
        <f t="shared" si="134"/>
        <v>0.03</v>
      </c>
      <c r="K361" s="29">
        <f t="shared" si="135"/>
        <v>44844</v>
      </c>
      <c r="L361" s="2">
        <f t="shared" si="136"/>
        <v>137</v>
      </c>
      <c r="M361" s="17">
        <f t="shared" si="137"/>
        <v>137</v>
      </c>
      <c r="N361" s="12">
        <f t="shared" si="127"/>
        <v>1.0161994780000001</v>
      </c>
      <c r="O361" s="12">
        <f t="shared" ca="1" si="128"/>
        <v>1.089404883</v>
      </c>
      <c r="P361" s="17">
        <f t="shared" si="138"/>
        <v>0</v>
      </c>
      <c r="Q361" s="14">
        <f t="shared" ca="1" si="145"/>
        <v>197.83738260921672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45048</v>
      </c>
      <c r="B362" s="116">
        <f t="shared" ca="1" si="141"/>
        <v>1198.5863145860039</v>
      </c>
      <c r="C362" s="14">
        <f t="shared" si="132"/>
        <v>1000</v>
      </c>
      <c r="D362" s="95">
        <f t="shared" si="133"/>
        <v>45044</v>
      </c>
      <c r="E362" s="1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ca="1" si="143"/>
        <v>1.0984008572119</v>
      </c>
      <c r="I362" s="14">
        <f t="shared" ca="1" si="144"/>
        <v>1.0725828799999999</v>
      </c>
      <c r="J362" s="13">
        <f t="shared" si="134"/>
        <v>0.03</v>
      </c>
      <c r="K362" s="29">
        <f t="shared" si="135"/>
        <v>44844</v>
      </c>
      <c r="L362" s="2">
        <f t="shared" si="136"/>
        <v>138</v>
      </c>
      <c r="M362" s="17">
        <f t="shared" si="137"/>
        <v>138</v>
      </c>
      <c r="N362" s="12">
        <f t="shared" si="127"/>
        <v>1.0163186820000001</v>
      </c>
      <c r="O362" s="12">
        <f t="shared" ca="1" si="128"/>
        <v>1.0900860189999999</v>
      </c>
      <c r="P362" s="17">
        <f t="shared" si="138"/>
        <v>0</v>
      </c>
      <c r="Q362" s="14">
        <f t="shared" ca="1" si="145"/>
        <v>198.58631458600394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45049</v>
      </c>
      <c r="B363" s="116">
        <f t="shared" ca="1" si="141"/>
        <v>1199.3357303776195</v>
      </c>
      <c r="C363" s="14">
        <f t="shared" si="132"/>
        <v>1000</v>
      </c>
      <c r="D363" s="95">
        <f t="shared" si="133"/>
        <v>45048</v>
      </c>
      <c r="E363" s="1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ca="1" si="143"/>
        <v>1.0984008572119</v>
      </c>
      <c r="I363" s="14">
        <f t="shared" ca="1" si="144"/>
        <v>1.0731276300000001</v>
      </c>
      <c r="J363" s="13">
        <f t="shared" si="134"/>
        <v>0.03</v>
      </c>
      <c r="K363" s="29">
        <f t="shared" si="135"/>
        <v>44844</v>
      </c>
      <c r="L363" s="2">
        <f t="shared" si="136"/>
        <v>139</v>
      </c>
      <c r="M363" s="17">
        <f t="shared" si="137"/>
        <v>139</v>
      </c>
      <c r="N363" s="12">
        <f t="shared" si="127"/>
        <v>1.0164378999999999</v>
      </c>
      <c r="O363" s="12">
        <f t="shared" ca="1" si="128"/>
        <v>1.090767595</v>
      </c>
      <c r="P363" s="17">
        <f t="shared" si="138"/>
        <v>0</v>
      </c>
      <c r="Q363" s="14">
        <f t="shared" ca="1" si="145"/>
        <v>199.33573037761951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45050</v>
      </c>
      <c r="B364" s="116">
        <f t="shared" ca="1" si="141"/>
        <v>1200.0856068638557</v>
      </c>
      <c r="C364" s="14">
        <f t="shared" si="132"/>
        <v>1000</v>
      </c>
      <c r="D364" s="95">
        <f t="shared" si="133"/>
        <v>45049</v>
      </c>
      <c r="E364" s="1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ca="1" si="143"/>
        <v>1.0984008572119</v>
      </c>
      <c r="I364" s="14">
        <f t="shared" ca="1" si="144"/>
        <v>1.07367265</v>
      </c>
      <c r="J364" s="13">
        <f t="shared" si="134"/>
        <v>0.03</v>
      </c>
      <c r="K364" s="29">
        <f t="shared" si="135"/>
        <v>44844</v>
      </c>
      <c r="L364" s="2">
        <f t="shared" si="136"/>
        <v>140</v>
      </c>
      <c r="M364" s="17">
        <f t="shared" si="137"/>
        <v>140</v>
      </c>
      <c r="N364" s="12">
        <f t="shared" si="127"/>
        <v>1.016557132</v>
      </c>
      <c r="O364" s="12">
        <f t="shared" ca="1" si="128"/>
        <v>1.0914495900000001</v>
      </c>
      <c r="P364" s="17">
        <f t="shared" si="138"/>
        <v>0</v>
      </c>
      <c r="Q364" s="14">
        <f t="shared" ca="1" si="145"/>
        <v>200.0856068638557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45051</v>
      </c>
      <c r="B365" s="116">
        <f t="shared" ca="1" si="141"/>
        <v>1200.8359440547124</v>
      </c>
      <c r="C365" s="14">
        <f t="shared" si="132"/>
        <v>1000</v>
      </c>
      <c r="D365" s="95">
        <f t="shared" si="133"/>
        <v>45050</v>
      </c>
      <c r="E365" s="1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ca="1" si="143"/>
        <v>1.0984008572119</v>
      </c>
      <c r="I365" s="14">
        <f t="shared" ca="1" si="144"/>
        <v>1.07421794</v>
      </c>
      <c r="J365" s="13">
        <f t="shared" si="134"/>
        <v>0.03</v>
      </c>
      <c r="K365" s="29">
        <f t="shared" si="135"/>
        <v>44844</v>
      </c>
      <c r="L365" s="2">
        <f t="shared" si="136"/>
        <v>141</v>
      </c>
      <c r="M365" s="17">
        <f t="shared" si="137"/>
        <v>141</v>
      </c>
      <c r="N365" s="12">
        <f t="shared" si="127"/>
        <v>1.0166763780000001</v>
      </c>
      <c r="O365" s="12">
        <f t="shared" ca="1" si="128"/>
        <v>1.092132004</v>
      </c>
      <c r="P365" s="17">
        <f t="shared" si="138"/>
        <v>0</v>
      </c>
      <c r="Q365" s="14">
        <f t="shared" ca="1" si="145"/>
        <v>200.83594405471246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45054</v>
      </c>
      <c r="B366" s="116">
        <f t="shared" ca="1" si="141"/>
        <v>1201.5867661399313</v>
      </c>
      <c r="C366" s="14">
        <f t="shared" si="132"/>
        <v>1000</v>
      </c>
      <c r="D366" s="95">
        <f t="shared" si="133"/>
        <v>45051</v>
      </c>
      <c r="E366" s="1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ca="1" si="143"/>
        <v>1.0984008572119</v>
      </c>
      <c r="I366" s="14">
        <f t="shared" ca="1" si="144"/>
        <v>1.0747635200000001</v>
      </c>
      <c r="J366" s="13">
        <f t="shared" si="134"/>
        <v>0.03</v>
      </c>
      <c r="K366" s="29">
        <f t="shared" si="135"/>
        <v>44844</v>
      </c>
      <c r="L366" s="2">
        <f t="shared" si="136"/>
        <v>142</v>
      </c>
      <c r="M366" s="17">
        <f t="shared" si="137"/>
        <v>142</v>
      </c>
      <c r="N366" s="12">
        <f t="shared" si="127"/>
        <v>1.0167956380000001</v>
      </c>
      <c r="O366" s="12">
        <f t="shared" ca="1" si="128"/>
        <v>1.092814859</v>
      </c>
      <c r="P366" s="17">
        <f t="shared" si="138"/>
        <v>0</v>
      </c>
      <c r="Q366" s="14">
        <f t="shared" ca="1" si="145"/>
        <v>201.58676613993129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45055</v>
      </c>
      <c r="B367" s="116">
        <f t="shared" ca="1" si="141"/>
        <v>1202.3380478202371</v>
      </c>
      <c r="C367" s="14">
        <f t="shared" si="132"/>
        <v>1000</v>
      </c>
      <c r="D367" s="95">
        <f t="shared" si="133"/>
        <v>45054</v>
      </c>
      <c r="E367" s="1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ca="1" si="143"/>
        <v>1.0984008572119</v>
      </c>
      <c r="I367" s="14">
        <f t="shared" ca="1" si="144"/>
        <v>1.07530937</v>
      </c>
      <c r="J367" s="13">
        <f t="shared" si="134"/>
        <v>0.03</v>
      </c>
      <c r="K367" s="29">
        <f t="shared" si="135"/>
        <v>44844</v>
      </c>
      <c r="L367" s="2">
        <f t="shared" si="136"/>
        <v>143</v>
      </c>
      <c r="M367" s="17">
        <f t="shared" si="137"/>
        <v>143</v>
      </c>
      <c r="N367" s="12">
        <f t="shared" si="127"/>
        <v>1.016914911</v>
      </c>
      <c r="O367" s="12">
        <f t="shared" ca="1" si="128"/>
        <v>1.0934981319999999</v>
      </c>
      <c r="P367" s="17">
        <f t="shared" si="138"/>
        <v>0</v>
      </c>
      <c r="Q367" s="14">
        <f t="shared" ca="1" si="145"/>
        <v>202.33804782023702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45056</v>
      </c>
      <c r="B368" s="116">
        <f t="shared" ca="1" si="141"/>
        <v>1203.0898045191016</v>
      </c>
      <c r="C368" s="14">
        <f t="shared" si="132"/>
        <v>1000</v>
      </c>
      <c r="D368" s="95">
        <f t="shared" si="133"/>
        <v>45055</v>
      </c>
      <c r="E368" s="1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ca="1" si="143"/>
        <v>1.0984008572119</v>
      </c>
      <c r="I368" s="14">
        <f t="shared" ca="1" si="144"/>
        <v>1.0758555000000001</v>
      </c>
      <c r="J368" s="13">
        <f t="shared" si="134"/>
        <v>0.03</v>
      </c>
      <c r="K368" s="29">
        <f t="shared" si="135"/>
        <v>44844</v>
      </c>
      <c r="L368" s="2">
        <f t="shared" si="136"/>
        <v>144</v>
      </c>
      <c r="M368" s="17">
        <f t="shared" si="137"/>
        <v>144</v>
      </c>
      <c r="N368" s="12">
        <f t="shared" si="127"/>
        <v>1.017034199</v>
      </c>
      <c r="O368" s="12">
        <f t="shared" ca="1" si="128"/>
        <v>1.094181837</v>
      </c>
      <c r="P368" s="17">
        <f t="shared" si="138"/>
        <v>0</v>
      </c>
      <c r="Q368" s="14">
        <f t="shared" ca="1" si="145"/>
        <v>203.08980451910145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45057</v>
      </c>
      <c r="B369" s="116">
        <f t="shared" ca="1" si="141"/>
        <v>1203.8420219125865</v>
      </c>
      <c r="C369" s="14">
        <f t="shared" si="132"/>
        <v>1000</v>
      </c>
      <c r="D369" s="95">
        <f t="shared" si="133"/>
        <v>45056</v>
      </c>
      <c r="E369" s="1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ca="1" si="143"/>
        <v>1.0984008572119</v>
      </c>
      <c r="I369" s="14">
        <f t="shared" ca="1" si="144"/>
        <v>1.0764019</v>
      </c>
      <c r="J369" s="13">
        <f t="shared" si="134"/>
        <v>0.03</v>
      </c>
      <c r="K369" s="29">
        <f t="shared" si="135"/>
        <v>44844</v>
      </c>
      <c r="L369" s="2">
        <f t="shared" si="136"/>
        <v>145</v>
      </c>
      <c r="M369" s="17">
        <f t="shared" si="137"/>
        <v>145</v>
      </c>
      <c r="N369" s="12">
        <f t="shared" si="127"/>
        <v>1.0171535009999999</v>
      </c>
      <c r="O369" s="12">
        <f t="shared" ca="1" si="128"/>
        <v>1.094865961</v>
      </c>
      <c r="P369" s="17">
        <f t="shared" si="138"/>
        <v>0</v>
      </c>
      <c r="Q369" s="14">
        <f t="shared" ca="1" si="145"/>
        <v>203.84202191258652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45058</v>
      </c>
      <c r="B370" s="116">
        <f t="shared" ca="1" si="141"/>
        <v>1204.5947132050965</v>
      </c>
      <c r="C370" s="14">
        <f t="shared" si="132"/>
        <v>1000</v>
      </c>
      <c r="D370" s="95">
        <f t="shared" si="133"/>
        <v>45057</v>
      </c>
      <c r="E370" s="1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ca="1" si="143"/>
        <v>1.0984008572119</v>
      </c>
      <c r="I370" s="14">
        <f t="shared" ca="1" si="144"/>
        <v>1.07694858</v>
      </c>
      <c r="J370" s="13">
        <f t="shared" si="134"/>
        <v>0.03</v>
      </c>
      <c r="K370" s="29">
        <f t="shared" si="135"/>
        <v>44844</v>
      </c>
      <c r="L370" s="2">
        <f t="shared" si="136"/>
        <v>146</v>
      </c>
      <c r="M370" s="17">
        <f t="shared" si="137"/>
        <v>146</v>
      </c>
      <c r="N370" s="12">
        <f t="shared" si="127"/>
        <v>1.0172728170000001</v>
      </c>
      <c r="O370" s="12">
        <f t="shared" ca="1" si="128"/>
        <v>1.0955505160000001</v>
      </c>
      <c r="P370" s="17">
        <f t="shared" si="138"/>
        <v>0</v>
      </c>
      <c r="Q370" s="14">
        <f t="shared" ca="1" si="145"/>
        <v>204.59471320509658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45061</v>
      </c>
      <c r="B371" s="116">
        <f t="shared" ca="1" si="141"/>
        <v>1205.347877297098</v>
      </c>
      <c r="C371" s="14">
        <f t="shared" si="132"/>
        <v>1000</v>
      </c>
      <c r="D371" s="95">
        <f t="shared" si="133"/>
        <v>45058</v>
      </c>
      <c r="E371" s="1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ca="1" si="143"/>
        <v>1.0984008572119</v>
      </c>
      <c r="I371" s="14">
        <f t="shared" ca="1" si="144"/>
        <v>1.0774955399999999</v>
      </c>
      <c r="J371" s="13">
        <f t="shared" si="134"/>
        <v>0.03</v>
      </c>
      <c r="K371" s="29">
        <f t="shared" si="135"/>
        <v>44844</v>
      </c>
      <c r="L371" s="2">
        <f t="shared" si="136"/>
        <v>147</v>
      </c>
      <c r="M371" s="17">
        <f t="shared" si="137"/>
        <v>147</v>
      </c>
      <c r="N371" s="12">
        <f t="shared" si="127"/>
        <v>1.017392147</v>
      </c>
      <c r="O371" s="12">
        <f t="shared" ca="1" si="128"/>
        <v>1.096235501</v>
      </c>
      <c r="P371" s="17">
        <f t="shared" si="138"/>
        <v>0</v>
      </c>
      <c r="Q371" s="14">
        <f t="shared" ca="1" si="145"/>
        <v>205.34787729709797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45062</v>
      </c>
      <c r="B372" s="116">
        <f t="shared" ca="1" si="141"/>
        <v>1206.1015141885907</v>
      </c>
      <c r="C372" s="14">
        <f t="shared" si="132"/>
        <v>1000</v>
      </c>
      <c r="D372" s="95">
        <f t="shared" si="133"/>
        <v>45061</v>
      </c>
      <c r="E372" s="1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ca="1" si="143"/>
        <v>1.0984008572119</v>
      </c>
      <c r="I372" s="14">
        <f t="shared" ca="1" si="144"/>
        <v>1.0780427800000001</v>
      </c>
      <c r="J372" s="13">
        <f t="shared" si="134"/>
        <v>0.03</v>
      </c>
      <c r="K372" s="29">
        <f t="shared" si="135"/>
        <v>44844</v>
      </c>
      <c r="L372" s="2">
        <f t="shared" si="136"/>
        <v>148</v>
      </c>
      <c r="M372" s="17">
        <f t="shared" si="137"/>
        <v>148</v>
      </c>
      <c r="N372" s="12">
        <f t="shared" si="127"/>
        <v>1.017511491</v>
      </c>
      <c r="O372" s="12">
        <f t="shared" ca="1" si="128"/>
        <v>1.096920916</v>
      </c>
      <c r="P372" s="17">
        <f t="shared" si="138"/>
        <v>0</v>
      </c>
      <c r="Q372" s="14">
        <f t="shared" ca="1" si="145"/>
        <v>206.10151418859067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45063</v>
      </c>
      <c r="B373" s="116">
        <f t="shared" ca="1" si="141"/>
        <v>1206.8556260686421</v>
      </c>
      <c r="C373" s="14">
        <f t="shared" si="132"/>
        <v>1000</v>
      </c>
      <c r="D373" s="95">
        <f t="shared" si="133"/>
        <v>45062</v>
      </c>
      <c r="E373" s="1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ca="1" si="143"/>
        <v>1.0984008572119</v>
      </c>
      <c r="I373" s="14">
        <f t="shared" ca="1" si="144"/>
        <v>1.0785902999999999</v>
      </c>
      <c r="J373" s="13">
        <f t="shared" si="134"/>
        <v>0.03</v>
      </c>
      <c r="K373" s="29">
        <f t="shared" si="135"/>
        <v>44844</v>
      </c>
      <c r="L373" s="2">
        <f t="shared" si="136"/>
        <v>149</v>
      </c>
      <c r="M373" s="17">
        <f t="shared" si="137"/>
        <v>149</v>
      </c>
      <c r="N373" s="12">
        <f t="shared" si="127"/>
        <v>1.0176308489999999</v>
      </c>
      <c r="O373" s="12">
        <f t="shared" ca="1" si="128"/>
        <v>1.0976067629999999</v>
      </c>
      <c r="P373" s="17">
        <f t="shared" si="138"/>
        <v>0</v>
      </c>
      <c r="Q373" s="14">
        <f t="shared" ca="1" si="145"/>
        <v>206.8556260686421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45064</v>
      </c>
      <c r="B374" s="116">
        <f t="shared" ca="1" si="141"/>
        <v>1207.6101997728479</v>
      </c>
      <c r="C374" s="14">
        <f t="shared" si="132"/>
        <v>1000</v>
      </c>
      <c r="D374" s="95">
        <f t="shared" si="133"/>
        <v>45063</v>
      </c>
      <c r="E374" s="1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ca="1" si="143"/>
        <v>1.0984008572119</v>
      </c>
      <c r="I374" s="14">
        <f t="shared" ca="1" si="144"/>
        <v>1.07913809</v>
      </c>
      <c r="J374" s="13">
        <f t="shared" si="134"/>
        <v>0.03</v>
      </c>
      <c r="K374" s="29">
        <f t="shared" si="135"/>
        <v>44844</v>
      </c>
      <c r="L374" s="2">
        <f t="shared" si="136"/>
        <v>150</v>
      </c>
      <c r="M374" s="17">
        <f t="shared" si="137"/>
        <v>150</v>
      </c>
      <c r="N374" s="12">
        <f t="shared" si="127"/>
        <v>1.017750221</v>
      </c>
      <c r="O374" s="12">
        <f t="shared" ca="1" si="128"/>
        <v>1.09829303</v>
      </c>
      <c r="P374" s="17">
        <f t="shared" si="138"/>
        <v>0</v>
      </c>
      <c r="Q374" s="14">
        <f t="shared" ca="1" si="145"/>
        <v>207.61019977284786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45065</v>
      </c>
      <c r="B375" s="116">
        <f t="shared" ca="1" si="141"/>
        <v>1208.3652561623483</v>
      </c>
      <c r="C375" s="14">
        <f t="shared" si="132"/>
        <v>1000</v>
      </c>
      <c r="D375" s="95">
        <f t="shared" si="133"/>
        <v>45064</v>
      </c>
      <c r="E375" s="1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ca="1" si="143"/>
        <v>1.0984008572119</v>
      </c>
      <c r="I375" s="14">
        <f t="shared" ca="1" si="144"/>
        <v>1.07968617</v>
      </c>
      <c r="J375" s="13">
        <f t="shared" si="134"/>
        <v>0.03</v>
      </c>
      <c r="K375" s="29">
        <f t="shared" si="135"/>
        <v>44844</v>
      </c>
      <c r="L375" s="2">
        <f t="shared" si="136"/>
        <v>151</v>
      </c>
      <c r="M375" s="17">
        <f t="shared" si="137"/>
        <v>151</v>
      </c>
      <c r="N375" s="12">
        <f t="shared" si="127"/>
        <v>1.0178696060000001</v>
      </c>
      <c r="O375" s="12">
        <f t="shared" ca="1" si="128"/>
        <v>1.098979736</v>
      </c>
      <c r="P375" s="17">
        <f t="shared" si="138"/>
        <v>0</v>
      </c>
      <c r="Q375" s="14">
        <f t="shared" ca="1" si="145"/>
        <v>208.3652561623482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45068</v>
      </c>
      <c r="B376" s="116">
        <f t="shared" ca="1" si="141"/>
        <v>1209.1207776546039</v>
      </c>
      <c r="C376" s="14">
        <f t="shared" si="132"/>
        <v>1000</v>
      </c>
      <c r="D376" s="95">
        <f t="shared" si="133"/>
        <v>45065</v>
      </c>
      <c r="E376" s="1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ca="1" si="143"/>
        <v>1.0984008572119</v>
      </c>
      <c r="I376" s="14">
        <f t="shared" ca="1" si="144"/>
        <v>1.0802345200000001</v>
      </c>
      <c r="J376" s="13">
        <f t="shared" si="134"/>
        <v>0.03</v>
      </c>
      <c r="K376" s="29">
        <f t="shared" si="135"/>
        <v>44844</v>
      </c>
      <c r="L376" s="2">
        <f t="shared" si="136"/>
        <v>152</v>
      </c>
      <c r="M376" s="17">
        <f t="shared" si="137"/>
        <v>152</v>
      </c>
      <c r="N376" s="12">
        <f t="shared" si="127"/>
        <v>1.0179890060000001</v>
      </c>
      <c r="O376" s="12">
        <f t="shared" ca="1" si="128"/>
        <v>1.0996668650000001</v>
      </c>
      <c r="P376" s="17">
        <f t="shared" si="138"/>
        <v>0</v>
      </c>
      <c r="Q376" s="14">
        <f t="shared" ca="1" si="145"/>
        <v>209.12077765460401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45069</v>
      </c>
      <c r="B377" s="116">
        <f t="shared" ca="1" si="141"/>
        <v>1209.8767730458849</v>
      </c>
      <c r="C377" s="14">
        <f t="shared" si="132"/>
        <v>1000</v>
      </c>
      <c r="D377" s="95">
        <f t="shared" si="133"/>
        <v>45068</v>
      </c>
      <c r="E377" s="1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ca="1" si="143"/>
        <v>1.0984008572119</v>
      </c>
      <c r="I377" s="14">
        <f t="shared" ca="1" si="144"/>
        <v>1.08078315</v>
      </c>
      <c r="J377" s="13">
        <f t="shared" si="134"/>
        <v>0.03</v>
      </c>
      <c r="K377" s="29">
        <f t="shared" si="135"/>
        <v>44844</v>
      </c>
      <c r="L377" s="2">
        <f t="shared" si="136"/>
        <v>153</v>
      </c>
      <c r="M377" s="17">
        <f t="shared" si="137"/>
        <v>153</v>
      </c>
      <c r="N377" s="12">
        <f t="shared" si="127"/>
        <v>1.0181084199999999</v>
      </c>
      <c r="O377" s="12">
        <f t="shared" ca="1" si="128"/>
        <v>1.1003544249999999</v>
      </c>
      <c r="P377" s="17">
        <f t="shared" si="138"/>
        <v>0</v>
      </c>
      <c r="Q377" s="14">
        <f t="shared" ca="1" si="145"/>
        <v>209.87677304588476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45070</v>
      </c>
      <c r="B378" s="116">
        <f t="shared" ca="1" si="141"/>
        <v>1210.6332313408536</v>
      </c>
      <c r="C378" s="14">
        <f t="shared" si="132"/>
        <v>1000</v>
      </c>
      <c r="D378" s="95">
        <f t="shared" si="133"/>
        <v>45069</v>
      </c>
      <c r="E378" s="1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ca="1" si="143"/>
        <v>1.0984008572119</v>
      </c>
      <c r="I378" s="14">
        <f t="shared" ca="1" si="144"/>
        <v>1.0813320500000001</v>
      </c>
      <c r="J378" s="13">
        <f t="shared" si="134"/>
        <v>0.03</v>
      </c>
      <c r="K378" s="29">
        <f t="shared" si="135"/>
        <v>44844</v>
      </c>
      <c r="L378" s="2">
        <f t="shared" si="136"/>
        <v>154</v>
      </c>
      <c r="M378" s="17">
        <f t="shared" si="137"/>
        <v>154</v>
      </c>
      <c r="N378" s="12">
        <f t="shared" si="127"/>
        <v>1.018227848</v>
      </c>
      <c r="O378" s="12">
        <f t="shared" ca="1" si="128"/>
        <v>1.1010424059999999</v>
      </c>
      <c r="P378" s="17">
        <f t="shared" si="138"/>
        <v>0</v>
      </c>
      <c r="Q378" s="14">
        <f t="shared" ca="1" si="145"/>
        <v>210.63323134085357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45071</v>
      </c>
      <c r="B379" s="116">
        <f t="shared" ca="1" si="141"/>
        <v>1211.3901756297182</v>
      </c>
      <c r="C379" s="14">
        <f t="shared" si="132"/>
        <v>1000</v>
      </c>
      <c r="D379" s="95">
        <f t="shared" si="133"/>
        <v>45070</v>
      </c>
      <c r="E379" s="1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ca="1" si="143"/>
        <v>1.0984008572119</v>
      </c>
      <c r="I379" s="14">
        <f t="shared" ca="1" si="144"/>
        <v>1.08188124</v>
      </c>
      <c r="J379" s="13">
        <f t="shared" si="134"/>
        <v>0.03</v>
      </c>
      <c r="K379" s="29">
        <f t="shared" si="135"/>
        <v>44844</v>
      </c>
      <c r="L379" s="2">
        <f t="shared" si="136"/>
        <v>155</v>
      </c>
      <c r="M379" s="17">
        <f t="shared" si="137"/>
        <v>155</v>
      </c>
      <c r="N379" s="12">
        <f t="shared" si="127"/>
        <v>1.0183472899999999</v>
      </c>
      <c r="O379" s="12">
        <f t="shared" ca="1" si="128"/>
        <v>1.1017308290000001</v>
      </c>
      <c r="P379" s="17">
        <f t="shared" si="138"/>
        <v>0</v>
      </c>
      <c r="Q379" s="14">
        <f t="shared" ca="1" si="145"/>
        <v>211.3901756297181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45072</v>
      </c>
      <c r="B380" s="116">
        <f t="shared" ca="1" si="141"/>
        <v>1212.1475938176077</v>
      </c>
      <c r="C380" s="14">
        <f t="shared" si="132"/>
        <v>1000</v>
      </c>
      <c r="D380" s="95">
        <f t="shared" si="133"/>
        <v>45071</v>
      </c>
      <c r="E380" s="1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ca="1" si="143"/>
        <v>1.0984008572119</v>
      </c>
      <c r="I380" s="14">
        <f t="shared" ca="1" si="144"/>
        <v>1.0824307099999999</v>
      </c>
      <c r="J380" s="13">
        <f t="shared" si="134"/>
        <v>0.03</v>
      </c>
      <c r="K380" s="29">
        <f t="shared" si="135"/>
        <v>44844</v>
      </c>
      <c r="L380" s="2">
        <f t="shared" si="136"/>
        <v>156</v>
      </c>
      <c r="M380" s="17">
        <f t="shared" si="137"/>
        <v>156</v>
      </c>
      <c r="N380" s="12">
        <f t="shared" si="127"/>
        <v>1.0184667460000001</v>
      </c>
      <c r="O380" s="12">
        <f t="shared" ca="1" si="128"/>
        <v>1.1024196829999999</v>
      </c>
      <c r="P380" s="17">
        <f t="shared" si="138"/>
        <v>0</v>
      </c>
      <c r="Q380" s="14">
        <f t="shared" ca="1" si="145"/>
        <v>212.14759381760769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45075</v>
      </c>
      <c r="B381" s="116">
        <f t="shared" ca="1" si="141"/>
        <v>1212.905476008719</v>
      </c>
      <c r="C381" s="14">
        <f t="shared" si="132"/>
        <v>1000</v>
      </c>
      <c r="D381" s="95">
        <f t="shared" si="133"/>
        <v>45072</v>
      </c>
      <c r="E381" s="1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ca="1" si="143"/>
        <v>1.0984008572119</v>
      </c>
      <c r="I381" s="14">
        <f t="shared" ca="1" si="144"/>
        <v>1.08298045</v>
      </c>
      <c r="J381" s="13">
        <f t="shared" si="134"/>
        <v>0.03</v>
      </c>
      <c r="K381" s="29">
        <f t="shared" si="135"/>
        <v>44844</v>
      </c>
      <c r="L381" s="2">
        <f t="shared" si="136"/>
        <v>157</v>
      </c>
      <c r="M381" s="17">
        <f t="shared" si="137"/>
        <v>157</v>
      </c>
      <c r="N381" s="12">
        <f t="shared" si="127"/>
        <v>1.0185862160000001</v>
      </c>
      <c r="O381" s="12">
        <f t="shared" ca="1" si="128"/>
        <v>1.1031089590000001</v>
      </c>
      <c r="P381" s="17">
        <f t="shared" si="138"/>
        <v>0</v>
      </c>
      <c r="Q381" s="14">
        <f t="shared" ca="1" si="145"/>
        <v>212.90547600871895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45076</v>
      </c>
      <c r="B382" s="116">
        <f t="shared" ca="1" si="141"/>
        <v>1213.6638430941923</v>
      </c>
      <c r="C382" s="14">
        <f t="shared" si="132"/>
        <v>1000</v>
      </c>
      <c r="D382" s="95">
        <f t="shared" si="133"/>
        <v>45075</v>
      </c>
      <c r="E382" s="1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ca="1" si="143"/>
        <v>1.0984008572119</v>
      </c>
      <c r="I382" s="14">
        <f t="shared" ca="1" si="144"/>
        <v>1.0835304800000001</v>
      </c>
      <c r="J382" s="13">
        <f t="shared" si="134"/>
        <v>0.03</v>
      </c>
      <c r="K382" s="29">
        <f t="shared" si="135"/>
        <v>44844</v>
      </c>
      <c r="L382" s="2">
        <f t="shared" si="136"/>
        <v>158</v>
      </c>
      <c r="M382" s="17">
        <f t="shared" si="137"/>
        <v>158</v>
      </c>
      <c r="N382" s="12">
        <f t="shared" si="127"/>
        <v>1.0187056999999999</v>
      </c>
      <c r="O382" s="12">
        <f t="shared" ca="1" si="128"/>
        <v>1.103798676</v>
      </c>
      <c r="P382" s="17">
        <f t="shared" si="138"/>
        <v>0</v>
      </c>
      <c r="Q382" s="14">
        <f t="shared" ca="1" si="145"/>
        <v>213.66384309419223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45077</v>
      </c>
      <c r="B383" s="116">
        <f t="shared" ca="1" si="141"/>
        <v>1214.4226741828872</v>
      </c>
      <c r="C383" s="14">
        <f t="shared" si="132"/>
        <v>1000</v>
      </c>
      <c r="D383" s="95">
        <f t="shared" si="133"/>
        <v>45076</v>
      </c>
      <c r="E383" s="1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ca="1" si="143"/>
        <v>1.0984008572119</v>
      </c>
      <c r="I383" s="14">
        <f t="shared" ca="1" si="144"/>
        <v>1.0840807800000001</v>
      </c>
      <c r="J383" s="13">
        <f t="shared" si="134"/>
        <v>0.03</v>
      </c>
      <c r="K383" s="29">
        <f t="shared" si="135"/>
        <v>44844</v>
      </c>
      <c r="L383" s="2">
        <f t="shared" si="136"/>
        <v>159</v>
      </c>
      <c r="M383" s="17">
        <f t="shared" si="137"/>
        <v>159</v>
      </c>
      <c r="N383" s="12">
        <f t="shared" si="127"/>
        <v>1.018825198</v>
      </c>
      <c r="O383" s="12">
        <f t="shared" ca="1" si="128"/>
        <v>1.1044888150000001</v>
      </c>
      <c r="P383" s="17">
        <f t="shared" si="138"/>
        <v>0</v>
      </c>
      <c r="Q383" s="14">
        <f t="shared" ca="1" si="145"/>
        <v>214.42267418288725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45078</v>
      </c>
      <c r="B384" s="116">
        <f t="shared" ca="1" si="141"/>
        <v>1215.1819813696748</v>
      </c>
      <c r="C384" s="14">
        <f t="shared" si="132"/>
        <v>1000</v>
      </c>
      <c r="D384" s="95">
        <f t="shared" si="133"/>
        <v>45077</v>
      </c>
      <c r="E384" s="1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ca="1" si="143"/>
        <v>1.0984008572119</v>
      </c>
      <c r="I384" s="14">
        <f t="shared" ca="1" si="144"/>
        <v>1.0846313599999999</v>
      </c>
      <c r="J384" s="13">
        <f t="shared" si="134"/>
        <v>0.03</v>
      </c>
      <c r="K384" s="29">
        <f t="shared" si="135"/>
        <v>44844</v>
      </c>
      <c r="L384" s="2">
        <f t="shared" si="136"/>
        <v>160</v>
      </c>
      <c r="M384" s="17">
        <f t="shared" si="137"/>
        <v>160</v>
      </c>
      <c r="N384" s="12">
        <f t="shared" si="127"/>
        <v>1.01894471</v>
      </c>
      <c r="O384" s="12">
        <f t="shared" ca="1" si="128"/>
        <v>1.105179387</v>
      </c>
      <c r="P384" s="17">
        <f t="shared" si="138"/>
        <v>0</v>
      </c>
      <c r="Q384" s="14">
        <f t="shared" ca="1" si="145"/>
        <v>215.18198136967465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45079</v>
      </c>
      <c r="B385" s="116">
        <f t="shared" ca="1" si="141"/>
        <v>1215.941773450824</v>
      </c>
      <c r="C385" s="14">
        <f t="shared" si="132"/>
        <v>1000</v>
      </c>
      <c r="D385" s="95">
        <f t="shared" si="133"/>
        <v>45078</v>
      </c>
      <c r="E385" s="1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ca="1" si="143"/>
        <v>1.0984008572119</v>
      </c>
      <c r="I385" s="14">
        <f t="shared" ca="1" si="144"/>
        <v>1.08518223</v>
      </c>
      <c r="J385" s="13">
        <f t="shared" si="134"/>
        <v>0.03</v>
      </c>
      <c r="K385" s="29">
        <f t="shared" si="135"/>
        <v>44844</v>
      </c>
      <c r="L385" s="2">
        <f t="shared" si="136"/>
        <v>161</v>
      </c>
      <c r="M385" s="17">
        <f t="shared" si="137"/>
        <v>161</v>
      </c>
      <c r="N385" s="12">
        <f t="shared" si="127"/>
        <v>1.019064236</v>
      </c>
      <c r="O385" s="12">
        <f t="shared" ca="1" si="128"/>
        <v>1.1058703999999999</v>
      </c>
      <c r="P385" s="17">
        <f t="shared" si="138"/>
        <v>0</v>
      </c>
      <c r="Q385" s="14">
        <f t="shared" ca="1" si="145"/>
        <v>215.94177345082409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ht="15" x14ac:dyDescent="0.25">
      <c r="A386" s="115">
        <f t="shared" si="131"/>
        <v>45082</v>
      </c>
      <c r="B386" s="116">
        <f t="shared" ca="1" si="141"/>
        <v>1216.702030634729</v>
      </c>
      <c r="C386" s="14">
        <f t="shared" si="132"/>
        <v>1000</v>
      </c>
      <c r="D386" s="95">
        <f t="shared" si="133"/>
        <v>45079</v>
      </c>
      <c r="E386" s="1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ca="1" si="143"/>
        <v>1.0984008572119</v>
      </c>
      <c r="I386" s="14">
        <f t="shared" ca="1" si="144"/>
        <v>1.08573337</v>
      </c>
      <c r="J386" s="13">
        <f t="shared" si="134"/>
        <v>0.03</v>
      </c>
      <c r="K386" s="29">
        <f t="shared" si="135"/>
        <v>44844</v>
      </c>
      <c r="L386" s="2">
        <f t="shared" si="136"/>
        <v>162</v>
      </c>
      <c r="M386" s="17">
        <f t="shared" si="137"/>
        <v>162</v>
      </c>
      <c r="N386" s="12">
        <f t="shared" si="127"/>
        <v>1.019183776</v>
      </c>
      <c r="O386" s="12">
        <f t="shared" ca="1" si="128"/>
        <v>1.106561836</v>
      </c>
      <c r="P386" s="17">
        <f t="shared" si="138"/>
        <v>0</v>
      </c>
      <c r="Q386" s="14">
        <f t="shared" ca="1" si="145"/>
        <v>216.70203063472894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172" t="str">
        <f>B$9</f>
        <v>CRA0210054C</v>
      </c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" x14ac:dyDescent="0.25">
      <c r="A387" s="115">
        <f t="shared" si="131"/>
        <v>45083</v>
      </c>
      <c r="B387" s="116">
        <f t="shared" ca="1" si="141"/>
        <v>1217.4627628171925</v>
      </c>
      <c r="C387" s="14">
        <f t="shared" si="132"/>
        <v>1000</v>
      </c>
      <c r="D387" s="95">
        <f t="shared" si="133"/>
        <v>45082</v>
      </c>
      <c r="E387" s="1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ca="1" si="143"/>
        <v>1.0984008572119</v>
      </c>
      <c r="I387" s="14">
        <f t="shared" ca="1" si="144"/>
        <v>1.0862847899999999</v>
      </c>
      <c r="J387" s="13">
        <f t="shared" si="134"/>
        <v>0.03</v>
      </c>
      <c r="K387" s="29">
        <f t="shared" si="135"/>
        <v>44844</v>
      </c>
      <c r="L387" s="2">
        <f t="shared" si="136"/>
        <v>163</v>
      </c>
      <c r="M387" s="17">
        <f t="shared" si="137"/>
        <v>163</v>
      </c>
      <c r="N387" s="12">
        <f t="shared" si="127"/>
        <v>1.0193033300000001</v>
      </c>
      <c r="O387" s="12">
        <f t="shared" ca="1" si="128"/>
        <v>1.1072537039999999</v>
      </c>
      <c r="P387" s="17">
        <f t="shared" si="138"/>
        <v>0</v>
      </c>
      <c r="Q387" s="14">
        <f t="shared" ca="1" si="145"/>
        <v>217.46276281719253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172" t="s">
        <v>88</v>
      </c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" x14ac:dyDescent="0.25">
      <c r="A388" s="162">
        <f t="shared" si="131"/>
        <v>45084</v>
      </c>
      <c r="B388" s="163">
        <f t="shared" ca="1" si="141"/>
        <v>1218.2239699982149</v>
      </c>
      <c r="C388" s="164">
        <f t="shared" si="132"/>
        <v>1000</v>
      </c>
      <c r="D388" s="165">
        <f t="shared" si="133"/>
        <v>45083</v>
      </c>
      <c r="E388" s="13">
        <f ca="1">IF(D388&lt;$B$1,VLOOKUP(D388,[1]DI!$A$4:$B$15000,2,FALSE),0)</f>
        <v>0.13650000000000001</v>
      </c>
      <c r="F388" s="164">
        <f t="shared" ca="1" si="142"/>
        <v>1.00050788</v>
      </c>
      <c r="G388" s="164">
        <f ca="1">(TRUNC(PRODUCT($F$12:$F387),16))</f>
        <v>1.19378213497001</v>
      </c>
      <c r="H388" s="164">
        <f t="shared" ca="1" si="143"/>
        <v>1.0984008572119</v>
      </c>
      <c r="I388" s="164">
        <f t="shared" ca="1" si="144"/>
        <v>1.08683649</v>
      </c>
      <c r="J388" s="166">
        <f t="shared" si="134"/>
        <v>0.03</v>
      </c>
      <c r="K388" s="165">
        <f t="shared" si="135"/>
        <v>44844</v>
      </c>
      <c r="L388" s="167">
        <f t="shared" si="136"/>
        <v>164</v>
      </c>
      <c r="M388" s="168">
        <f t="shared" si="137"/>
        <v>164</v>
      </c>
      <c r="N388" s="169">
        <f t="shared" si="127"/>
        <v>1.019422898</v>
      </c>
      <c r="O388" s="169">
        <f t="shared" ca="1" si="128"/>
        <v>1.107946004</v>
      </c>
      <c r="P388" s="168">
        <v>2</v>
      </c>
      <c r="Q388" s="164">
        <f t="shared" ca="1" si="145"/>
        <v>218.22396999821484</v>
      </c>
      <c r="R388" s="170">
        <f t="shared" si="129"/>
        <v>0</v>
      </c>
      <c r="S388" s="164">
        <f t="shared" si="130"/>
        <v>0</v>
      </c>
      <c r="T388" s="171" t="str">
        <f t="shared" si="139"/>
        <v>A+J=</v>
      </c>
      <c r="U388" s="165">
        <f t="shared" si="140"/>
        <v>46021</v>
      </c>
      <c r="V388" s="173">
        <v>42.256232949999998</v>
      </c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ht="15" x14ac:dyDescent="0.25">
      <c r="A389" s="115">
        <f t="shared" si="131"/>
        <v>45086</v>
      </c>
      <c r="B389" s="116">
        <f t="shared" ca="1" si="141"/>
        <v>1176.7030038199978</v>
      </c>
      <c r="C389" s="14">
        <f t="shared" si="132"/>
        <v>1000</v>
      </c>
      <c r="D389" s="95">
        <f t="shared" si="133"/>
        <v>45084</v>
      </c>
      <c r="E389" s="1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ca="1" si="143"/>
        <v>1.19378213497001</v>
      </c>
      <c r="I389" s="14">
        <f t="shared" ca="1" si="144"/>
        <v>1.00050788</v>
      </c>
      <c r="J389" s="13">
        <f t="shared" si="134"/>
        <v>0.03</v>
      </c>
      <c r="K389" s="29">
        <v>45084</v>
      </c>
      <c r="L389" s="2">
        <f t="shared" si="136"/>
        <v>1</v>
      </c>
      <c r="M389" s="17">
        <f t="shared" si="137"/>
        <v>1</v>
      </c>
      <c r="N389" s="12">
        <f t="shared" si="127"/>
        <v>1.000117304</v>
      </c>
      <c r="O389" s="12">
        <f t="shared" ca="1" si="128"/>
        <v>1.0006252440000001</v>
      </c>
      <c r="P389" s="17">
        <f t="shared" si="138"/>
        <v>0</v>
      </c>
      <c r="Q389" s="14">
        <f ca="1">TRUNC(((O389-1)*C389),8)+((Q$388-V$388)*O389)</f>
        <v>176.70300381999783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172" t="s">
        <v>89</v>
      </c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ht="15" x14ac:dyDescent="0.25">
      <c r="A390" s="115">
        <f t="shared" si="131"/>
        <v>45089</v>
      </c>
      <c r="B390" s="116">
        <f t="shared" ca="1" si="141"/>
        <v>1177.438730395166</v>
      </c>
      <c r="C390" s="14">
        <f t="shared" si="132"/>
        <v>1000</v>
      </c>
      <c r="D390" s="95">
        <f t="shared" si="133"/>
        <v>45086</v>
      </c>
      <c r="E390" s="1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ca="1" si="143"/>
        <v>1.19378213497001</v>
      </c>
      <c r="I390" s="14">
        <f t="shared" ca="1" si="144"/>
        <v>1.00101602</v>
      </c>
      <c r="J390" s="13">
        <f t="shared" si="134"/>
        <v>0.03</v>
      </c>
      <c r="K390" s="29">
        <f t="shared" si="135"/>
        <v>45084</v>
      </c>
      <c r="L390" s="2">
        <f t="shared" si="136"/>
        <v>2</v>
      </c>
      <c r="M390" s="17">
        <f t="shared" si="137"/>
        <v>2</v>
      </c>
      <c r="N390" s="12">
        <f t="shared" si="127"/>
        <v>1.0002346209999999</v>
      </c>
      <c r="O390" s="12">
        <f t="shared" ca="1" si="128"/>
        <v>1.0012508790000001</v>
      </c>
      <c r="P390" s="17">
        <f t="shared" si="138"/>
        <v>0</v>
      </c>
      <c r="Q390" s="14">
        <f t="shared" ref="Q390:Q453" ca="1" si="146">TRUNC(((O390-1)*C390),8)+((Q$388-V$388)*O390)</f>
        <v>177.438730395166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174">
        <f ca="1">C388+Q388-V388</f>
        <v>1175.967737048215</v>
      </c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45090</v>
      </c>
      <c r="B391" s="116">
        <f t="shared" ca="1" si="141"/>
        <v>1178.1749097079128</v>
      </c>
      <c r="C391" s="14">
        <f t="shared" si="132"/>
        <v>1000</v>
      </c>
      <c r="D391" s="95">
        <f t="shared" si="133"/>
        <v>45089</v>
      </c>
      <c r="E391" s="1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ca="1" si="143"/>
        <v>1.19378213497001</v>
      </c>
      <c r="I391" s="14">
        <f t="shared" ca="1" si="144"/>
        <v>1.00152441</v>
      </c>
      <c r="J391" s="13">
        <f t="shared" si="134"/>
        <v>0.03</v>
      </c>
      <c r="K391" s="29">
        <f t="shared" si="135"/>
        <v>45084</v>
      </c>
      <c r="L391" s="2">
        <f t="shared" si="136"/>
        <v>3</v>
      </c>
      <c r="M391" s="17">
        <f t="shared" si="137"/>
        <v>3</v>
      </c>
      <c r="N391" s="12">
        <f t="shared" si="127"/>
        <v>1.0003519519999999</v>
      </c>
      <c r="O391" s="12">
        <f t="shared" ca="1" si="128"/>
        <v>1.001876899</v>
      </c>
      <c r="P391" s="17">
        <f t="shared" si="138"/>
        <v>0</v>
      </c>
      <c r="Q391" s="14">
        <f t="shared" ca="1" si="146"/>
        <v>178.17490970791289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45091</v>
      </c>
      <c r="B392" s="116">
        <f t="shared" ca="1" si="141"/>
        <v>1178.9115617796901</v>
      </c>
      <c r="C392" s="14">
        <f t="shared" si="132"/>
        <v>1000</v>
      </c>
      <c r="D392" s="95">
        <f t="shared" si="133"/>
        <v>45090</v>
      </c>
      <c r="E392" s="1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ca="1" si="143"/>
        <v>1.19378213497001</v>
      </c>
      <c r="I392" s="14">
        <f t="shared" ca="1" si="144"/>
        <v>1.00203307</v>
      </c>
      <c r="J392" s="13">
        <f t="shared" si="134"/>
        <v>0.03</v>
      </c>
      <c r="K392" s="29">
        <f t="shared" si="135"/>
        <v>45084</v>
      </c>
      <c r="L392" s="2">
        <f t="shared" si="136"/>
        <v>4</v>
      </c>
      <c r="M392" s="17">
        <f t="shared" si="137"/>
        <v>4</v>
      </c>
      <c r="N392" s="12">
        <f t="shared" si="127"/>
        <v>1.000469297</v>
      </c>
      <c r="O392" s="12">
        <f t="shared" ca="1" si="128"/>
        <v>1.0025033210000001</v>
      </c>
      <c r="P392" s="17">
        <f t="shared" si="138"/>
        <v>0</v>
      </c>
      <c r="Q392" s="14">
        <f t="shared" ca="1" si="146"/>
        <v>178.91156177969012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45092</v>
      </c>
      <c r="B393" s="116">
        <f t="shared" ca="1" si="141"/>
        <v>1179.6486654030784</v>
      </c>
      <c r="C393" s="14">
        <f t="shared" si="132"/>
        <v>1000</v>
      </c>
      <c r="D393" s="95">
        <f t="shared" si="133"/>
        <v>45091</v>
      </c>
      <c r="E393" s="1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ca="1" si="143"/>
        <v>1.19378213497001</v>
      </c>
      <c r="I393" s="14">
        <f t="shared" ca="1" si="144"/>
        <v>1.0025419799999999</v>
      </c>
      <c r="J393" s="13">
        <f t="shared" si="134"/>
        <v>0.03</v>
      </c>
      <c r="K393" s="29">
        <f t="shared" si="135"/>
        <v>45084</v>
      </c>
      <c r="L393" s="2">
        <f t="shared" si="136"/>
        <v>5</v>
      </c>
      <c r="M393" s="17">
        <f t="shared" si="137"/>
        <v>5</v>
      </c>
      <c r="N393" s="12">
        <f t="shared" si="127"/>
        <v>1.0005866560000001</v>
      </c>
      <c r="O393" s="12">
        <f t="shared" ca="1" si="128"/>
        <v>1.0031301269999999</v>
      </c>
      <c r="P393" s="17">
        <f t="shared" si="138"/>
        <v>0</v>
      </c>
      <c r="Q393" s="14">
        <f t="shared" ca="1" si="146"/>
        <v>179.64866540307835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45093</v>
      </c>
      <c r="B394" s="116">
        <f t="shared" ca="1" si="141"/>
        <v>1180.3862323677549</v>
      </c>
      <c r="C394" s="14">
        <f t="shared" si="132"/>
        <v>1000</v>
      </c>
      <c r="D394" s="95">
        <f t="shared" si="133"/>
        <v>45092</v>
      </c>
      <c r="E394" s="1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ca="1" si="143"/>
        <v>1.19378213497001</v>
      </c>
      <c r="I394" s="14">
        <f t="shared" ca="1" si="144"/>
        <v>1.0030511499999999</v>
      </c>
      <c r="J394" s="13">
        <f t="shared" si="134"/>
        <v>0.03</v>
      </c>
      <c r="K394" s="29">
        <f t="shared" si="135"/>
        <v>45084</v>
      </c>
      <c r="L394" s="2">
        <f t="shared" si="136"/>
        <v>6</v>
      </c>
      <c r="M394" s="17">
        <f t="shared" si="137"/>
        <v>6</v>
      </c>
      <c r="N394" s="12">
        <f t="shared" si="127"/>
        <v>1.000704029</v>
      </c>
      <c r="O394" s="12">
        <f t="shared" ca="1" si="128"/>
        <v>1.003757327</v>
      </c>
      <c r="P394" s="17">
        <f t="shared" si="138"/>
        <v>0</v>
      </c>
      <c r="Q394" s="14">
        <f t="shared" ca="1" si="146"/>
        <v>180.38623236775499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45096</v>
      </c>
      <c r="B395" s="116">
        <f t="shared" ca="1" si="141"/>
        <v>1181.1242614877524</v>
      </c>
      <c r="C395" s="14">
        <f t="shared" si="132"/>
        <v>1000</v>
      </c>
      <c r="D395" s="95">
        <f t="shared" si="133"/>
        <v>45093</v>
      </c>
      <c r="E395" s="1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ca="1" si="143"/>
        <v>1.19378213497001</v>
      </c>
      <c r="I395" s="14">
        <f t="shared" ca="1" si="144"/>
        <v>1.00356058</v>
      </c>
      <c r="J395" s="13">
        <f t="shared" si="134"/>
        <v>0.03</v>
      </c>
      <c r="K395" s="29">
        <f t="shared" si="135"/>
        <v>45084</v>
      </c>
      <c r="L395" s="2">
        <f t="shared" si="136"/>
        <v>7</v>
      </c>
      <c r="M395" s="17">
        <f t="shared" si="137"/>
        <v>7</v>
      </c>
      <c r="N395" s="12">
        <f t="shared" si="127"/>
        <v>1.0008214150000001</v>
      </c>
      <c r="O395" s="12">
        <f t="shared" ca="1" si="128"/>
        <v>1.0043849199999999</v>
      </c>
      <c r="P395" s="17">
        <f t="shared" si="138"/>
        <v>0</v>
      </c>
      <c r="Q395" s="14">
        <f t="shared" ca="1" si="146"/>
        <v>181.12426148775228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45097</v>
      </c>
      <c r="B396" s="116">
        <f t="shared" ca="1" si="141"/>
        <v>1181.8627527630701</v>
      </c>
      <c r="C396" s="14">
        <f t="shared" si="132"/>
        <v>1000</v>
      </c>
      <c r="D396" s="95">
        <f t="shared" si="133"/>
        <v>45096</v>
      </c>
      <c r="E396" s="1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ca="1" si="143"/>
        <v>1.19378213497001</v>
      </c>
      <c r="I396" s="14">
        <f t="shared" ca="1" si="144"/>
        <v>1.0040702699999999</v>
      </c>
      <c r="J396" s="13">
        <f t="shared" si="134"/>
        <v>0.03</v>
      </c>
      <c r="K396" s="29">
        <f t="shared" si="135"/>
        <v>45084</v>
      </c>
      <c r="L396" s="2">
        <f t="shared" si="136"/>
        <v>8</v>
      </c>
      <c r="M396" s="17">
        <f t="shared" si="137"/>
        <v>8</v>
      </c>
      <c r="N396" s="12">
        <f t="shared" ref="N396:N459" si="147">ROUND((J396+1)^(M396/252),9)</f>
        <v>1.000938815</v>
      </c>
      <c r="O396" s="12">
        <f t="shared" ref="O396:O459" ca="1" si="148">ROUND(I396*N396,9)</f>
        <v>1.0050129059999999</v>
      </c>
      <c r="P396" s="17">
        <f t="shared" si="138"/>
        <v>0</v>
      </c>
      <c r="Q396" s="14">
        <f t="shared" ca="1" si="146"/>
        <v>181.86275276307026</v>
      </c>
      <c r="R396" s="20">
        <f t="shared" ref="R396:R459" si="149">IF($P396&gt;0,VLOOKUP($P396,$X$12:$AD$150,7),0)</f>
        <v>0</v>
      </c>
      <c r="S396" s="14">
        <f t="shared" ref="S396:S459" si="150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1">WORKDAY($A396,1,$X$166:$X$544)</f>
        <v>45098</v>
      </c>
      <c r="B397" s="116">
        <f t="shared" ca="1" si="141"/>
        <v>1182.6017085456444</v>
      </c>
      <c r="C397" s="14">
        <f t="shared" ref="C397:C460" si="152">(C396-S396)</f>
        <v>1000</v>
      </c>
      <c r="D397" s="95">
        <f t="shared" ref="D397:D460" si="153">WORKDAY($A397,-1,$X$160:$X$544)</f>
        <v>45097</v>
      </c>
      <c r="E397" s="1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ca="1" si="143"/>
        <v>1.19378213497001</v>
      </c>
      <c r="I397" s="14">
        <f t="shared" ca="1" si="144"/>
        <v>1.00458022</v>
      </c>
      <c r="J397" s="13">
        <f t="shared" ref="J397:J460" si="154">J396</f>
        <v>0.03</v>
      </c>
      <c r="K397" s="29">
        <f t="shared" ref="K397:K460" si="155">IF(P396&gt;0,VLOOKUP(P396,X$12:AH$150,2),K396)</f>
        <v>45084</v>
      </c>
      <c r="L397" s="2">
        <f t="shared" ref="L397:L460" si="156">IF(A397&gt;K397,IF(NETWORKDAYS(K397,A397,$X$160:$X$544)-1=0,1,NETWORKDAYS(K397,A397,$X$160:$X$544)-1),0)</f>
        <v>9</v>
      </c>
      <c r="M397" s="17">
        <f t="shared" ref="M397:M460" si="157">IF(AND(L397=1,L396=1),1,IF(L397&gt;0,IF(L397=L396,L397+1,L397),0))</f>
        <v>9</v>
      </c>
      <c r="N397" s="12">
        <f t="shared" si="147"/>
        <v>1.001056229</v>
      </c>
      <c r="O397" s="12">
        <f t="shared" ca="1" si="148"/>
        <v>1.005641287</v>
      </c>
      <c r="P397" s="17">
        <f t="shared" ref="P397:P460" si="158">IF(VLOOKUP(A397,Y$12:AF$150,8)=VLOOKUP(A396,Y$12:AF$150,8),0,VLOOKUP(A397,Y$12:AF$150,8))</f>
        <v>0</v>
      </c>
      <c r="Q397" s="14">
        <f t="shared" ca="1" si="146"/>
        <v>182.60170854564436</v>
      </c>
      <c r="R397" s="20">
        <f t="shared" si="149"/>
        <v>0</v>
      </c>
      <c r="S397" s="14">
        <f t="shared" si="150"/>
        <v>0</v>
      </c>
      <c r="T397" s="4">
        <f t="shared" ref="T397:T460" si="159">IF(P396&gt;0,VLOOKUP(P396,X$12:AH$150,10),T396)</f>
        <v>0</v>
      </c>
      <c r="U397" s="29">
        <f t="shared" ref="U397:U460" si="160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1"/>
        <v>45099</v>
      </c>
      <c r="B398" s="116">
        <f t="shared" ref="B398:B461" ca="1" si="161">IF(D398&lt;=TODAY(),C398+Q398,IF(AND(D398&gt;TODAY(),A398&lt;=$B$1),IF(VLOOKUP(TODAY(),$A$10:$E$5000,4,FALSE)=0,"n.d",C398+Q398),"n.d"))</f>
        <v>1183.3411147338618</v>
      </c>
      <c r="C398" s="14">
        <f t="shared" si="152"/>
        <v>1000</v>
      </c>
      <c r="D398" s="95">
        <f t="shared" si="153"/>
        <v>45098</v>
      </c>
      <c r="E398" s="13">
        <f ca="1">IF(D398&lt;$B$1,VLOOKUP(D398,[1]DI!$A$4:$B$15000,2,FALSE),0)</f>
        <v>0.13650000000000001</v>
      </c>
      <c r="F398" s="14">
        <f t="shared" ref="F398:F461" ca="1" si="162">ROUND(((1+E398)^(1/252)),8)</f>
        <v>1.00050788</v>
      </c>
      <c r="G398" s="14">
        <f ca="1">(TRUNC(PRODUCT($F$12:$F397),16))</f>
        <v>1.19985899116045</v>
      </c>
      <c r="H398" s="14">
        <f t="shared" ref="H398:H461" ca="1" si="163">IF(P397&gt;0,G397,H397)</f>
        <v>1.19378213497001</v>
      </c>
      <c r="I398" s="14">
        <f t="shared" ref="I398:I461" ca="1" si="164">ROUND(G398/H398,8)</f>
        <v>1.0050904199999999</v>
      </c>
      <c r="J398" s="13">
        <f t="shared" si="154"/>
        <v>0.03</v>
      </c>
      <c r="K398" s="29">
        <f t="shared" si="155"/>
        <v>45084</v>
      </c>
      <c r="L398" s="2">
        <f t="shared" si="156"/>
        <v>10</v>
      </c>
      <c r="M398" s="17">
        <f t="shared" si="157"/>
        <v>10</v>
      </c>
      <c r="N398" s="12">
        <f t="shared" si="147"/>
        <v>1.0011736570000001</v>
      </c>
      <c r="O398" s="12">
        <f t="shared" ca="1" si="148"/>
        <v>1.006270051</v>
      </c>
      <c r="P398" s="17">
        <f t="shared" si="158"/>
        <v>0</v>
      </c>
      <c r="Q398" s="14">
        <f t="shared" ca="1" si="146"/>
        <v>183.34111473386173</v>
      </c>
      <c r="R398" s="20">
        <f t="shared" si="149"/>
        <v>0</v>
      </c>
      <c r="S398" s="14">
        <f t="shared" si="150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1"/>
        <v>45100</v>
      </c>
      <c r="B399" s="116">
        <f t="shared" ca="1" si="161"/>
        <v>1184.0809959930448</v>
      </c>
      <c r="C399" s="14">
        <f t="shared" si="152"/>
        <v>1000</v>
      </c>
      <c r="D399" s="95">
        <f t="shared" si="153"/>
        <v>45099</v>
      </c>
      <c r="E399" s="13">
        <f ca="1">IF(D399&lt;$B$1,VLOOKUP(D399,[1]DI!$A$4:$B$15000,2,FALSE),0)</f>
        <v>0.13650000000000001</v>
      </c>
      <c r="F399" s="14">
        <f t="shared" ca="1" si="162"/>
        <v>1.00050788</v>
      </c>
      <c r="G399" s="14">
        <f ca="1">(TRUNC(PRODUCT($F$12:$F398),16))</f>
        <v>1.20046837554488</v>
      </c>
      <c r="H399" s="14">
        <f t="shared" ca="1" si="163"/>
        <v>1.19378213497001</v>
      </c>
      <c r="I399" s="14">
        <f t="shared" ca="1" si="164"/>
        <v>1.00560089</v>
      </c>
      <c r="J399" s="13">
        <f t="shared" si="154"/>
        <v>0.03</v>
      </c>
      <c r="K399" s="29">
        <f t="shared" si="155"/>
        <v>45084</v>
      </c>
      <c r="L399" s="2">
        <f t="shared" si="156"/>
        <v>11</v>
      </c>
      <c r="M399" s="17">
        <f t="shared" si="157"/>
        <v>11</v>
      </c>
      <c r="N399" s="12">
        <f t="shared" si="147"/>
        <v>1.001291098</v>
      </c>
      <c r="O399" s="12">
        <f t="shared" ca="1" si="148"/>
        <v>1.0068992189999999</v>
      </c>
      <c r="P399" s="17">
        <f t="shared" si="158"/>
        <v>0</v>
      </c>
      <c r="Q399" s="14">
        <f t="shared" ca="1" si="146"/>
        <v>184.08099599304489</v>
      </c>
      <c r="R399" s="20">
        <f t="shared" si="149"/>
        <v>0</v>
      </c>
      <c r="S399" s="14">
        <f t="shared" si="150"/>
        <v>0</v>
      </c>
      <c r="T399" s="4">
        <f t="shared" si="159"/>
        <v>0</v>
      </c>
      <c r="U399" s="29">
        <f t="shared" si="160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1"/>
        <v>45103</v>
      </c>
      <c r="B400" s="116">
        <f t="shared" ca="1" si="161"/>
        <v>1184.8213300098068</v>
      </c>
      <c r="C400" s="14">
        <f t="shared" si="152"/>
        <v>1000</v>
      </c>
      <c r="D400" s="95">
        <f t="shared" si="153"/>
        <v>45100</v>
      </c>
      <c r="E400" s="13">
        <f ca="1">IF(D400&lt;$B$1,VLOOKUP(D400,[1]DI!$A$4:$B$15000,2,FALSE),0)</f>
        <v>0.13650000000000001</v>
      </c>
      <c r="F400" s="14">
        <f t="shared" ca="1" si="162"/>
        <v>1.00050788</v>
      </c>
      <c r="G400" s="14">
        <f ca="1">(TRUNC(PRODUCT($F$12:$F399),16))</f>
        <v>1.20107806942345</v>
      </c>
      <c r="H400" s="14">
        <f t="shared" ca="1" si="163"/>
        <v>1.19378213497001</v>
      </c>
      <c r="I400" s="14">
        <f t="shared" ca="1" si="164"/>
        <v>1.00611161</v>
      </c>
      <c r="J400" s="13">
        <f t="shared" si="154"/>
        <v>0.03</v>
      </c>
      <c r="K400" s="29">
        <f t="shared" si="155"/>
        <v>45084</v>
      </c>
      <c r="L400" s="2">
        <f t="shared" si="156"/>
        <v>12</v>
      </c>
      <c r="M400" s="17">
        <f t="shared" si="157"/>
        <v>12</v>
      </c>
      <c r="N400" s="12">
        <f t="shared" si="147"/>
        <v>1.0014085530000001</v>
      </c>
      <c r="O400" s="12">
        <f t="shared" ca="1" si="148"/>
        <v>1.0075287719999999</v>
      </c>
      <c r="P400" s="17">
        <f t="shared" si="158"/>
        <v>0</v>
      </c>
      <c r="Q400" s="14">
        <f t="shared" ca="1" si="146"/>
        <v>184.82133000980679</v>
      </c>
      <c r="R400" s="20">
        <f t="shared" si="149"/>
        <v>0</v>
      </c>
      <c r="S400" s="14">
        <f t="shared" si="150"/>
        <v>0</v>
      </c>
      <c r="T400" s="4">
        <f t="shared" si="159"/>
        <v>0</v>
      </c>
      <c r="U400" s="29">
        <f t="shared" si="160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1"/>
        <v>45104</v>
      </c>
      <c r="B401" s="116">
        <f t="shared" ca="1" si="161"/>
        <v>1185.5621379415668</v>
      </c>
      <c r="C401" s="14">
        <f t="shared" si="152"/>
        <v>1000</v>
      </c>
      <c r="D401" s="95">
        <f t="shared" si="153"/>
        <v>45103</v>
      </c>
      <c r="E401" s="13">
        <f ca="1">IF(D401&lt;$B$1,VLOOKUP(D401,[1]DI!$A$4:$B$15000,2,FALSE),0)</f>
        <v>0.13650000000000001</v>
      </c>
      <c r="F401" s="14">
        <f t="shared" ca="1" si="162"/>
        <v>1.00050788</v>
      </c>
      <c r="G401" s="14">
        <f ca="1">(TRUNC(PRODUCT($F$12:$F400),16))</f>
        <v>1.2016880729533499</v>
      </c>
      <c r="H401" s="14">
        <f t="shared" ca="1" si="163"/>
        <v>1.19378213497001</v>
      </c>
      <c r="I401" s="14">
        <f t="shared" ca="1" si="164"/>
        <v>1.0066226</v>
      </c>
      <c r="J401" s="13">
        <f t="shared" si="154"/>
        <v>0.03</v>
      </c>
      <c r="K401" s="29">
        <f t="shared" si="155"/>
        <v>45084</v>
      </c>
      <c r="L401" s="2">
        <f t="shared" si="156"/>
        <v>13</v>
      </c>
      <c r="M401" s="17">
        <f t="shared" si="157"/>
        <v>13</v>
      </c>
      <c r="N401" s="12">
        <f t="shared" si="147"/>
        <v>1.001526022</v>
      </c>
      <c r="O401" s="12">
        <f t="shared" ca="1" si="148"/>
        <v>1.0081587279999999</v>
      </c>
      <c r="P401" s="17">
        <f t="shared" si="158"/>
        <v>0</v>
      </c>
      <c r="Q401" s="14">
        <f t="shared" ca="1" si="146"/>
        <v>185.56213794156673</v>
      </c>
      <c r="R401" s="20">
        <f t="shared" si="149"/>
        <v>0</v>
      </c>
      <c r="S401" s="14">
        <f t="shared" si="150"/>
        <v>0</v>
      </c>
      <c r="T401" s="4">
        <f t="shared" si="159"/>
        <v>0</v>
      </c>
      <c r="U401" s="29">
        <f t="shared" si="160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1"/>
        <v>45105</v>
      </c>
      <c r="B402" s="116">
        <f t="shared" ca="1" si="161"/>
        <v>1186.3033997968732</v>
      </c>
      <c r="C402" s="14">
        <f t="shared" si="152"/>
        <v>1000</v>
      </c>
      <c r="D402" s="95">
        <f t="shared" si="153"/>
        <v>45104</v>
      </c>
      <c r="E402" s="13">
        <f ca="1">IF(D402&lt;$B$1,VLOOKUP(D402,[1]DI!$A$4:$B$15000,2,FALSE),0)</f>
        <v>0.13650000000000001</v>
      </c>
      <c r="F402" s="14">
        <f t="shared" ca="1" si="162"/>
        <v>1.00050788</v>
      </c>
      <c r="G402" s="14">
        <f ca="1">(TRUNC(PRODUCT($F$12:$F401),16))</f>
        <v>1.2022983862918399</v>
      </c>
      <c r="H402" s="14">
        <f t="shared" ca="1" si="163"/>
        <v>1.19378213497001</v>
      </c>
      <c r="I402" s="14">
        <f t="shared" ca="1" si="164"/>
        <v>1.0071338400000001</v>
      </c>
      <c r="J402" s="13">
        <f t="shared" si="154"/>
        <v>0.03</v>
      </c>
      <c r="K402" s="29">
        <f t="shared" si="155"/>
        <v>45084</v>
      </c>
      <c r="L402" s="2">
        <f t="shared" si="156"/>
        <v>14</v>
      </c>
      <c r="M402" s="17">
        <f t="shared" si="157"/>
        <v>14</v>
      </c>
      <c r="N402" s="12">
        <f t="shared" si="147"/>
        <v>1.0016435050000001</v>
      </c>
      <c r="O402" s="12">
        <f t="shared" ca="1" si="148"/>
        <v>1.00878907</v>
      </c>
      <c r="P402" s="17">
        <f t="shared" si="158"/>
        <v>0</v>
      </c>
      <c r="Q402" s="14">
        <f t="shared" ca="1" si="146"/>
        <v>186.30339979687318</v>
      </c>
      <c r="R402" s="20">
        <f t="shared" si="149"/>
        <v>0</v>
      </c>
      <c r="S402" s="14">
        <f t="shared" si="150"/>
        <v>0</v>
      </c>
      <c r="T402" s="4">
        <f t="shared" si="159"/>
        <v>0</v>
      </c>
      <c r="U402" s="29">
        <f t="shared" si="160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1"/>
        <v>45106</v>
      </c>
      <c r="B403" s="116">
        <f t="shared" ca="1" si="161"/>
        <v>1187.0451226315326</v>
      </c>
      <c r="C403" s="14">
        <f t="shared" si="152"/>
        <v>1000</v>
      </c>
      <c r="D403" s="95">
        <f t="shared" si="153"/>
        <v>45105</v>
      </c>
      <c r="E403" s="13">
        <f ca="1">IF(D403&lt;$B$1,VLOOKUP(D403,[1]DI!$A$4:$B$15000,2,FALSE),0)</f>
        <v>0.13650000000000001</v>
      </c>
      <c r="F403" s="14">
        <f t="shared" ca="1" si="162"/>
        <v>1.00050788</v>
      </c>
      <c r="G403" s="14">
        <f ca="1">(TRUNC(PRODUCT($F$12:$F402),16))</f>
        <v>1.20290900959627</v>
      </c>
      <c r="H403" s="14">
        <f t="shared" ca="1" si="163"/>
        <v>1.19378213497001</v>
      </c>
      <c r="I403" s="14">
        <f t="shared" ca="1" si="164"/>
        <v>1.0076453400000001</v>
      </c>
      <c r="J403" s="13">
        <f t="shared" si="154"/>
        <v>0.03</v>
      </c>
      <c r="K403" s="29">
        <f t="shared" si="155"/>
        <v>45084</v>
      </c>
      <c r="L403" s="2">
        <f t="shared" si="156"/>
        <v>15</v>
      </c>
      <c r="M403" s="17">
        <f t="shared" si="157"/>
        <v>15</v>
      </c>
      <c r="N403" s="12">
        <f t="shared" si="147"/>
        <v>1.001761001</v>
      </c>
      <c r="O403" s="12">
        <f t="shared" ca="1" si="148"/>
        <v>1.009419804</v>
      </c>
      <c r="P403" s="17">
        <f t="shared" si="158"/>
        <v>0</v>
      </c>
      <c r="Q403" s="14">
        <f t="shared" ca="1" si="146"/>
        <v>187.04512263153256</v>
      </c>
      <c r="R403" s="20">
        <f t="shared" si="149"/>
        <v>0</v>
      </c>
      <c r="S403" s="14">
        <f t="shared" si="150"/>
        <v>0</v>
      </c>
      <c r="T403" s="4">
        <f t="shared" si="159"/>
        <v>0</v>
      </c>
      <c r="U403" s="29">
        <f t="shared" si="160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1"/>
        <v>45107</v>
      </c>
      <c r="B404" s="116">
        <f t="shared" ca="1" si="161"/>
        <v>1187.7873240850608</v>
      </c>
      <c r="C404" s="14">
        <f t="shared" si="152"/>
        <v>1000</v>
      </c>
      <c r="D404" s="95">
        <f t="shared" si="153"/>
        <v>45106</v>
      </c>
      <c r="E404" s="13">
        <f ca="1">IF(D404&lt;$B$1,VLOOKUP(D404,[1]DI!$A$4:$B$15000,2,FALSE),0)</f>
        <v>0.13650000000000001</v>
      </c>
      <c r="F404" s="14">
        <f t="shared" ca="1" si="162"/>
        <v>1.00050788</v>
      </c>
      <c r="G404" s="14">
        <f ca="1">(TRUNC(PRODUCT($F$12:$F403),16))</f>
        <v>1.2035199430240699</v>
      </c>
      <c r="H404" s="14">
        <f t="shared" ca="1" si="163"/>
        <v>1.19378213497001</v>
      </c>
      <c r="I404" s="14">
        <f t="shared" ca="1" si="164"/>
        <v>1.00815711</v>
      </c>
      <c r="J404" s="13">
        <f t="shared" si="154"/>
        <v>0.03</v>
      </c>
      <c r="K404" s="29">
        <f t="shared" si="155"/>
        <v>45084</v>
      </c>
      <c r="L404" s="2">
        <f t="shared" si="156"/>
        <v>16</v>
      </c>
      <c r="M404" s="17">
        <f t="shared" si="157"/>
        <v>16</v>
      </c>
      <c r="N404" s="12">
        <f t="shared" si="147"/>
        <v>1.001878512</v>
      </c>
      <c r="O404" s="12">
        <f t="shared" ca="1" si="148"/>
        <v>1.0100509449999999</v>
      </c>
      <c r="P404" s="17">
        <f t="shared" si="158"/>
        <v>0</v>
      </c>
      <c r="Q404" s="14">
        <f t="shared" ca="1" si="146"/>
        <v>187.7873240850609</v>
      </c>
      <c r="R404" s="20">
        <f t="shared" si="149"/>
        <v>0</v>
      </c>
      <c r="S404" s="14">
        <f t="shared" si="150"/>
        <v>0</v>
      </c>
      <c r="T404" s="4">
        <f t="shared" si="159"/>
        <v>0</v>
      </c>
      <c r="U404" s="29">
        <f t="shared" si="160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1"/>
        <v>45110</v>
      </c>
      <c r="B405" s="116">
        <f t="shared" ca="1" si="161"/>
        <v>1188.5299771202003</v>
      </c>
      <c r="C405" s="14">
        <f t="shared" si="152"/>
        <v>1000</v>
      </c>
      <c r="D405" s="95">
        <f t="shared" si="153"/>
        <v>45107</v>
      </c>
      <c r="E405" s="13">
        <f ca="1">IF(D405&lt;$B$1,VLOOKUP(D405,[1]DI!$A$4:$B$15000,2,FALSE),0)</f>
        <v>0.13650000000000001</v>
      </c>
      <c r="F405" s="14">
        <f t="shared" ca="1" si="162"/>
        <v>1.00050788</v>
      </c>
      <c r="G405" s="14">
        <f ca="1">(TRUNC(PRODUCT($F$12:$F404),16))</f>
        <v>1.20413118673273</v>
      </c>
      <c r="H405" s="14">
        <f t="shared" ca="1" si="163"/>
        <v>1.19378213497001</v>
      </c>
      <c r="I405" s="14">
        <f t="shared" ca="1" si="164"/>
        <v>1.0086691299999999</v>
      </c>
      <c r="J405" s="13">
        <f t="shared" si="154"/>
        <v>0.03</v>
      </c>
      <c r="K405" s="29">
        <f t="shared" si="155"/>
        <v>45084</v>
      </c>
      <c r="L405" s="2">
        <f t="shared" si="156"/>
        <v>17</v>
      </c>
      <c r="M405" s="17">
        <f t="shared" si="157"/>
        <v>17</v>
      </c>
      <c r="N405" s="12">
        <f t="shared" si="147"/>
        <v>1.001996036</v>
      </c>
      <c r="O405" s="12">
        <f t="shared" ca="1" si="148"/>
        <v>1.0106824700000001</v>
      </c>
      <c r="P405" s="17">
        <f t="shared" si="158"/>
        <v>0</v>
      </c>
      <c r="Q405" s="14">
        <f t="shared" ca="1" si="146"/>
        <v>188.5299771202003</v>
      </c>
      <c r="R405" s="20">
        <f t="shared" si="149"/>
        <v>0</v>
      </c>
      <c r="S405" s="14">
        <f t="shared" si="150"/>
        <v>0</v>
      </c>
      <c r="T405" s="4">
        <f t="shared" si="159"/>
        <v>0</v>
      </c>
      <c r="U405" s="29">
        <f t="shared" si="160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1"/>
        <v>45111</v>
      </c>
      <c r="B406" s="116">
        <f t="shared" ca="1" si="161"/>
        <v>1189.273093476628</v>
      </c>
      <c r="C406" s="14">
        <f t="shared" si="152"/>
        <v>1000</v>
      </c>
      <c r="D406" s="95">
        <f t="shared" si="153"/>
        <v>45110</v>
      </c>
      <c r="E406" s="13">
        <f ca="1">IF(D406&lt;$B$1,VLOOKUP(D406,[1]DI!$A$4:$B$15000,2,FALSE),0)</f>
        <v>0.13650000000000001</v>
      </c>
      <c r="F406" s="14">
        <f t="shared" ca="1" si="162"/>
        <v>1.00050788</v>
      </c>
      <c r="G406" s="14">
        <f ca="1">(TRUNC(PRODUCT($F$12:$F405),16))</f>
        <v>1.2047427408798499</v>
      </c>
      <c r="H406" s="14">
        <f t="shared" ca="1" si="163"/>
        <v>1.19378213497001</v>
      </c>
      <c r="I406" s="14">
        <f t="shared" ca="1" si="164"/>
        <v>1.0091814100000001</v>
      </c>
      <c r="J406" s="13">
        <f t="shared" si="154"/>
        <v>0.03</v>
      </c>
      <c r="K406" s="29">
        <f t="shared" si="155"/>
        <v>45084</v>
      </c>
      <c r="L406" s="2">
        <f t="shared" si="156"/>
        <v>18</v>
      </c>
      <c r="M406" s="17">
        <f t="shared" si="157"/>
        <v>18</v>
      </c>
      <c r="N406" s="12">
        <f t="shared" si="147"/>
        <v>1.0021135729999999</v>
      </c>
      <c r="O406" s="12">
        <f t="shared" ca="1" si="148"/>
        <v>1.011314389</v>
      </c>
      <c r="P406" s="17">
        <f t="shared" si="158"/>
        <v>0</v>
      </c>
      <c r="Q406" s="14">
        <f t="shared" ca="1" si="146"/>
        <v>189.27309347662808</v>
      </c>
      <c r="R406" s="20">
        <f t="shared" si="149"/>
        <v>0</v>
      </c>
      <c r="S406" s="14">
        <f t="shared" si="150"/>
        <v>0</v>
      </c>
      <c r="T406" s="4">
        <f t="shared" si="159"/>
        <v>0</v>
      </c>
      <c r="U406" s="29">
        <f t="shared" si="160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1"/>
        <v>45112</v>
      </c>
      <c r="B407" s="116">
        <f t="shared" ca="1" si="161"/>
        <v>1190.0166860899894</v>
      </c>
      <c r="C407" s="14">
        <f t="shared" si="152"/>
        <v>1000</v>
      </c>
      <c r="D407" s="95">
        <f t="shared" si="153"/>
        <v>45111</v>
      </c>
      <c r="E407" s="13">
        <f ca="1">IF(D407&lt;$B$1,VLOOKUP(D407,[1]DI!$A$4:$B$15000,2,FALSE),0)</f>
        <v>0.13650000000000001</v>
      </c>
      <c r="F407" s="14">
        <f t="shared" ca="1" si="162"/>
        <v>1.00050788</v>
      </c>
      <c r="G407" s="14">
        <f ca="1">(TRUNC(PRODUCT($F$12:$F406),16))</f>
        <v>1.2053546056230899</v>
      </c>
      <c r="H407" s="14">
        <f t="shared" ca="1" si="163"/>
        <v>1.19378213497001</v>
      </c>
      <c r="I407" s="14">
        <f t="shared" ca="1" si="164"/>
        <v>1.0096939599999999</v>
      </c>
      <c r="J407" s="13">
        <f t="shared" si="154"/>
        <v>0.03</v>
      </c>
      <c r="K407" s="29">
        <f t="shared" si="155"/>
        <v>45084</v>
      </c>
      <c r="L407" s="2">
        <f t="shared" si="156"/>
        <v>19</v>
      </c>
      <c r="M407" s="17">
        <f t="shared" si="157"/>
        <v>19</v>
      </c>
      <c r="N407" s="12">
        <f t="shared" si="147"/>
        <v>1.002231125</v>
      </c>
      <c r="O407" s="12">
        <f t="shared" ca="1" si="148"/>
        <v>1.0119467129999999</v>
      </c>
      <c r="P407" s="17">
        <f t="shared" si="158"/>
        <v>0</v>
      </c>
      <c r="Q407" s="14">
        <f t="shared" ca="1" si="146"/>
        <v>190.01668608998932</v>
      </c>
      <c r="R407" s="20">
        <f t="shared" si="149"/>
        <v>0</v>
      </c>
      <c r="S407" s="14">
        <f t="shared" si="150"/>
        <v>0</v>
      </c>
      <c r="T407" s="4">
        <f t="shared" si="159"/>
        <v>0</v>
      </c>
      <c r="U407" s="29">
        <f t="shared" si="160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1"/>
        <v>45113</v>
      </c>
      <c r="B408" s="116">
        <f t="shared" ca="1" si="161"/>
        <v>1190.7607338128648</v>
      </c>
      <c r="C408" s="14">
        <f t="shared" si="152"/>
        <v>1000</v>
      </c>
      <c r="D408" s="95">
        <f t="shared" si="153"/>
        <v>45112</v>
      </c>
      <c r="E408" s="13">
        <f ca="1">IF(D408&lt;$B$1,VLOOKUP(D408,[1]DI!$A$4:$B$15000,2,FALSE),0)</f>
        <v>0.13650000000000001</v>
      </c>
      <c r="F408" s="14">
        <f t="shared" ca="1" si="162"/>
        <v>1.00050788</v>
      </c>
      <c r="G408" s="14">
        <f ca="1">(TRUNC(PRODUCT($F$12:$F407),16))</f>
        <v>1.20596678112019</v>
      </c>
      <c r="H408" s="14">
        <f t="shared" ca="1" si="163"/>
        <v>1.19378213497001</v>
      </c>
      <c r="I408" s="14">
        <f t="shared" ca="1" si="164"/>
        <v>1.01020676</v>
      </c>
      <c r="J408" s="13">
        <f t="shared" si="154"/>
        <v>0.03</v>
      </c>
      <c r="K408" s="29">
        <f t="shared" si="155"/>
        <v>45084</v>
      </c>
      <c r="L408" s="2">
        <f t="shared" si="156"/>
        <v>20</v>
      </c>
      <c r="M408" s="17">
        <f t="shared" si="157"/>
        <v>20</v>
      </c>
      <c r="N408" s="12">
        <f t="shared" si="147"/>
        <v>1.0023486909999999</v>
      </c>
      <c r="O408" s="12">
        <f t="shared" ca="1" si="148"/>
        <v>1.0125794239999999</v>
      </c>
      <c r="P408" s="17">
        <f t="shared" si="158"/>
        <v>0</v>
      </c>
      <c r="Q408" s="14">
        <f t="shared" ca="1" si="146"/>
        <v>190.76073381286483</v>
      </c>
      <c r="R408" s="20">
        <f t="shared" si="149"/>
        <v>0</v>
      </c>
      <c r="S408" s="14">
        <f t="shared" si="150"/>
        <v>0</v>
      </c>
      <c r="T408" s="4">
        <f t="shared" si="159"/>
        <v>0</v>
      </c>
      <c r="U408" s="29">
        <f t="shared" si="160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1"/>
        <v>45114</v>
      </c>
      <c r="B409" s="116">
        <f t="shared" ca="1" si="161"/>
        <v>1191.505243691061</v>
      </c>
      <c r="C409" s="14">
        <f t="shared" si="152"/>
        <v>1000</v>
      </c>
      <c r="D409" s="95">
        <f t="shared" si="153"/>
        <v>45113</v>
      </c>
      <c r="E409" s="13">
        <f ca="1">IF(D409&lt;$B$1,VLOOKUP(D409,[1]DI!$A$4:$B$15000,2,FALSE),0)</f>
        <v>0.13650000000000001</v>
      </c>
      <c r="F409" s="14">
        <f t="shared" ca="1" si="162"/>
        <v>1.00050788</v>
      </c>
      <c r="G409" s="14">
        <f ca="1">(TRUNC(PRODUCT($F$12:$F408),16))</f>
        <v>1.2065792675289899</v>
      </c>
      <c r="H409" s="14">
        <f t="shared" ca="1" si="163"/>
        <v>1.19378213497001</v>
      </c>
      <c r="I409" s="14">
        <f t="shared" ca="1" si="164"/>
        <v>1.01071982</v>
      </c>
      <c r="J409" s="13">
        <f t="shared" si="154"/>
        <v>0.03</v>
      </c>
      <c r="K409" s="29">
        <f t="shared" si="155"/>
        <v>45084</v>
      </c>
      <c r="L409" s="2">
        <f t="shared" si="156"/>
        <v>21</v>
      </c>
      <c r="M409" s="17">
        <f t="shared" si="157"/>
        <v>21</v>
      </c>
      <c r="N409" s="12">
        <f t="shared" si="147"/>
        <v>1.00246627</v>
      </c>
      <c r="O409" s="12">
        <f t="shared" ca="1" si="148"/>
        <v>1.0132125279999999</v>
      </c>
      <c r="P409" s="17">
        <f t="shared" si="158"/>
        <v>0</v>
      </c>
      <c r="Q409" s="14">
        <f t="shared" ca="1" si="146"/>
        <v>191.50524369106103</v>
      </c>
      <c r="R409" s="20">
        <f t="shared" si="149"/>
        <v>0</v>
      </c>
      <c r="S409" s="14">
        <f t="shared" si="150"/>
        <v>0</v>
      </c>
      <c r="T409" s="4">
        <f t="shared" si="159"/>
        <v>0</v>
      </c>
      <c r="U409" s="29">
        <f t="shared" si="160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1"/>
        <v>45117</v>
      </c>
      <c r="B410" s="116">
        <f t="shared" ca="1" si="161"/>
        <v>1192.2502310221585</v>
      </c>
      <c r="C410" s="14">
        <f t="shared" si="152"/>
        <v>1000</v>
      </c>
      <c r="D410" s="95">
        <f t="shared" si="153"/>
        <v>45114</v>
      </c>
      <c r="E410" s="13">
        <f ca="1">IF(D410&lt;$B$1,VLOOKUP(D410,[1]DI!$A$4:$B$15000,2,FALSE),0)</f>
        <v>0.13650000000000001</v>
      </c>
      <c r="F410" s="14">
        <f t="shared" ca="1" si="162"/>
        <v>1.00050788</v>
      </c>
      <c r="G410" s="14">
        <f ca="1">(TRUNC(PRODUCT($F$12:$F409),16))</f>
        <v>1.20719206500738</v>
      </c>
      <c r="H410" s="14">
        <f t="shared" ca="1" si="163"/>
        <v>1.19378213497001</v>
      </c>
      <c r="I410" s="14">
        <f t="shared" ca="1" si="164"/>
        <v>1.01123315</v>
      </c>
      <c r="J410" s="13">
        <f t="shared" si="154"/>
        <v>0.03</v>
      </c>
      <c r="K410" s="29">
        <f t="shared" si="155"/>
        <v>45084</v>
      </c>
      <c r="L410" s="2">
        <f t="shared" si="156"/>
        <v>22</v>
      </c>
      <c r="M410" s="17">
        <f t="shared" si="157"/>
        <v>22</v>
      </c>
      <c r="N410" s="12">
        <f t="shared" si="147"/>
        <v>1.0025838629999999</v>
      </c>
      <c r="O410" s="12">
        <f t="shared" ca="1" si="148"/>
        <v>1.0138460380000001</v>
      </c>
      <c r="P410" s="17">
        <f t="shared" si="158"/>
        <v>0</v>
      </c>
      <c r="Q410" s="14">
        <f t="shared" ca="1" si="146"/>
        <v>192.25023102215843</v>
      </c>
      <c r="R410" s="20">
        <f t="shared" si="149"/>
        <v>0</v>
      </c>
      <c r="S410" s="14">
        <f t="shared" si="150"/>
        <v>0</v>
      </c>
      <c r="T410" s="4">
        <f t="shared" si="159"/>
        <v>0</v>
      </c>
      <c r="U410" s="29">
        <f t="shared" si="160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1"/>
        <v>45118</v>
      </c>
      <c r="B411" s="116">
        <f t="shared" ca="1" si="161"/>
        <v>1192.9956710908345</v>
      </c>
      <c r="C411" s="14">
        <f t="shared" si="152"/>
        <v>1000</v>
      </c>
      <c r="D411" s="95">
        <f t="shared" si="153"/>
        <v>45117</v>
      </c>
      <c r="E411" s="13">
        <f ca="1">IF(D411&lt;$B$1,VLOOKUP(D411,[1]DI!$A$4:$B$15000,2,FALSE),0)</f>
        <v>0.13650000000000001</v>
      </c>
      <c r="F411" s="14">
        <f t="shared" ca="1" si="162"/>
        <v>1.00050788</v>
      </c>
      <c r="G411" s="14">
        <f ca="1">(TRUNC(PRODUCT($F$12:$F410),16))</f>
        <v>1.2078051737133499</v>
      </c>
      <c r="H411" s="14">
        <f t="shared" ca="1" si="163"/>
        <v>1.19378213497001</v>
      </c>
      <c r="I411" s="14">
        <f t="shared" ca="1" si="164"/>
        <v>1.01174673</v>
      </c>
      <c r="J411" s="13">
        <f t="shared" si="154"/>
        <v>0.03</v>
      </c>
      <c r="K411" s="29">
        <f t="shared" si="155"/>
        <v>45084</v>
      </c>
      <c r="L411" s="2">
        <f t="shared" si="156"/>
        <v>23</v>
      </c>
      <c r="M411" s="17">
        <f t="shared" si="157"/>
        <v>23</v>
      </c>
      <c r="N411" s="12">
        <f t="shared" si="147"/>
        <v>1.0027014700000001</v>
      </c>
      <c r="O411" s="12">
        <f t="shared" ca="1" si="148"/>
        <v>1.0144799330000001</v>
      </c>
      <c r="P411" s="17">
        <f t="shared" si="158"/>
        <v>0</v>
      </c>
      <c r="Q411" s="14">
        <f t="shared" ca="1" si="146"/>
        <v>192.99567109083461</v>
      </c>
      <c r="R411" s="20">
        <f t="shared" si="149"/>
        <v>0</v>
      </c>
      <c r="S411" s="14">
        <f t="shared" si="150"/>
        <v>0</v>
      </c>
      <c r="T411" s="4">
        <f t="shared" si="159"/>
        <v>0</v>
      </c>
      <c r="U411" s="29">
        <f t="shared" si="160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1"/>
        <v>45119</v>
      </c>
      <c r="B412" s="116">
        <f t="shared" ca="1" si="161"/>
        <v>1193.741588592412</v>
      </c>
      <c r="C412" s="14">
        <f t="shared" si="152"/>
        <v>1000</v>
      </c>
      <c r="D412" s="95">
        <f t="shared" si="153"/>
        <v>45118</v>
      </c>
      <c r="E412" s="13">
        <f ca="1">IF(D412&lt;$B$1,VLOOKUP(D412,[1]DI!$A$4:$B$15000,2,FALSE),0)</f>
        <v>0.13650000000000001</v>
      </c>
      <c r="F412" s="14">
        <f t="shared" ca="1" si="162"/>
        <v>1.00050788</v>
      </c>
      <c r="G412" s="14">
        <f ca="1">(TRUNC(PRODUCT($F$12:$F411),16))</f>
        <v>1.2084185938049801</v>
      </c>
      <c r="H412" s="14">
        <f t="shared" ca="1" si="163"/>
        <v>1.19378213497001</v>
      </c>
      <c r="I412" s="14">
        <f t="shared" ca="1" si="164"/>
        <v>1.01226058</v>
      </c>
      <c r="J412" s="13">
        <f t="shared" si="154"/>
        <v>0.03</v>
      </c>
      <c r="K412" s="29">
        <f t="shared" si="155"/>
        <v>45084</v>
      </c>
      <c r="L412" s="2">
        <f t="shared" si="156"/>
        <v>24</v>
      </c>
      <c r="M412" s="17">
        <f t="shared" si="157"/>
        <v>24</v>
      </c>
      <c r="N412" s="12">
        <f t="shared" si="147"/>
        <v>1.00281909</v>
      </c>
      <c r="O412" s="12">
        <f t="shared" ca="1" si="148"/>
        <v>1.0151142339999999</v>
      </c>
      <c r="P412" s="17">
        <f t="shared" si="158"/>
        <v>0</v>
      </c>
      <c r="Q412" s="14">
        <f t="shared" ca="1" si="146"/>
        <v>193.74158859241203</v>
      </c>
      <c r="R412" s="20">
        <f t="shared" si="149"/>
        <v>0</v>
      </c>
      <c r="S412" s="14">
        <f t="shared" si="150"/>
        <v>0</v>
      </c>
      <c r="T412" s="4">
        <f t="shared" si="159"/>
        <v>0</v>
      </c>
      <c r="U412" s="29">
        <f t="shared" si="160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1"/>
        <v>45120</v>
      </c>
      <c r="B413" s="116">
        <f t="shared" ca="1" si="161"/>
        <v>1194.487960027536</v>
      </c>
      <c r="C413" s="14">
        <f t="shared" si="152"/>
        <v>1000</v>
      </c>
      <c r="D413" s="95">
        <f t="shared" si="153"/>
        <v>45119</v>
      </c>
      <c r="E413" s="13">
        <f ca="1">IF(D413&lt;$B$1,VLOOKUP(D413,[1]DI!$A$4:$B$15000,2,FALSE),0)</f>
        <v>0.13650000000000001</v>
      </c>
      <c r="F413" s="14">
        <f t="shared" ca="1" si="162"/>
        <v>1.00050788</v>
      </c>
      <c r="G413" s="14">
        <f ca="1">(TRUNC(PRODUCT($F$12:$F412),16))</f>
        <v>1.2090323254404001</v>
      </c>
      <c r="H413" s="14">
        <f t="shared" ca="1" si="163"/>
        <v>1.19378213497001</v>
      </c>
      <c r="I413" s="14">
        <f t="shared" ca="1" si="164"/>
        <v>1.0127746799999999</v>
      </c>
      <c r="J413" s="13">
        <f t="shared" si="154"/>
        <v>0.03</v>
      </c>
      <c r="K413" s="29">
        <f t="shared" si="155"/>
        <v>45084</v>
      </c>
      <c r="L413" s="2">
        <f t="shared" si="156"/>
        <v>25</v>
      </c>
      <c r="M413" s="17">
        <f t="shared" si="157"/>
        <v>25</v>
      </c>
      <c r="N413" s="12">
        <f t="shared" si="147"/>
        <v>1.0029367250000001</v>
      </c>
      <c r="O413" s="12">
        <f t="shared" ca="1" si="148"/>
        <v>1.0157489209999999</v>
      </c>
      <c r="P413" s="17">
        <f t="shared" si="158"/>
        <v>0</v>
      </c>
      <c r="Q413" s="14">
        <f t="shared" ca="1" si="146"/>
        <v>194.48796002753593</v>
      </c>
      <c r="R413" s="20">
        <f t="shared" si="149"/>
        <v>0</v>
      </c>
      <c r="S413" s="14">
        <f t="shared" si="150"/>
        <v>0</v>
      </c>
      <c r="T413" s="4">
        <f t="shared" si="159"/>
        <v>0</v>
      </c>
      <c r="U413" s="29">
        <f t="shared" si="160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1"/>
        <v>45121</v>
      </c>
      <c r="B414" s="116">
        <f t="shared" ca="1" si="161"/>
        <v>1195.2348077295933</v>
      </c>
      <c r="C414" s="14">
        <f t="shared" si="152"/>
        <v>1000</v>
      </c>
      <c r="D414" s="95">
        <f t="shared" si="153"/>
        <v>45120</v>
      </c>
      <c r="E414" s="13">
        <f ca="1">IF(D414&lt;$B$1,VLOOKUP(D414,[1]DI!$A$4:$B$15000,2,FALSE),0)</f>
        <v>0.13650000000000001</v>
      </c>
      <c r="F414" s="14">
        <f t="shared" ca="1" si="162"/>
        <v>1.00050788</v>
      </c>
      <c r="G414" s="14">
        <f ca="1">(TRUNC(PRODUCT($F$12:$F413),16))</f>
        <v>1.20964636877785</v>
      </c>
      <c r="H414" s="14">
        <f t="shared" ca="1" si="163"/>
        <v>1.19378213497001</v>
      </c>
      <c r="I414" s="14">
        <f t="shared" ca="1" si="164"/>
        <v>1.01328905</v>
      </c>
      <c r="J414" s="13">
        <f t="shared" si="154"/>
        <v>0.03</v>
      </c>
      <c r="K414" s="29">
        <f t="shared" si="155"/>
        <v>45084</v>
      </c>
      <c r="L414" s="2">
        <f t="shared" si="156"/>
        <v>26</v>
      </c>
      <c r="M414" s="17">
        <f t="shared" si="157"/>
        <v>26</v>
      </c>
      <c r="N414" s="12">
        <f t="shared" si="147"/>
        <v>1.0030543730000001</v>
      </c>
      <c r="O414" s="12">
        <f t="shared" ca="1" si="148"/>
        <v>1.0163840129999999</v>
      </c>
      <c r="P414" s="17">
        <f t="shared" si="158"/>
        <v>0</v>
      </c>
      <c r="Q414" s="14">
        <f t="shared" ca="1" si="146"/>
        <v>195.23480772959337</v>
      </c>
      <c r="R414" s="20">
        <f t="shared" si="149"/>
        <v>0</v>
      </c>
      <c r="S414" s="14">
        <f t="shared" si="150"/>
        <v>0</v>
      </c>
      <c r="T414" s="4">
        <f t="shared" si="159"/>
        <v>0</v>
      </c>
      <c r="U414" s="29">
        <f t="shared" si="160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1"/>
        <v>45124</v>
      </c>
      <c r="B415" s="116">
        <f t="shared" ca="1" si="161"/>
        <v>1195.9821211248748</v>
      </c>
      <c r="C415" s="14">
        <f t="shared" si="152"/>
        <v>1000</v>
      </c>
      <c r="D415" s="95">
        <f t="shared" si="153"/>
        <v>45121</v>
      </c>
      <c r="E415" s="13">
        <f ca="1">IF(D415&lt;$B$1,VLOOKUP(D415,[1]DI!$A$4:$B$15000,2,FALSE),0)</f>
        <v>0.13650000000000001</v>
      </c>
      <c r="F415" s="14">
        <f t="shared" ca="1" si="162"/>
        <v>1.00050788</v>
      </c>
      <c r="G415" s="14">
        <f ca="1">(TRUNC(PRODUCT($F$12:$F414),16))</f>
        <v>1.21026072397562</v>
      </c>
      <c r="H415" s="14">
        <f t="shared" ca="1" si="163"/>
        <v>1.19378213497001</v>
      </c>
      <c r="I415" s="14">
        <f t="shared" ca="1" si="164"/>
        <v>1.0138036800000001</v>
      </c>
      <c r="J415" s="13">
        <f t="shared" si="154"/>
        <v>0.03</v>
      </c>
      <c r="K415" s="29">
        <f t="shared" si="155"/>
        <v>45084</v>
      </c>
      <c r="L415" s="2">
        <f t="shared" si="156"/>
        <v>27</v>
      </c>
      <c r="M415" s="17">
        <f t="shared" si="157"/>
        <v>27</v>
      </c>
      <c r="N415" s="12">
        <f t="shared" si="147"/>
        <v>1.003172035</v>
      </c>
      <c r="O415" s="12">
        <f t="shared" ca="1" si="148"/>
        <v>1.017019501</v>
      </c>
      <c r="P415" s="17">
        <f t="shared" si="158"/>
        <v>0</v>
      </c>
      <c r="Q415" s="14">
        <f t="shared" ca="1" si="146"/>
        <v>195.98212112487468</v>
      </c>
      <c r="R415" s="20">
        <f t="shared" si="149"/>
        <v>0</v>
      </c>
      <c r="S415" s="14">
        <f t="shared" si="150"/>
        <v>0</v>
      </c>
      <c r="T415" s="4">
        <f t="shared" si="159"/>
        <v>0</v>
      </c>
      <c r="U415" s="29">
        <f t="shared" si="160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1"/>
        <v>45125</v>
      </c>
      <c r="B416" s="116">
        <f t="shared" ca="1" si="161"/>
        <v>1196.7299001933798</v>
      </c>
      <c r="C416" s="14">
        <f t="shared" si="152"/>
        <v>1000</v>
      </c>
      <c r="D416" s="95">
        <f t="shared" si="153"/>
        <v>45124</v>
      </c>
      <c r="E416" s="13">
        <f ca="1">IF(D416&lt;$B$1,VLOOKUP(D416,[1]DI!$A$4:$B$15000,2,FALSE),0)</f>
        <v>0.13650000000000001</v>
      </c>
      <c r="F416" s="14">
        <f t="shared" ca="1" si="162"/>
        <v>1.00050788</v>
      </c>
      <c r="G416" s="14">
        <f ca="1">(TRUNC(PRODUCT($F$12:$F415),16))</f>
        <v>1.21087539119211</v>
      </c>
      <c r="H416" s="14">
        <f t="shared" ca="1" si="163"/>
        <v>1.19378213497001</v>
      </c>
      <c r="I416" s="14">
        <f t="shared" ca="1" si="164"/>
        <v>1.0143185699999999</v>
      </c>
      <c r="J416" s="13">
        <f t="shared" si="154"/>
        <v>0.03</v>
      </c>
      <c r="K416" s="29">
        <f t="shared" si="155"/>
        <v>45084</v>
      </c>
      <c r="L416" s="2">
        <f t="shared" si="156"/>
        <v>28</v>
      </c>
      <c r="M416" s="17">
        <f t="shared" si="157"/>
        <v>28</v>
      </c>
      <c r="N416" s="12">
        <f t="shared" si="147"/>
        <v>1.0032897110000001</v>
      </c>
      <c r="O416" s="12">
        <f t="shared" ca="1" si="148"/>
        <v>1.0176553850000001</v>
      </c>
      <c r="P416" s="17">
        <f t="shared" si="158"/>
        <v>0</v>
      </c>
      <c r="Q416" s="14">
        <f t="shared" ca="1" si="146"/>
        <v>196.72990019337985</v>
      </c>
      <c r="R416" s="20">
        <f t="shared" si="149"/>
        <v>0</v>
      </c>
      <c r="S416" s="14">
        <f t="shared" si="150"/>
        <v>0</v>
      </c>
      <c r="T416" s="4">
        <f t="shared" si="159"/>
        <v>0</v>
      </c>
      <c r="U416" s="29">
        <f t="shared" si="160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1"/>
        <v>45126</v>
      </c>
      <c r="B417" s="116">
        <f t="shared" ca="1" si="161"/>
        <v>1197.4781437591412</v>
      </c>
      <c r="C417" s="14">
        <f t="shared" si="152"/>
        <v>1000</v>
      </c>
      <c r="D417" s="95">
        <f t="shared" si="153"/>
        <v>45125</v>
      </c>
      <c r="E417" s="13">
        <f ca="1">IF(D417&lt;$B$1,VLOOKUP(D417,[1]DI!$A$4:$B$15000,2,FALSE),0)</f>
        <v>0.13650000000000001</v>
      </c>
      <c r="F417" s="14">
        <f t="shared" ca="1" si="162"/>
        <v>1.00050788</v>
      </c>
      <c r="G417" s="14">
        <f ca="1">(TRUNC(PRODUCT($F$12:$F416),16))</f>
        <v>1.21149037058579</v>
      </c>
      <c r="H417" s="14">
        <f t="shared" ca="1" si="163"/>
        <v>1.19378213497001</v>
      </c>
      <c r="I417" s="14">
        <f t="shared" ca="1" si="164"/>
        <v>1.0148337199999999</v>
      </c>
      <c r="J417" s="13">
        <f t="shared" si="154"/>
        <v>0.03</v>
      </c>
      <c r="K417" s="29">
        <f t="shared" si="155"/>
        <v>45084</v>
      </c>
      <c r="L417" s="2">
        <f t="shared" si="156"/>
        <v>29</v>
      </c>
      <c r="M417" s="17">
        <f t="shared" si="157"/>
        <v>29</v>
      </c>
      <c r="N417" s="12">
        <f t="shared" si="147"/>
        <v>1.0034073999999999</v>
      </c>
      <c r="O417" s="12">
        <f t="shared" ca="1" si="148"/>
        <v>1.0182916639999999</v>
      </c>
      <c r="P417" s="17">
        <f t="shared" si="158"/>
        <v>0</v>
      </c>
      <c r="Q417" s="14">
        <f t="shared" ca="1" si="146"/>
        <v>197.47814375914112</v>
      </c>
      <c r="R417" s="20">
        <f t="shared" si="149"/>
        <v>0</v>
      </c>
      <c r="S417" s="14">
        <f t="shared" si="150"/>
        <v>0</v>
      </c>
      <c r="T417" s="4">
        <f t="shared" si="159"/>
        <v>0</v>
      </c>
      <c r="U417" s="29">
        <f t="shared" si="160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1"/>
        <v>45127</v>
      </c>
      <c r="B418" s="116">
        <f t="shared" ca="1" si="161"/>
        <v>1198.2268671397392</v>
      </c>
      <c r="C418" s="14">
        <f t="shared" si="152"/>
        <v>1000</v>
      </c>
      <c r="D418" s="95">
        <f t="shared" si="153"/>
        <v>45126</v>
      </c>
      <c r="E418" s="13">
        <f ca="1">IF(D418&lt;$B$1,VLOOKUP(D418,[1]DI!$A$4:$B$15000,2,FALSE),0)</f>
        <v>0.13650000000000001</v>
      </c>
      <c r="F418" s="14">
        <f t="shared" ca="1" si="162"/>
        <v>1.00050788</v>
      </c>
      <c r="G418" s="14">
        <f ca="1">(TRUNC(PRODUCT($F$12:$F417),16))</f>
        <v>1.21210566231521</v>
      </c>
      <c r="H418" s="14">
        <f t="shared" ca="1" si="163"/>
        <v>1.19378213497001</v>
      </c>
      <c r="I418" s="14">
        <f t="shared" ca="1" si="164"/>
        <v>1.0153491400000001</v>
      </c>
      <c r="J418" s="13">
        <f t="shared" si="154"/>
        <v>0.03</v>
      </c>
      <c r="K418" s="29">
        <f t="shared" si="155"/>
        <v>45084</v>
      </c>
      <c r="L418" s="2">
        <f t="shared" si="156"/>
        <v>30</v>
      </c>
      <c r="M418" s="17">
        <f t="shared" si="157"/>
        <v>30</v>
      </c>
      <c r="N418" s="12">
        <f t="shared" si="147"/>
        <v>1.0035251039999999</v>
      </c>
      <c r="O418" s="12">
        <f t="shared" ca="1" si="148"/>
        <v>1.018928351</v>
      </c>
      <c r="P418" s="17">
        <f t="shared" si="158"/>
        <v>0</v>
      </c>
      <c r="Q418" s="14">
        <f t="shared" ca="1" si="146"/>
        <v>198.22686713973914</v>
      </c>
      <c r="R418" s="20">
        <f t="shared" si="149"/>
        <v>0</v>
      </c>
      <c r="S418" s="14">
        <f t="shared" si="150"/>
        <v>0</v>
      </c>
      <c r="T418" s="4">
        <f t="shared" si="159"/>
        <v>0</v>
      </c>
      <c r="U418" s="29">
        <f t="shared" si="160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1"/>
        <v>45128</v>
      </c>
      <c r="B419" s="116">
        <f t="shared" ca="1" si="161"/>
        <v>1198.9760444338838</v>
      </c>
      <c r="C419" s="14">
        <f t="shared" si="152"/>
        <v>1000</v>
      </c>
      <c r="D419" s="95">
        <f t="shared" si="153"/>
        <v>45127</v>
      </c>
      <c r="E419" s="13">
        <f ca="1">IF(D419&lt;$B$1,VLOOKUP(D419,[1]DI!$A$4:$B$15000,2,FALSE),0)</f>
        <v>0.13650000000000001</v>
      </c>
      <c r="F419" s="14">
        <f t="shared" ca="1" si="162"/>
        <v>1.00050788</v>
      </c>
      <c r="G419" s="14">
        <f ca="1">(TRUNC(PRODUCT($F$12:$F418),16))</f>
        <v>1.2127212665389799</v>
      </c>
      <c r="H419" s="14">
        <f t="shared" ca="1" si="163"/>
        <v>1.19378213497001</v>
      </c>
      <c r="I419" s="14">
        <f t="shared" ca="1" si="164"/>
        <v>1.0158648100000001</v>
      </c>
      <c r="J419" s="13">
        <f t="shared" si="154"/>
        <v>0.03</v>
      </c>
      <c r="K419" s="29">
        <f t="shared" si="155"/>
        <v>45084</v>
      </c>
      <c r="L419" s="2">
        <f t="shared" si="156"/>
        <v>31</v>
      </c>
      <c r="M419" s="17">
        <f t="shared" si="157"/>
        <v>31</v>
      </c>
      <c r="N419" s="12">
        <f t="shared" si="147"/>
        <v>1.0036428209999999</v>
      </c>
      <c r="O419" s="12">
        <f t="shared" ca="1" si="148"/>
        <v>1.0195654240000001</v>
      </c>
      <c r="P419" s="17">
        <f t="shared" si="158"/>
        <v>0</v>
      </c>
      <c r="Q419" s="14">
        <f t="shared" ca="1" si="146"/>
        <v>198.97604443388369</v>
      </c>
      <c r="R419" s="20">
        <f t="shared" si="149"/>
        <v>0</v>
      </c>
      <c r="S419" s="14">
        <f t="shared" si="150"/>
        <v>0</v>
      </c>
      <c r="T419" s="4">
        <f t="shared" si="159"/>
        <v>0</v>
      </c>
      <c r="U419" s="29">
        <f t="shared" si="160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1"/>
        <v>45131</v>
      </c>
      <c r="B420" s="116">
        <f t="shared" ca="1" si="161"/>
        <v>1199.7256991609295</v>
      </c>
      <c r="C420" s="14">
        <f t="shared" si="152"/>
        <v>1000</v>
      </c>
      <c r="D420" s="95">
        <f t="shared" si="153"/>
        <v>45128</v>
      </c>
      <c r="E420" s="13">
        <f ca="1">IF(D420&lt;$B$1,VLOOKUP(D420,[1]DI!$A$4:$B$15000,2,FALSE),0)</f>
        <v>0.13650000000000001</v>
      </c>
      <c r="F420" s="14">
        <f t="shared" ca="1" si="162"/>
        <v>1.00050788</v>
      </c>
      <c r="G420" s="14">
        <f ca="1">(TRUNC(PRODUCT($F$12:$F419),16))</f>
        <v>1.21333718341583</v>
      </c>
      <c r="H420" s="14">
        <f t="shared" ca="1" si="163"/>
        <v>1.19378213497001</v>
      </c>
      <c r="I420" s="14">
        <f t="shared" ca="1" si="164"/>
        <v>1.0163807499999999</v>
      </c>
      <c r="J420" s="13">
        <f t="shared" si="154"/>
        <v>0.03</v>
      </c>
      <c r="K420" s="29">
        <f t="shared" si="155"/>
        <v>45084</v>
      </c>
      <c r="L420" s="2">
        <f t="shared" si="156"/>
        <v>32</v>
      </c>
      <c r="M420" s="17">
        <f t="shared" si="157"/>
        <v>32</v>
      </c>
      <c r="N420" s="12">
        <f t="shared" si="147"/>
        <v>1.0037605519999999</v>
      </c>
      <c r="O420" s="12">
        <f t="shared" ca="1" si="148"/>
        <v>1.0202029029999999</v>
      </c>
      <c r="P420" s="17">
        <f t="shared" si="158"/>
        <v>0</v>
      </c>
      <c r="Q420" s="14">
        <f t="shared" ca="1" si="146"/>
        <v>199.72569916092942</v>
      </c>
      <c r="R420" s="20">
        <f t="shared" si="149"/>
        <v>0</v>
      </c>
      <c r="S420" s="14">
        <f t="shared" si="150"/>
        <v>0</v>
      </c>
      <c r="T420" s="4">
        <f t="shared" si="159"/>
        <v>0</v>
      </c>
      <c r="U420" s="29">
        <f t="shared" si="160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1"/>
        <v>45132</v>
      </c>
      <c r="B421" s="116">
        <f t="shared" ca="1" si="161"/>
        <v>1200.4758195911991</v>
      </c>
      <c r="C421" s="14">
        <f t="shared" si="152"/>
        <v>1000</v>
      </c>
      <c r="D421" s="95">
        <f t="shared" si="153"/>
        <v>45131</v>
      </c>
      <c r="E421" s="13">
        <f ca="1">IF(D421&lt;$B$1,VLOOKUP(D421,[1]DI!$A$4:$B$15000,2,FALSE),0)</f>
        <v>0.13650000000000001</v>
      </c>
      <c r="F421" s="14">
        <f t="shared" ca="1" si="162"/>
        <v>1.00050788</v>
      </c>
      <c r="G421" s="14">
        <f ca="1">(TRUNC(PRODUCT($F$12:$F420),16))</f>
        <v>1.21395341310454</v>
      </c>
      <c r="H421" s="14">
        <f t="shared" ca="1" si="163"/>
        <v>1.19378213497001</v>
      </c>
      <c r="I421" s="14">
        <f t="shared" ca="1" si="164"/>
        <v>1.01689695</v>
      </c>
      <c r="J421" s="13">
        <f t="shared" si="154"/>
        <v>0.03</v>
      </c>
      <c r="K421" s="29">
        <f t="shared" si="155"/>
        <v>45084</v>
      </c>
      <c r="L421" s="2">
        <f t="shared" si="156"/>
        <v>33</v>
      </c>
      <c r="M421" s="17">
        <f t="shared" si="157"/>
        <v>33</v>
      </c>
      <c r="N421" s="12">
        <f t="shared" si="147"/>
        <v>1.003878297</v>
      </c>
      <c r="O421" s="12">
        <f t="shared" ca="1" si="148"/>
        <v>1.0208407779999999</v>
      </c>
      <c r="P421" s="17">
        <f t="shared" si="158"/>
        <v>0</v>
      </c>
      <c r="Q421" s="14">
        <f t="shared" ca="1" si="146"/>
        <v>200.47581959119904</v>
      </c>
      <c r="R421" s="20">
        <f t="shared" si="149"/>
        <v>0</v>
      </c>
      <c r="S421" s="14">
        <f t="shared" si="150"/>
        <v>0</v>
      </c>
      <c r="T421" s="4">
        <f t="shared" si="159"/>
        <v>0</v>
      </c>
      <c r="U421" s="29">
        <f t="shared" si="160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1"/>
        <v>45133</v>
      </c>
      <c r="B422" s="116">
        <f t="shared" ca="1" si="161"/>
        <v>1201.2264068606603</v>
      </c>
      <c r="C422" s="14">
        <f t="shared" si="152"/>
        <v>1000</v>
      </c>
      <c r="D422" s="95">
        <f t="shared" si="153"/>
        <v>45132</v>
      </c>
      <c r="E422" s="13">
        <f ca="1">IF(D422&lt;$B$1,VLOOKUP(D422,[1]DI!$A$4:$B$15000,2,FALSE),0)</f>
        <v>0.13650000000000001</v>
      </c>
      <c r="F422" s="14">
        <f t="shared" ca="1" si="162"/>
        <v>1.00050788</v>
      </c>
      <c r="G422" s="14">
        <f ca="1">(TRUNC(PRODUCT($F$12:$F421),16))</f>
        <v>1.21456995576399</v>
      </c>
      <c r="H422" s="14">
        <f t="shared" ca="1" si="163"/>
        <v>1.19378213497001</v>
      </c>
      <c r="I422" s="14">
        <f t="shared" ca="1" si="164"/>
        <v>1.0174134100000001</v>
      </c>
      <c r="J422" s="13">
        <f t="shared" si="154"/>
        <v>0.03</v>
      </c>
      <c r="K422" s="29">
        <f t="shared" si="155"/>
        <v>45084</v>
      </c>
      <c r="L422" s="2">
        <f t="shared" si="156"/>
        <v>34</v>
      </c>
      <c r="M422" s="17">
        <f t="shared" si="157"/>
        <v>34</v>
      </c>
      <c r="N422" s="12">
        <f t="shared" si="147"/>
        <v>1.003996055</v>
      </c>
      <c r="O422" s="12">
        <f t="shared" ca="1" si="148"/>
        <v>1.0214790499999999</v>
      </c>
      <c r="P422" s="17">
        <f t="shared" si="158"/>
        <v>0</v>
      </c>
      <c r="Q422" s="14">
        <f t="shared" ca="1" si="146"/>
        <v>201.22640686066029</v>
      </c>
      <c r="R422" s="20">
        <f t="shared" si="149"/>
        <v>0</v>
      </c>
      <c r="S422" s="14">
        <f t="shared" si="150"/>
        <v>0</v>
      </c>
      <c r="T422" s="4">
        <f t="shared" si="159"/>
        <v>0</v>
      </c>
      <c r="U422" s="29">
        <f t="shared" si="160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1"/>
        <v>45134</v>
      </c>
      <c r="B423" s="116">
        <f t="shared" ca="1" si="161"/>
        <v>1201.9774739349582</v>
      </c>
      <c r="C423" s="14">
        <f t="shared" si="152"/>
        <v>1000</v>
      </c>
      <c r="D423" s="95">
        <f t="shared" si="153"/>
        <v>45133</v>
      </c>
      <c r="E423" s="13">
        <f ca="1">IF(D423&lt;$B$1,VLOOKUP(D423,[1]DI!$A$4:$B$15000,2,FALSE),0)</f>
        <v>0.13650000000000001</v>
      </c>
      <c r="F423" s="14">
        <f t="shared" ca="1" si="162"/>
        <v>1.00050788</v>
      </c>
      <c r="G423" s="14">
        <f ca="1">(TRUNC(PRODUCT($F$12:$F422),16))</f>
        <v>1.2151868115531299</v>
      </c>
      <c r="H423" s="14">
        <f t="shared" ca="1" si="163"/>
        <v>1.19378213497001</v>
      </c>
      <c r="I423" s="14">
        <f t="shared" ca="1" si="164"/>
        <v>1.01793014</v>
      </c>
      <c r="J423" s="13">
        <f t="shared" si="154"/>
        <v>0.03</v>
      </c>
      <c r="K423" s="29">
        <f t="shared" si="155"/>
        <v>45084</v>
      </c>
      <c r="L423" s="2">
        <f t="shared" si="156"/>
        <v>35</v>
      </c>
      <c r="M423" s="17">
        <f t="shared" si="157"/>
        <v>35</v>
      </c>
      <c r="N423" s="12">
        <f t="shared" si="147"/>
        <v>1.0041138279999999</v>
      </c>
      <c r="O423" s="12">
        <f t="shared" ca="1" si="148"/>
        <v>1.0221177299999999</v>
      </c>
      <c r="P423" s="17">
        <f t="shared" si="158"/>
        <v>0</v>
      </c>
      <c r="Q423" s="14">
        <f t="shared" ca="1" si="146"/>
        <v>201.97747393495825</v>
      </c>
      <c r="R423" s="20">
        <f t="shared" si="149"/>
        <v>0</v>
      </c>
      <c r="S423" s="14">
        <f t="shared" si="150"/>
        <v>0</v>
      </c>
      <c r="T423" s="4">
        <f t="shared" si="159"/>
        <v>0</v>
      </c>
      <c r="U423" s="29">
        <f t="shared" si="160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1"/>
        <v>45135</v>
      </c>
      <c r="B424" s="116">
        <f t="shared" ca="1" si="161"/>
        <v>1202.7289937668349</v>
      </c>
      <c r="C424" s="14">
        <f t="shared" si="152"/>
        <v>1000</v>
      </c>
      <c r="D424" s="95">
        <f t="shared" si="153"/>
        <v>45134</v>
      </c>
      <c r="E424" s="13">
        <f ca="1">IF(D424&lt;$B$1,VLOOKUP(D424,[1]DI!$A$4:$B$15000,2,FALSE),0)</f>
        <v>0.13650000000000001</v>
      </c>
      <c r="F424" s="14">
        <f t="shared" ca="1" si="162"/>
        <v>1.00050788</v>
      </c>
      <c r="G424" s="14">
        <f ca="1">(TRUNC(PRODUCT($F$12:$F423),16))</f>
        <v>1.2158039806309799</v>
      </c>
      <c r="H424" s="14">
        <f t="shared" ca="1" si="163"/>
        <v>1.19378213497001</v>
      </c>
      <c r="I424" s="14">
        <f t="shared" ca="1" si="164"/>
        <v>1.01844712</v>
      </c>
      <c r="J424" s="13">
        <f t="shared" si="154"/>
        <v>0.03</v>
      </c>
      <c r="K424" s="29">
        <f t="shared" si="155"/>
        <v>45084</v>
      </c>
      <c r="L424" s="2">
        <f t="shared" si="156"/>
        <v>36</v>
      </c>
      <c r="M424" s="17">
        <f t="shared" si="157"/>
        <v>36</v>
      </c>
      <c r="N424" s="12">
        <f t="shared" si="147"/>
        <v>1.0042316140000001</v>
      </c>
      <c r="O424" s="12">
        <f t="shared" ca="1" si="148"/>
        <v>1.0227567950000001</v>
      </c>
      <c r="P424" s="17">
        <f t="shared" si="158"/>
        <v>0</v>
      </c>
      <c r="Q424" s="14">
        <f t="shared" ca="1" si="146"/>
        <v>202.728993766835</v>
      </c>
      <c r="R424" s="20">
        <f t="shared" si="149"/>
        <v>0</v>
      </c>
      <c r="S424" s="14">
        <f t="shared" si="150"/>
        <v>0</v>
      </c>
      <c r="T424" s="4">
        <f t="shared" si="159"/>
        <v>0</v>
      </c>
      <c r="U424" s="29">
        <f t="shared" si="160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1"/>
        <v>45138</v>
      </c>
      <c r="B425" s="116">
        <f t="shared" ca="1" si="161"/>
        <v>1203.4809933735485</v>
      </c>
      <c r="C425" s="14">
        <f t="shared" si="152"/>
        <v>1000</v>
      </c>
      <c r="D425" s="95">
        <f t="shared" si="153"/>
        <v>45135</v>
      </c>
      <c r="E425" s="13">
        <f ca="1">IF(D425&lt;$B$1,VLOOKUP(D425,[1]DI!$A$4:$B$15000,2,FALSE),0)</f>
        <v>0.13650000000000001</v>
      </c>
      <c r="F425" s="14">
        <f t="shared" ca="1" si="162"/>
        <v>1.00050788</v>
      </c>
      <c r="G425" s="14">
        <f ca="1">(TRUNC(PRODUCT($F$12:$F424),16))</f>
        <v>1.2164214631566601</v>
      </c>
      <c r="H425" s="14">
        <f t="shared" ca="1" si="163"/>
        <v>1.19378213497001</v>
      </c>
      <c r="I425" s="14">
        <f t="shared" ca="1" si="164"/>
        <v>1.01896437</v>
      </c>
      <c r="J425" s="13">
        <f t="shared" si="154"/>
        <v>0.03</v>
      </c>
      <c r="K425" s="29">
        <f t="shared" si="155"/>
        <v>45084</v>
      </c>
      <c r="L425" s="2">
        <f t="shared" si="156"/>
        <v>37</v>
      </c>
      <c r="M425" s="17">
        <f t="shared" si="157"/>
        <v>37</v>
      </c>
      <c r="N425" s="12">
        <f t="shared" si="147"/>
        <v>1.004349414</v>
      </c>
      <c r="O425" s="12">
        <f t="shared" ca="1" si="148"/>
        <v>1.0233962679999999</v>
      </c>
      <c r="P425" s="17">
        <f t="shared" si="158"/>
        <v>0</v>
      </c>
      <c r="Q425" s="14">
        <f t="shared" ca="1" si="146"/>
        <v>203.48099337354842</v>
      </c>
      <c r="R425" s="20">
        <f t="shared" si="149"/>
        <v>0</v>
      </c>
      <c r="S425" s="14">
        <f t="shared" si="150"/>
        <v>0</v>
      </c>
      <c r="T425" s="4">
        <f t="shared" si="159"/>
        <v>0</v>
      </c>
      <c r="U425" s="29">
        <f t="shared" si="160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1"/>
        <v>45139</v>
      </c>
      <c r="B426" s="116">
        <f t="shared" ca="1" si="161"/>
        <v>1204.2334598594534</v>
      </c>
      <c r="C426" s="14">
        <f t="shared" si="152"/>
        <v>1000</v>
      </c>
      <c r="D426" s="95">
        <f t="shared" si="153"/>
        <v>45138</v>
      </c>
      <c r="E426" s="13">
        <f ca="1">IF(D426&lt;$B$1,VLOOKUP(D426,[1]DI!$A$4:$B$15000,2,FALSE),0)</f>
        <v>0.13650000000000001</v>
      </c>
      <c r="F426" s="14">
        <f t="shared" ca="1" si="162"/>
        <v>1.00050788</v>
      </c>
      <c r="G426" s="14">
        <f ca="1">(TRUNC(PRODUCT($F$12:$F425),16))</f>
        <v>1.21703925928937</v>
      </c>
      <c r="H426" s="14">
        <f t="shared" ca="1" si="163"/>
        <v>1.19378213497001</v>
      </c>
      <c r="I426" s="14">
        <f t="shared" ca="1" si="164"/>
        <v>1.0194818800000001</v>
      </c>
      <c r="J426" s="13">
        <f t="shared" si="154"/>
        <v>0.03</v>
      </c>
      <c r="K426" s="29">
        <f t="shared" si="155"/>
        <v>45084</v>
      </c>
      <c r="L426" s="2">
        <f t="shared" si="156"/>
        <v>38</v>
      </c>
      <c r="M426" s="17">
        <f t="shared" si="157"/>
        <v>38</v>
      </c>
      <c r="N426" s="12">
        <f t="shared" si="147"/>
        <v>1.004467228</v>
      </c>
      <c r="O426" s="12">
        <f t="shared" ca="1" si="148"/>
        <v>1.024036138</v>
      </c>
      <c r="P426" s="17">
        <f t="shared" si="158"/>
        <v>0</v>
      </c>
      <c r="Q426" s="14">
        <f t="shared" ca="1" si="146"/>
        <v>204.23345985945346</v>
      </c>
      <c r="R426" s="20">
        <f t="shared" si="149"/>
        <v>0</v>
      </c>
      <c r="S426" s="14">
        <f t="shared" si="150"/>
        <v>0</v>
      </c>
      <c r="T426" s="4">
        <f t="shared" si="159"/>
        <v>0</v>
      </c>
      <c r="U426" s="29">
        <f t="shared" si="160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1"/>
        <v>45140</v>
      </c>
      <c r="B427" s="116">
        <f t="shared" ca="1" si="161"/>
        <v>1204.9864061201952</v>
      </c>
      <c r="C427" s="14">
        <f t="shared" si="152"/>
        <v>1000</v>
      </c>
      <c r="D427" s="95">
        <f t="shared" si="153"/>
        <v>45139</v>
      </c>
      <c r="E427" s="13">
        <f ca="1">IF(D427&lt;$B$1,VLOOKUP(D427,[1]DI!$A$4:$B$15000,2,FALSE),0)</f>
        <v>0.13650000000000001</v>
      </c>
      <c r="F427" s="14">
        <f t="shared" ca="1" si="162"/>
        <v>1.00050788</v>
      </c>
      <c r="G427" s="14">
        <f ca="1">(TRUNC(PRODUCT($F$12:$F426),16))</f>
        <v>1.2176573691883801</v>
      </c>
      <c r="H427" s="14">
        <f t="shared" ca="1" si="163"/>
        <v>1.19378213497001</v>
      </c>
      <c r="I427" s="14">
        <f t="shared" ca="1" si="164"/>
        <v>1.0199996600000001</v>
      </c>
      <c r="J427" s="13">
        <f t="shared" si="154"/>
        <v>0.03</v>
      </c>
      <c r="K427" s="29">
        <f t="shared" si="155"/>
        <v>45084</v>
      </c>
      <c r="L427" s="2">
        <f t="shared" si="156"/>
        <v>39</v>
      </c>
      <c r="M427" s="17">
        <f t="shared" si="157"/>
        <v>39</v>
      </c>
      <c r="N427" s="12">
        <f t="shared" si="147"/>
        <v>1.004585056</v>
      </c>
      <c r="O427" s="12">
        <f t="shared" ca="1" si="148"/>
        <v>1.0246764159999999</v>
      </c>
      <c r="P427" s="17">
        <f t="shared" si="158"/>
        <v>0</v>
      </c>
      <c r="Q427" s="14">
        <f t="shared" ca="1" si="146"/>
        <v>204.9864061201952</v>
      </c>
      <c r="R427" s="20">
        <f t="shared" si="149"/>
        <v>0</v>
      </c>
      <c r="S427" s="14">
        <f t="shared" si="150"/>
        <v>0</v>
      </c>
      <c r="T427" s="4">
        <f t="shared" si="159"/>
        <v>0</v>
      </c>
      <c r="U427" s="29">
        <f t="shared" si="160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1"/>
        <v>45141</v>
      </c>
      <c r="B428" s="116">
        <f t="shared" ca="1" si="161"/>
        <v>1205.7398180741609</v>
      </c>
      <c r="C428" s="14">
        <f t="shared" si="152"/>
        <v>1000</v>
      </c>
      <c r="D428" s="95">
        <f t="shared" si="153"/>
        <v>45140</v>
      </c>
      <c r="E428" s="13">
        <f ca="1">IF(D428&lt;$B$1,VLOOKUP(D428,[1]DI!$A$4:$B$15000,2,FALSE),0)</f>
        <v>0.13650000000000001</v>
      </c>
      <c r="F428" s="14">
        <f t="shared" ca="1" si="162"/>
        <v>1.00050788</v>
      </c>
      <c r="G428" s="14">
        <f ca="1">(TRUNC(PRODUCT($F$12:$F427),16))</f>
        <v>1.2182757930130399</v>
      </c>
      <c r="H428" s="14">
        <f t="shared" ca="1" si="163"/>
        <v>1.19378213497001</v>
      </c>
      <c r="I428" s="14">
        <f t="shared" ca="1" si="164"/>
        <v>1.0205177000000001</v>
      </c>
      <c r="J428" s="13">
        <f t="shared" si="154"/>
        <v>0.03</v>
      </c>
      <c r="K428" s="29">
        <f t="shared" si="155"/>
        <v>45084</v>
      </c>
      <c r="L428" s="2">
        <f t="shared" si="156"/>
        <v>40</v>
      </c>
      <c r="M428" s="17">
        <f t="shared" si="157"/>
        <v>40</v>
      </c>
      <c r="N428" s="12">
        <f t="shared" si="147"/>
        <v>1.004702897</v>
      </c>
      <c r="O428" s="12">
        <f t="shared" ca="1" si="148"/>
        <v>1.0253170899999999</v>
      </c>
      <c r="P428" s="17">
        <f t="shared" si="158"/>
        <v>0</v>
      </c>
      <c r="Q428" s="14">
        <f t="shared" ca="1" si="146"/>
        <v>205.73981807416081</v>
      </c>
      <c r="R428" s="20">
        <f t="shared" si="149"/>
        <v>0</v>
      </c>
      <c r="S428" s="14">
        <f t="shared" si="150"/>
        <v>0</v>
      </c>
      <c r="T428" s="4">
        <f t="shared" si="159"/>
        <v>0</v>
      </c>
      <c r="U428" s="29">
        <f t="shared" si="160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1"/>
        <v>45142</v>
      </c>
      <c r="B429" s="116">
        <f t="shared" ca="1" si="161"/>
        <v>1206.4936980732859</v>
      </c>
      <c r="C429" s="14">
        <f t="shared" si="152"/>
        <v>1000</v>
      </c>
      <c r="D429" s="95">
        <f t="shared" si="153"/>
        <v>45141</v>
      </c>
      <c r="E429" s="13">
        <f ca="1">IF(D429&lt;$B$1,VLOOKUP(D429,[1]DI!$A$4:$B$15000,2,FALSE),0)</f>
        <v>0.13150000000000001</v>
      </c>
      <c r="F429" s="14">
        <f t="shared" ca="1" si="162"/>
        <v>1.0004903700000001</v>
      </c>
      <c r="G429" s="14">
        <f ca="1">(TRUNC(PRODUCT($F$12:$F428),16))</f>
        <v>1.2188945309228001</v>
      </c>
      <c r="H429" s="14">
        <f t="shared" ca="1" si="163"/>
        <v>1.19378213497001</v>
      </c>
      <c r="I429" s="14">
        <f t="shared" ca="1" si="164"/>
        <v>1.0210360000000001</v>
      </c>
      <c r="J429" s="13">
        <f t="shared" si="154"/>
        <v>0.03</v>
      </c>
      <c r="K429" s="29">
        <f t="shared" si="155"/>
        <v>45084</v>
      </c>
      <c r="L429" s="2">
        <f t="shared" si="156"/>
        <v>41</v>
      </c>
      <c r="M429" s="17">
        <f t="shared" si="157"/>
        <v>41</v>
      </c>
      <c r="N429" s="12">
        <f t="shared" si="147"/>
        <v>1.004820753</v>
      </c>
      <c r="O429" s="12">
        <f t="shared" ca="1" si="148"/>
        <v>1.025958162</v>
      </c>
      <c r="P429" s="17">
        <f t="shared" si="158"/>
        <v>0</v>
      </c>
      <c r="Q429" s="14">
        <f t="shared" ca="1" si="146"/>
        <v>206.49369807328583</v>
      </c>
      <c r="R429" s="20">
        <f t="shared" si="149"/>
        <v>0</v>
      </c>
      <c r="S429" s="14">
        <f t="shared" si="150"/>
        <v>0</v>
      </c>
      <c r="T429" s="4">
        <f t="shared" si="159"/>
        <v>0</v>
      </c>
      <c r="U429" s="29">
        <f t="shared" si="160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1"/>
        <v>45145</v>
      </c>
      <c r="B430" s="116">
        <f t="shared" ca="1" si="161"/>
        <v>1207.2269163092708</v>
      </c>
      <c r="C430" s="14">
        <f t="shared" si="152"/>
        <v>1000</v>
      </c>
      <c r="D430" s="95">
        <f t="shared" si="153"/>
        <v>45142</v>
      </c>
      <c r="E430" s="13">
        <f ca="1">IF(D430&lt;$B$1,VLOOKUP(D430,[1]DI!$A$4:$B$15000,2,FALSE),0)</f>
        <v>0.13150000000000001</v>
      </c>
      <c r="F430" s="14">
        <f t="shared" ca="1" si="162"/>
        <v>1.0004903700000001</v>
      </c>
      <c r="G430" s="14">
        <f ca="1">(TRUNC(PRODUCT($F$12:$F429),16))</f>
        <v>1.2194922402339201</v>
      </c>
      <c r="H430" s="14">
        <f t="shared" ca="1" si="163"/>
        <v>1.19378213497001</v>
      </c>
      <c r="I430" s="14">
        <f t="shared" ca="1" si="164"/>
        <v>1.0215366800000001</v>
      </c>
      <c r="J430" s="13">
        <f t="shared" si="154"/>
        <v>0.03</v>
      </c>
      <c r="K430" s="29">
        <f t="shared" si="155"/>
        <v>45084</v>
      </c>
      <c r="L430" s="2">
        <f t="shared" si="156"/>
        <v>42</v>
      </c>
      <c r="M430" s="17">
        <f t="shared" si="157"/>
        <v>42</v>
      </c>
      <c r="N430" s="12">
        <f t="shared" si="147"/>
        <v>1.0049386220000001</v>
      </c>
      <c r="O430" s="12">
        <f t="shared" ca="1" si="148"/>
        <v>1.0265816640000001</v>
      </c>
      <c r="P430" s="17">
        <f t="shared" si="158"/>
        <v>0</v>
      </c>
      <c r="Q430" s="14">
        <f t="shared" ca="1" si="146"/>
        <v>207.22691630927085</v>
      </c>
      <c r="R430" s="20">
        <f t="shared" si="149"/>
        <v>0</v>
      </c>
      <c r="S430" s="14">
        <f t="shared" si="150"/>
        <v>0</v>
      </c>
      <c r="T430" s="4">
        <f t="shared" si="159"/>
        <v>0</v>
      </c>
      <c r="U430" s="29">
        <f t="shared" si="160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1"/>
        <v>45146</v>
      </c>
      <c r="B431" s="116">
        <f t="shared" ca="1" si="161"/>
        <v>1207.9605837649315</v>
      </c>
      <c r="C431" s="14">
        <f t="shared" si="152"/>
        <v>1000</v>
      </c>
      <c r="D431" s="95">
        <f t="shared" si="153"/>
        <v>45145</v>
      </c>
      <c r="E431" s="13">
        <f ca="1">IF(D431&lt;$B$1,VLOOKUP(D431,[1]DI!$A$4:$B$15000,2,FALSE),0)</f>
        <v>0.13150000000000001</v>
      </c>
      <c r="F431" s="14">
        <f t="shared" ca="1" si="162"/>
        <v>1.0004903700000001</v>
      </c>
      <c r="G431" s="14">
        <f ca="1">(TRUNC(PRODUCT($F$12:$F430),16))</f>
        <v>1.2200902426437701</v>
      </c>
      <c r="H431" s="14">
        <f t="shared" ca="1" si="163"/>
        <v>1.19378213497001</v>
      </c>
      <c r="I431" s="14">
        <f t="shared" ca="1" si="164"/>
        <v>1.0220376099999999</v>
      </c>
      <c r="J431" s="13">
        <f t="shared" si="154"/>
        <v>0.03</v>
      </c>
      <c r="K431" s="29">
        <f t="shared" si="155"/>
        <v>45084</v>
      </c>
      <c r="L431" s="2">
        <f t="shared" si="156"/>
        <v>43</v>
      </c>
      <c r="M431" s="17">
        <f t="shared" si="157"/>
        <v>43</v>
      </c>
      <c r="N431" s="12">
        <f t="shared" si="147"/>
        <v>1.005056505</v>
      </c>
      <c r="O431" s="12">
        <f t="shared" ca="1" si="148"/>
        <v>1.027205548</v>
      </c>
      <c r="P431" s="17">
        <f t="shared" si="158"/>
        <v>0</v>
      </c>
      <c r="Q431" s="14">
        <f t="shared" ca="1" si="146"/>
        <v>207.96058376493141</v>
      </c>
      <c r="R431" s="20">
        <f t="shared" si="149"/>
        <v>0</v>
      </c>
      <c r="S431" s="14">
        <f t="shared" si="150"/>
        <v>0</v>
      </c>
      <c r="T431" s="4">
        <f t="shared" si="159"/>
        <v>0</v>
      </c>
      <c r="U431" s="29">
        <f t="shared" si="160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1"/>
        <v>45147</v>
      </c>
      <c r="B432" s="116">
        <f t="shared" ca="1" si="161"/>
        <v>1208.6947039681709</v>
      </c>
      <c r="C432" s="14">
        <f t="shared" si="152"/>
        <v>1000</v>
      </c>
      <c r="D432" s="95">
        <f t="shared" si="153"/>
        <v>45146</v>
      </c>
      <c r="E432" s="13">
        <f ca="1">IF(D432&lt;$B$1,VLOOKUP(D432,[1]DI!$A$4:$B$15000,2,FALSE),0)</f>
        <v>0.13150000000000001</v>
      </c>
      <c r="F432" s="14">
        <f t="shared" ca="1" si="162"/>
        <v>1.0004903700000001</v>
      </c>
      <c r="G432" s="14">
        <f ca="1">(TRUNC(PRODUCT($F$12:$F431),16))</f>
        <v>1.22068853829605</v>
      </c>
      <c r="H432" s="14">
        <f t="shared" ca="1" si="163"/>
        <v>1.19378213497001</v>
      </c>
      <c r="I432" s="14">
        <f t="shared" ca="1" si="164"/>
        <v>1.02253879</v>
      </c>
      <c r="J432" s="13">
        <f t="shared" si="154"/>
        <v>0.03</v>
      </c>
      <c r="K432" s="29">
        <f t="shared" si="155"/>
        <v>45084</v>
      </c>
      <c r="L432" s="2">
        <f t="shared" si="156"/>
        <v>44</v>
      </c>
      <c r="M432" s="17">
        <f t="shared" si="157"/>
        <v>44</v>
      </c>
      <c r="N432" s="12">
        <f t="shared" si="147"/>
        <v>1.005174402</v>
      </c>
      <c r="O432" s="12">
        <f t="shared" ca="1" si="148"/>
        <v>1.027829817</v>
      </c>
      <c r="P432" s="17">
        <f t="shared" si="158"/>
        <v>0</v>
      </c>
      <c r="Q432" s="14">
        <f t="shared" ca="1" si="146"/>
        <v>208.69470396817076</v>
      </c>
      <c r="R432" s="20">
        <f t="shared" si="149"/>
        <v>0</v>
      </c>
      <c r="S432" s="14">
        <f t="shared" si="150"/>
        <v>0</v>
      </c>
      <c r="T432" s="4">
        <f t="shared" si="159"/>
        <v>0</v>
      </c>
      <c r="U432" s="29">
        <f t="shared" si="160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1"/>
        <v>45148</v>
      </c>
      <c r="B433" s="116">
        <f t="shared" ca="1" si="161"/>
        <v>1209.4292628073761</v>
      </c>
      <c r="C433" s="14">
        <f t="shared" si="152"/>
        <v>1000</v>
      </c>
      <c r="D433" s="95">
        <f t="shared" si="153"/>
        <v>45147</v>
      </c>
      <c r="E433" s="13">
        <f ca="1">IF(D433&lt;$B$1,VLOOKUP(D433,[1]DI!$A$4:$B$15000,2,FALSE),0)</f>
        <v>0.13150000000000001</v>
      </c>
      <c r="F433" s="14">
        <f t="shared" ca="1" si="162"/>
        <v>1.0004903700000001</v>
      </c>
      <c r="G433" s="14">
        <f ca="1">(TRUNC(PRODUCT($F$12:$F432),16))</f>
        <v>1.22128712733458</v>
      </c>
      <c r="H433" s="14">
        <f t="shared" ca="1" si="163"/>
        <v>1.19378213497001</v>
      </c>
      <c r="I433" s="14">
        <f t="shared" ca="1" si="164"/>
        <v>1.02304021</v>
      </c>
      <c r="J433" s="13">
        <f t="shared" si="154"/>
        <v>0.03</v>
      </c>
      <c r="K433" s="29">
        <f t="shared" si="155"/>
        <v>45084</v>
      </c>
      <c r="L433" s="2">
        <f t="shared" si="156"/>
        <v>45</v>
      </c>
      <c r="M433" s="17">
        <f t="shared" si="157"/>
        <v>45</v>
      </c>
      <c r="N433" s="12">
        <f t="shared" si="147"/>
        <v>1.005292313</v>
      </c>
      <c r="O433" s="12">
        <f t="shared" ca="1" si="148"/>
        <v>1.028454459</v>
      </c>
      <c r="P433" s="17">
        <f t="shared" si="158"/>
        <v>0</v>
      </c>
      <c r="Q433" s="14">
        <f t="shared" ca="1" si="146"/>
        <v>209.42926280737606</v>
      </c>
      <c r="R433" s="20">
        <f t="shared" si="149"/>
        <v>0</v>
      </c>
      <c r="S433" s="14">
        <f t="shared" si="150"/>
        <v>0</v>
      </c>
      <c r="T433" s="4">
        <f t="shared" si="159"/>
        <v>0</v>
      </c>
      <c r="U433" s="29">
        <f t="shared" si="160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1"/>
        <v>45149</v>
      </c>
      <c r="B434" s="116">
        <f t="shared" ca="1" si="161"/>
        <v>1210.1642720322245</v>
      </c>
      <c r="C434" s="14">
        <f t="shared" si="152"/>
        <v>1000</v>
      </c>
      <c r="D434" s="95">
        <f t="shared" si="153"/>
        <v>45148</v>
      </c>
      <c r="E434" s="13">
        <f ca="1">IF(D434&lt;$B$1,VLOOKUP(D434,[1]DI!$A$4:$B$15000,2,FALSE),0)</f>
        <v>0.13150000000000001</v>
      </c>
      <c r="F434" s="14">
        <f t="shared" ca="1" si="162"/>
        <v>1.0004903700000001</v>
      </c>
      <c r="G434" s="14">
        <f ca="1">(TRUNC(PRODUCT($F$12:$F433),16))</f>
        <v>1.2218860099032101</v>
      </c>
      <c r="H434" s="14">
        <f t="shared" ca="1" si="163"/>
        <v>1.19378213497001</v>
      </c>
      <c r="I434" s="14">
        <f t="shared" ca="1" si="164"/>
        <v>1.02354188</v>
      </c>
      <c r="J434" s="13">
        <f t="shared" si="154"/>
        <v>0.03</v>
      </c>
      <c r="K434" s="29">
        <f t="shared" si="155"/>
        <v>45084</v>
      </c>
      <c r="L434" s="2">
        <f t="shared" si="156"/>
        <v>46</v>
      </c>
      <c r="M434" s="17">
        <f t="shared" si="157"/>
        <v>46</v>
      </c>
      <c r="N434" s="12">
        <f t="shared" si="147"/>
        <v>1.005410237</v>
      </c>
      <c r="O434" s="12">
        <f t="shared" ca="1" si="148"/>
        <v>1.0290794839999999</v>
      </c>
      <c r="P434" s="17">
        <f t="shared" si="158"/>
        <v>0</v>
      </c>
      <c r="Q434" s="14">
        <f t="shared" ca="1" si="146"/>
        <v>210.1642720322246</v>
      </c>
      <c r="R434" s="20">
        <f t="shared" si="149"/>
        <v>0</v>
      </c>
      <c r="S434" s="14">
        <f t="shared" si="150"/>
        <v>0</v>
      </c>
      <c r="T434" s="4">
        <f t="shared" si="159"/>
        <v>0</v>
      </c>
      <c r="U434" s="29">
        <f t="shared" si="160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1"/>
        <v>45152</v>
      </c>
      <c r="B435" s="116">
        <f t="shared" ca="1" si="161"/>
        <v>1210.8997210890068</v>
      </c>
      <c r="C435" s="14">
        <f t="shared" si="152"/>
        <v>1000</v>
      </c>
      <c r="D435" s="95">
        <f t="shared" si="153"/>
        <v>45149</v>
      </c>
      <c r="E435" s="13">
        <f ca="1">IF(D435&lt;$B$1,VLOOKUP(D435,[1]DI!$A$4:$B$15000,2,FALSE),0)</f>
        <v>0.13150000000000001</v>
      </c>
      <c r="F435" s="14">
        <f t="shared" ca="1" si="162"/>
        <v>1.0004903700000001</v>
      </c>
      <c r="G435" s="14">
        <f ca="1">(TRUNC(PRODUCT($F$12:$F434),16))</f>
        <v>1.2224851861458801</v>
      </c>
      <c r="H435" s="14">
        <f t="shared" ca="1" si="163"/>
        <v>1.19378213497001</v>
      </c>
      <c r="I435" s="14">
        <f t="shared" ca="1" si="164"/>
        <v>1.0240437899999999</v>
      </c>
      <c r="J435" s="13">
        <f t="shared" si="154"/>
        <v>0.03</v>
      </c>
      <c r="K435" s="29">
        <f t="shared" si="155"/>
        <v>45084</v>
      </c>
      <c r="L435" s="2">
        <f t="shared" si="156"/>
        <v>47</v>
      </c>
      <c r="M435" s="17">
        <f t="shared" si="157"/>
        <v>47</v>
      </c>
      <c r="N435" s="12">
        <f t="shared" si="147"/>
        <v>1.005528175</v>
      </c>
      <c r="O435" s="12">
        <f t="shared" ca="1" si="148"/>
        <v>1.029704883</v>
      </c>
      <c r="P435" s="17">
        <f t="shared" si="158"/>
        <v>0</v>
      </c>
      <c r="Q435" s="14">
        <f t="shared" ca="1" si="146"/>
        <v>210.89972108900682</v>
      </c>
      <c r="R435" s="20">
        <f t="shared" si="149"/>
        <v>0</v>
      </c>
      <c r="S435" s="14">
        <f t="shared" si="150"/>
        <v>0</v>
      </c>
      <c r="T435" s="4">
        <f t="shared" si="159"/>
        <v>0</v>
      </c>
      <c r="U435" s="29">
        <f t="shared" si="160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1"/>
        <v>45153</v>
      </c>
      <c r="B436" s="116">
        <f t="shared" ca="1" si="161"/>
        <v>1211.6356240493355</v>
      </c>
      <c r="C436" s="14">
        <f t="shared" si="152"/>
        <v>1000</v>
      </c>
      <c r="D436" s="95">
        <f t="shared" si="153"/>
        <v>45152</v>
      </c>
      <c r="E436" s="13">
        <f ca="1">IF(D436&lt;$B$1,VLOOKUP(D436,[1]DI!$A$4:$B$15000,2,FALSE),0)</f>
        <v>0.13150000000000001</v>
      </c>
      <c r="F436" s="14">
        <f t="shared" ca="1" si="162"/>
        <v>1.0004903700000001</v>
      </c>
      <c r="G436" s="14">
        <f ca="1">(TRUNC(PRODUCT($F$12:$F435),16))</f>
        <v>1.22308465620661</v>
      </c>
      <c r="H436" s="14">
        <f t="shared" ca="1" si="163"/>
        <v>1.19378213497001</v>
      </c>
      <c r="I436" s="14">
        <f t="shared" ca="1" si="164"/>
        <v>1.02454595</v>
      </c>
      <c r="J436" s="13">
        <f t="shared" si="154"/>
        <v>0.03</v>
      </c>
      <c r="K436" s="29">
        <f t="shared" si="155"/>
        <v>45084</v>
      </c>
      <c r="L436" s="2">
        <f t="shared" si="156"/>
        <v>48</v>
      </c>
      <c r="M436" s="17">
        <f t="shared" si="157"/>
        <v>48</v>
      </c>
      <c r="N436" s="12">
        <f t="shared" si="147"/>
        <v>1.005646128</v>
      </c>
      <c r="O436" s="12">
        <f t="shared" ca="1" si="148"/>
        <v>1.0303306679999999</v>
      </c>
      <c r="P436" s="17">
        <f t="shared" si="158"/>
        <v>0</v>
      </c>
      <c r="Q436" s="14">
        <f t="shared" ca="1" si="146"/>
        <v>211.63562404933555</v>
      </c>
      <c r="R436" s="20">
        <f t="shared" si="149"/>
        <v>0</v>
      </c>
      <c r="S436" s="14">
        <f t="shared" si="150"/>
        <v>0</v>
      </c>
      <c r="T436" s="4">
        <f t="shared" si="159"/>
        <v>0</v>
      </c>
      <c r="U436" s="29">
        <f t="shared" si="160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1"/>
        <v>45154</v>
      </c>
      <c r="B437" s="116">
        <f t="shared" ca="1" si="161"/>
        <v>1212.3719762493399</v>
      </c>
      <c r="C437" s="14">
        <f t="shared" si="152"/>
        <v>1000</v>
      </c>
      <c r="D437" s="95">
        <f t="shared" si="153"/>
        <v>45153</v>
      </c>
      <c r="E437" s="13">
        <f ca="1">IF(D437&lt;$B$1,VLOOKUP(D437,[1]DI!$A$4:$B$15000,2,FALSE),0)</f>
        <v>0.13150000000000001</v>
      </c>
      <c r="F437" s="14">
        <f t="shared" ca="1" si="162"/>
        <v>1.0004903700000001</v>
      </c>
      <c r="G437" s="14">
        <f ca="1">(TRUNC(PRODUCT($F$12:$F436),16))</f>
        <v>1.2236844202294801</v>
      </c>
      <c r="H437" s="14">
        <f t="shared" ca="1" si="163"/>
        <v>1.19378213497001</v>
      </c>
      <c r="I437" s="14">
        <f t="shared" ca="1" si="164"/>
        <v>1.02504836</v>
      </c>
      <c r="J437" s="13">
        <f t="shared" si="154"/>
        <v>0.03</v>
      </c>
      <c r="K437" s="29">
        <f t="shared" si="155"/>
        <v>45084</v>
      </c>
      <c r="L437" s="2">
        <f t="shared" si="156"/>
        <v>49</v>
      </c>
      <c r="M437" s="17">
        <f t="shared" si="157"/>
        <v>49</v>
      </c>
      <c r="N437" s="12">
        <f t="shared" si="147"/>
        <v>1.0057640940000001</v>
      </c>
      <c r="O437" s="12">
        <f t="shared" ca="1" si="148"/>
        <v>1.030956835</v>
      </c>
      <c r="P437" s="17">
        <f t="shared" si="158"/>
        <v>0</v>
      </c>
      <c r="Q437" s="14">
        <f t="shared" ca="1" si="146"/>
        <v>212.37197624933984</v>
      </c>
      <c r="R437" s="20">
        <f t="shared" si="149"/>
        <v>0</v>
      </c>
      <c r="S437" s="14">
        <f t="shared" si="150"/>
        <v>0</v>
      </c>
      <c r="T437" s="4">
        <f t="shared" si="159"/>
        <v>0</v>
      </c>
      <c r="U437" s="29">
        <f t="shared" si="160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1"/>
        <v>45155</v>
      </c>
      <c r="B438" s="116">
        <f t="shared" ca="1" si="161"/>
        <v>1213.1087694272455</v>
      </c>
      <c r="C438" s="14">
        <f t="shared" si="152"/>
        <v>1000</v>
      </c>
      <c r="D438" s="95">
        <f t="shared" si="153"/>
        <v>45154</v>
      </c>
      <c r="E438" s="13">
        <f ca="1">IF(D438&lt;$B$1,VLOOKUP(D438,[1]DI!$A$4:$B$15000,2,FALSE),0)</f>
        <v>0.13150000000000001</v>
      </c>
      <c r="F438" s="14">
        <f t="shared" ca="1" si="162"/>
        <v>1.0004903700000001</v>
      </c>
      <c r="G438" s="14">
        <f ca="1">(TRUNC(PRODUCT($F$12:$F437),16))</f>
        <v>1.22428447835863</v>
      </c>
      <c r="H438" s="14">
        <f t="shared" ca="1" si="163"/>
        <v>1.19378213497001</v>
      </c>
      <c r="I438" s="14">
        <f t="shared" ca="1" si="164"/>
        <v>1.02555101</v>
      </c>
      <c r="J438" s="13">
        <f t="shared" si="154"/>
        <v>0.03</v>
      </c>
      <c r="K438" s="29">
        <f t="shared" si="155"/>
        <v>45084</v>
      </c>
      <c r="L438" s="2">
        <f t="shared" si="156"/>
        <v>50</v>
      </c>
      <c r="M438" s="17">
        <f t="shared" si="157"/>
        <v>50</v>
      </c>
      <c r="N438" s="12">
        <f t="shared" si="147"/>
        <v>1.0058820740000001</v>
      </c>
      <c r="O438" s="12">
        <f t="shared" ca="1" si="148"/>
        <v>1.031583377</v>
      </c>
      <c r="P438" s="17">
        <f t="shared" si="158"/>
        <v>0</v>
      </c>
      <c r="Q438" s="14">
        <f t="shared" ca="1" si="146"/>
        <v>213.10876942724548</v>
      </c>
      <c r="R438" s="20">
        <f t="shared" si="149"/>
        <v>0</v>
      </c>
      <c r="S438" s="14">
        <f t="shared" si="150"/>
        <v>0</v>
      </c>
      <c r="T438" s="4">
        <f t="shared" si="159"/>
        <v>0</v>
      </c>
      <c r="U438" s="29">
        <f t="shared" si="160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1"/>
        <v>45156</v>
      </c>
      <c r="B439" s="116">
        <f t="shared" ca="1" si="161"/>
        <v>1213.8460130007943</v>
      </c>
      <c r="C439" s="14">
        <f t="shared" si="152"/>
        <v>1000</v>
      </c>
      <c r="D439" s="95">
        <f t="shared" si="153"/>
        <v>45155</v>
      </c>
      <c r="E439" s="13">
        <f ca="1">IF(D439&lt;$B$1,VLOOKUP(D439,[1]DI!$A$4:$B$15000,2,FALSE),0)</f>
        <v>0.13150000000000001</v>
      </c>
      <c r="F439" s="14">
        <f t="shared" ca="1" si="162"/>
        <v>1.0004903700000001</v>
      </c>
      <c r="G439" s="14">
        <f ca="1">(TRUNC(PRODUCT($F$12:$F438),16))</f>
        <v>1.22488483073828</v>
      </c>
      <c r="H439" s="14">
        <f t="shared" ca="1" si="163"/>
        <v>1.19378213497001</v>
      </c>
      <c r="I439" s="14">
        <f t="shared" ca="1" si="164"/>
        <v>1.0260539099999999</v>
      </c>
      <c r="J439" s="13">
        <f t="shared" si="154"/>
        <v>0.03</v>
      </c>
      <c r="K439" s="29">
        <f t="shared" si="155"/>
        <v>45084</v>
      </c>
      <c r="L439" s="2">
        <f t="shared" si="156"/>
        <v>51</v>
      </c>
      <c r="M439" s="17">
        <f t="shared" si="157"/>
        <v>51</v>
      </c>
      <c r="N439" s="12">
        <f t="shared" si="147"/>
        <v>1.006000067</v>
      </c>
      <c r="O439" s="12">
        <f t="shared" ca="1" si="148"/>
        <v>1.032210302</v>
      </c>
      <c r="P439" s="17">
        <f t="shared" si="158"/>
        <v>0</v>
      </c>
      <c r="Q439" s="14">
        <f t="shared" ca="1" si="146"/>
        <v>213.84601300079441</v>
      </c>
      <c r="R439" s="20">
        <f t="shared" si="149"/>
        <v>0</v>
      </c>
      <c r="S439" s="14">
        <f t="shared" si="150"/>
        <v>0</v>
      </c>
      <c r="T439" s="4">
        <f t="shared" si="159"/>
        <v>0</v>
      </c>
      <c r="U439" s="29">
        <f t="shared" si="160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1"/>
        <v>45159</v>
      </c>
      <c r="B440" s="116">
        <f t="shared" ca="1" si="161"/>
        <v>1214.58371049789</v>
      </c>
      <c r="C440" s="14">
        <f t="shared" si="152"/>
        <v>1000</v>
      </c>
      <c r="D440" s="95">
        <f t="shared" si="153"/>
        <v>45156</v>
      </c>
      <c r="E440" s="13">
        <f ca="1">IF(D440&lt;$B$1,VLOOKUP(D440,[1]DI!$A$4:$B$15000,2,FALSE),0)</f>
        <v>0.13150000000000001</v>
      </c>
      <c r="F440" s="14">
        <f t="shared" ca="1" si="162"/>
        <v>1.0004903700000001</v>
      </c>
      <c r="G440" s="14">
        <f ca="1">(TRUNC(PRODUCT($F$12:$F439),16))</f>
        <v>1.22548547751273</v>
      </c>
      <c r="H440" s="14">
        <f t="shared" ca="1" si="163"/>
        <v>1.19378213497001</v>
      </c>
      <c r="I440" s="14">
        <f t="shared" ca="1" si="164"/>
        <v>1.02655706</v>
      </c>
      <c r="J440" s="13">
        <f t="shared" si="154"/>
        <v>0.03</v>
      </c>
      <c r="K440" s="29">
        <f t="shared" si="155"/>
        <v>45084</v>
      </c>
      <c r="L440" s="2">
        <f t="shared" si="156"/>
        <v>52</v>
      </c>
      <c r="M440" s="17">
        <f t="shared" si="157"/>
        <v>52</v>
      </c>
      <c r="N440" s="12">
        <f t="shared" si="147"/>
        <v>1.0061180750000001</v>
      </c>
      <c r="O440" s="12">
        <f t="shared" ca="1" si="148"/>
        <v>1.0328376130000001</v>
      </c>
      <c r="P440" s="17">
        <f t="shared" si="158"/>
        <v>0</v>
      </c>
      <c r="Q440" s="14">
        <f t="shared" ca="1" si="146"/>
        <v>214.58371049788991</v>
      </c>
      <c r="R440" s="20">
        <f t="shared" si="149"/>
        <v>0</v>
      </c>
      <c r="S440" s="14">
        <f t="shared" si="150"/>
        <v>0</v>
      </c>
      <c r="T440" s="4">
        <f t="shared" si="159"/>
        <v>0</v>
      </c>
      <c r="U440" s="29">
        <f t="shared" si="160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1"/>
        <v>45160</v>
      </c>
      <c r="B441" s="116">
        <f t="shared" ca="1" si="161"/>
        <v>1215.3218478069191</v>
      </c>
      <c r="C441" s="14">
        <f t="shared" si="152"/>
        <v>1000</v>
      </c>
      <c r="D441" s="95">
        <f t="shared" si="153"/>
        <v>45159</v>
      </c>
      <c r="E441" s="13">
        <f ca="1">IF(D441&lt;$B$1,VLOOKUP(D441,[1]DI!$A$4:$B$15000,2,FALSE),0)</f>
        <v>0.13150000000000001</v>
      </c>
      <c r="F441" s="14">
        <f t="shared" ca="1" si="162"/>
        <v>1.0004903700000001</v>
      </c>
      <c r="G441" s="14">
        <f ca="1">(TRUNC(PRODUCT($F$12:$F440),16))</f>
        <v>1.2260864188263401</v>
      </c>
      <c r="H441" s="14">
        <f t="shared" ca="1" si="163"/>
        <v>1.19378213497001</v>
      </c>
      <c r="I441" s="14">
        <f t="shared" ca="1" si="164"/>
        <v>1.02706045</v>
      </c>
      <c r="J441" s="13">
        <f t="shared" si="154"/>
        <v>0.03</v>
      </c>
      <c r="K441" s="29">
        <f t="shared" si="155"/>
        <v>45084</v>
      </c>
      <c r="L441" s="2">
        <f t="shared" si="156"/>
        <v>53</v>
      </c>
      <c r="M441" s="17">
        <f t="shared" si="157"/>
        <v>53</v>
      </c>
      <c r="N441" s="12">
        <f t="shared" si="147"/>
        <v>1.0062360960000001</v>
      </c>
      <c r="O441" s="12">
        <f t="shared" ca="1" si="148"/>
        <v>1.0334652980000001</v>
      </c>
      <c r="P441" s="17">
        <f t="shared" si="158"/>
        <v>0</v>
      </c>
      <c r="Q441" s="14">
        <f t="shared" ca="1" si="146"/>
        <v>215.32184780691901</v>
      </c>
      <c r="R441" s="20">
        <f t="shared" si="149"/>
        <v>0</v>
      </c>
      <c r="S441" s="14">
        <f t="shared" si="150"/>
        <v>0</v>
      </c>
      <c r="T441" s="4">
        <f t="shared" si="159"/>
        <v>0</v>
      </c>
      <c r="U441" s="29">
        <f t="shared" si="160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1"/>
        <v>45161</v>
      </c>
      <c r="B442" s="116">
        <f t="shared" ca="1" si="161"/>
        <v>1216.0604366875591</v>
      </c>
      <c r="C442" s="14">
        <f t="shared" si="152"/>
        <v>1000</v>
      </c>
      <c r="D442" s="95">
        <f t="shared" si="153"/>
        <v>45160</v>
      </c>
      <c r="E442" s="13">
        <f ca="1">IF(D442&lt;$B$1,VLOOKUP(D442,[1]DI!$A$4:$B$15000,2,FALSE),0)</f>
        <v>0.13150000000000001</v>
      </c>
      <c r="F442" s="14">
        <f t="shared" ca="1" si="162"/>
        <v>1.0004903700000001</v>
      </c>
      <c r="G442" s="14">
        <f ca="1">(TRUNC(PRODUCT($F$12:$F441),16))</f>
        <v>1.2266876548235399</v>
      </c>
      <c r="H442" s="14">
        <f t="shared" ca="1" si="163"/>
        <v>1.19378213497001</v>
      </c>
      <c r="I442" s="14">
        <f t="shared" ca="1" si="164"/>
        <v>1.02756409</v>
      </c>
      <c r="J442" s="13">
        <f t="shared" si="154"/>
        <v>0.03</v>
      </c>
      <c r="K442" s="29">
        <f t="shared" si="155"/>
        <v>45084</v>
      </c>
      <c r="L442" s="2">
        <f t="shared" si="156"/>
        <v>54</v>
      </c>
      <c r="M442" s="17">
        <f t="shared" si="157"/>
        <v>54</v>
      </c>
      <c r="N442" s="12">
        <f t="shared" si="147"/>
        <v>1.0063541309999999</v>
      </c>
      <c r="O442" s="12">
        <f t="shared" ca="1" si="148"/>
        <v>1.0340933670000001</v>
      </c>
      <c r="P442" s="17">
        <f t="shared" si="158"/>
        <v>0</v>
      </c>
      <c r="Q442" s="14">
        <f t="shared" ca="1" si="146"/>
        <v>216.06043668755913</v>
      </c>
      <c r="R442" s="20">
        <f t="shared" si="149"/>
        <v>0</v>
      </c>
      <c r="S442" s="14">
        <f t="shared" si="150"/>
        <v>0</v>
      </c>
      <c r="T442" s="4">
        <f t="shared" si="159"/>
        <v>0</v>
      </c>
      <c r="U442" s="29">
        <f t="shared" si="160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1"/>
        <v>45162</v>
      </c>
      <c r="B443" s="116">
        <f t="shared" ca="1" si="161"/>
        <v>1216.7994794917458</v>
      </c>
      <c r="C443" s="14">
        <f t="shared" si="152"/>
        <v>1000</v>
      </c>
      <c r="D443" s="95">
        <f t="shared" si="153"/>
        <v>45161</v>
      </c>
      <c r="E443" s="13">
        <f ca="1">IF(D443&lt;$B$1,VLOOKUP(D443,[1]DI!$A$4:$B$15000,2,FALSE),0)</f>
        <v>0.13150000000000001</v>
      </c>
      <c r="F443" s="14">
        <f t="shared" ca="1" si="162"/>
        <v>1.0004903700000001</v>
      </c>
      <c r="G443" s="14">
        <f ca="1">(TRUNC(PRODUCT($F$12:$F442),16))</f>
        <v>1.2272891856488299</v>
      </c>
      <c r="H443" s="14">
        <f t="shared" ca="1" si="163"/>
        <v>1.19378213497001</v>
      </c>
      <c r="I443" s="14">
        <f t="shared" ca="1" si="164"/>
        <v>1.0280679800000001</v>
      </c>
      <c r="J443" s="13">
        <f t="shared" si="154"/>
        <v>0.03</v>
      </c>
      <c r="K443" s="29">
        <f t="shared" si="155"/>
        <v>45084</v>
      </c>
      <c r="L443" s="2">
        <f t="shared" si="156"/>
        <v>55</v>
      </c>
      <c r="M443" s="17">
        <f t="shared" si="157"/>
        <v>55</v>
      </c>
      <c r="N443" s="12">
        <f t="shared" si="147"/>
        <v>1.0064721809999999</v>
      </c>
      <c r="O443" s="12">
        <f t="shared" ca="1" si="148"/>
        <v>1.0347218220000001</v>
      </c>
      <c r="P443" s="17">
        <f t="shared" si="158"/>
        <v>0</v>
      </c>
      <c r="Q443" s="14">
        <f t="shared" ca="1" si="146"/>
        <v>216.79947949174579</v>
      </c>
      <c r="R443" s="20">
        <f t="shared" si="149"/>
        <v>0</v>
      </c>
      <c r="S443" s="14">
        <f t="shared" si="150"/>
        <v>0</v>
      </c>
      <c r="T443" s="4">
        <f t="shared" si="159"/>
        <v>0</v>
      </c>
      <c r="U443" s="29">
        <f t="shared" si="160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1"/>
        <v>45163</v>
      </c>
      <c r="B444" s="116">
        <f t="shared" ca="1" si="161"/>
        <v>1217.5389609318984</v>
      </c>
      <c r="C444" s="14">
        <f t="shared" si="152"/>
        <v>1000</v>
      </c>
      <c r="D444" s="95">
        <f t="shared" si="153"/>
        <v>45162</v>
      </c>
      <c r="E444" s="13">
        <f ca="1">IF(D444&lt;$B$1,VLOOKUP(D444,[1]DI!$A$4:$B$15000,2,FALSE),0)</f>
        <v>0.13150000000000001</v>
      </c>
      <c r="F444" s="14">
        <f t="shared" ca="1" si="162"/>
        <v>1.0004903700000001</v>
      </c>
      <c r="G444" s="14">
        <f ca="1">(TRUNC(PRODUCT($F$12:$F443),16))</f>
        <v>1.2278910114468</v>
      </c>
      <c r="H444" s="14">
        <f t="shared" ca="1" si="163"/>
        <v>1.19378213497001</v>
      </c>
      <c r="I444" s="14">
        <f t="shared" ca="1" si="164"/>
        <v>1.02857211</v>
      </c>
      <c r="J444" s="13">
        <f t="shared" si="154"/>
        <v>0.03</v>
      </c>
      <c r="K444" s="29">
        <f t="shared" si="155"/>
        <v>45084</v>
      </c>
      <c r="L444" s="2">
        <f t="shared" si="156"/>
        <v>56</v>
      </c>
      <c r="M444" s="17">
        <f t="shared" si="157"/>
        <v>56</v>
      </c>
      <c r="N444" s="12">
        <f t="shared" si="147"/>
        <v>1.006590243</v>
      </c>
      <c r="O444" s="12">
        <f t="shared" ca="1" si="148"/>
        <v>1.03535065</v>
      </c>
      <c r="P444" s="17">
        <f t="shared" si="158"/>
        <v>0</v>
      </c>
      <c r="Q444" s="14">
        <f t="shared" ca="1" si="146"/>
        <v>217.53896093189832</v>
      </c>
      <c r="R444" s="20">
        <f t="shared" si="149"/>
        <v>0</v>
      </c>
      <c r="S444" s="14">
        <f t="shared" si="150"/>
        <v>0</v>
      </c>
      <c r="T444" s="4">
        <f t="shared" si="159"/>
        <v>0</v>
      </c>
      <c r="U444" s="29">
        <f t="shared" si="160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1"/>
        <v>45166</v>
      </c>
      <c r="B445" s="116">
        <f t="shared" ca="1" si="161"/>
        <v>1218.2788962955974</v>
      </c>
      <c r="C445" s="14">
        <f t="shared" si="152"/>
        <v>1000</v>
      </c>
      <c r="D445" s="95">
        <f t="shared" si="153"/>
        <v>45163</v>
      </c>
      <c r="E445" s="13">
        <f ca="1">IF(D445&lt;$B$1,VLOOKUP(D445,[1]DI!$A$4:$B$15000,2,FALSE),0)</f>
        <v>0.13150000000000001</v>
      </c>
      <c r="F445" s="14">
        <f t="shared" ca="1" si="162"/>
        <v>1.0004903700000001</v>
      </c>
      <c r="G445" s="14">
        <f ca="1">(TRUNC(PRODUCT($F$12:$F444),16))</f>
        <v>1.22849313236208</v>
      </c>
      <c r="H445" s="14">
        <f t="shared" ca="1" si="163"/>
        <v>1.19378213497001</v>
      </c>
      <c r="I445" s="14">
        <f t="shared" ca="1" si="164"/>
        <v>1.02907649</v>
      </c>
      <c r="J445" s="13">
        <f t="shared" si="154"/>
        <v>0.03</v>
      </c>
      <c r="K445" s="29">
        <f t="shared" si="155"/>
        <v>45084</v>
      </c>
      <c r="L445" s="2">
        <f t="shared" si="156"/>
        <v>57</v>
      </c>
      <c r="M445" s="17">
        <f t="shared" si="157"/>
        <v>57</v>
      </c>
      <c r="N445" s="12">
        <f t="shared" si="147"/>
        <v>1.00670832</v>
      </c>
      <c r="O445" s="12">
        <f t="shared" ca="1" si="148"/>
        <v>1.035979864</v>
      </c>
      <c r="P445" s="17">
        <f t="shared" si="158"/>
        <v>0</v>
      </c>
      <c r="Q445" s="14">
        <f t="shared" ca="1" si="146"/>
        <v>218.27889629559735</v>
      </c>
      <c r="R445" s="20">
        <f t="shared" si="149"/>
        <v>0</v>
      </c>
      <c r="S445" s="14">
        <f t="shared" si="150"/>
        <v>0</v>
      </c>
      <c r="T445" s="4">
        <f t="shared" si="159"/>
        <v>0</v>
      </c>
      <c r="U445" s="29">
        <f t="shared" si="160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1"/>
        <v>45167</v>
      </c>
      <c r="B446" s="116">
        <f t="shared" ca="1" si="161"/>
        <v>1219.0192855828429</v>
      </c>
      <c r="C446" s="14">
        <f t="shared" si="152"/>
        <v>1000</v>
      </c>
      <c r="D446" s="95">
        <f t="shared" si="153"/>
        <v>45166</v>
      </c>
      <c r="E446" s="13">
        <f ca="1">IF(D446&lt;$B$1,VLOOKUP(D446,[1]DI!$A$4:$B$15000,2,FALSE),0)</f>
        <v>0.13150000000000001</v>
      </c>
      <c r="F446" s="14">
        <f t="shared" ca="1" si="162"/>
        <v>1.0004903700000001</v>
      </c>
      <c r="G446" s="14">
        <f ca="1">(TRUNC(PRODUCT($F$12:$F445),16))</f>
        <v>1.2290955485394</v>
      </c>
      <c r="H446" s="14">
        <f t="shared" ca="1" si="163"/>
        <v>1.19378213497001</v>
      </c>
      <c r="I446" s="14">
        <f t="shared" ca="1" si="164"/>
        <v>1.02958112</v>
      </c>
      <c r="J446" s="13">
        <f t="shared" si="154"/>
        <v>0.03</v>
      </c>
      <c r="K446" s="29">
        <f t="shared" si="155"/>
        <v>45084</v>
      </c>
      <c r="L446" s="2">
        <f t="shared" si="156"/>
        <v>58</v>
      </c>
      <c r="M446" s="17">
        <f t="shared" si="157"/>
        <v>58</v>
      </c>
      <c r="N446" s="12">
        <f t="shared" si="147"/>
        <v>1.006826411</v>
      </c>
      <c r="O446" s="12">
        <f t="shared" ca="1" si="148"/>
        <v>1.0366094640000001</v>
      </c>
      <c r="P446" s="17">
        <f t="shared" si="158"/>
        <v>0</v>
      </c>
      <c r="Q446" s="14">
        <f t="shared" ca="1" si="146"/>
        <v>219.01928558284294</v>
      </c>
      <c r="R446" s="20">
        <f t="shared" si="149"/>
        <v>0</v>
      </c>
      <c r="S446" s="14">
        <f t="shared" si="150"/>
        <v>0</v>
      </c>
      <c r="T446" s="4">
        <f t="shared" si="159"/>
        <v>0</v>
      </c>
      <c r="U446" s="29">
        <f t="shared" si="160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1"/>
        <v>45168</v>
      </c>
      <c r="B447" s="116">
        <f t="shared" ca="1" si="161"/>
        <v>1219.7601264416994</v>
      </c>
      <c r="C447" s="14">
        <f t="shared" si="152"/>
        <v>1000</v>
      </c>
      <c r="D447" s="95">
        <f t="shared" si="153"/>
        <v>45167</v>
      </c>
      <c r="E447" s="13">
        <f ca="1">IF(D447&lt;$B$1,VLOOKUP(D447,[1]DI!$A$4:$B$15000,2,FALSE),0)</f>
        <v>0.13150000000000001</v>
      </c>
      <c r="F447" s="14">
        <f t="shared" ca="1" si="162"/>
        <v>1.0004903700000001</v>
      </c>
      <c r="G447" s="14">
        <f ca="1">(TRUNC(PRODUCT($F$12:$F446),16))</f>
        <v>1.22969826012354</v>
      </c>
      <c r="H447" s="14">
        <f t="shared" ca="1" si="163"/>
        <v>1.19378213497001</v>
      </c>
      <c r="I447" s="14">
        <f t="shared" ca="1" si="164"/>
        <v>1.0300860000000001</v>
      </c>
      <c r="J447" s="13">
        <f t="shared" si="154"/>
        <v>0.03</v>
      </c>
      <c r="K447" s="29">
        <f t="shared" si="155"/>
        <v>45084</v>
      </c>
      <c r="L447" s="2">
        <f t="shared" si="156"/>
        <v>59</v>
      </c>
      <c r="M447" s="17">
        <f t="shared" si="157"/>
        <v>59</v>
      </c>
      <c r="N447" s="12">
        <f t="shared" si="147"/>
        <v>1.006944515</v>
      </c>
      <c r="O447" s="12">
        <f t="shared" ca="1" si="148"/>
        <v>1.037239448</v>
      </c>
      <c r="P447" s="17">
        <f t="shared" si="158"/>
        <v>0</v>
      </c>
      <c r="Q447" s="14">
        <f t="shared" ca="1" si="146"/>
        <v>219.76012644169953</v>
      </c>
      <c r="R447" s="20">
        <f t="shared" si="149"/>
        <v>0</v>
      </c>
      <c r="S447" s="14">
        <f t="shared" si="150"/>
        <v>0</v>
      </c>
      <c r="T447" s="4">
        <f t="shared" si="159"/>
        <v>0</v>
      </c>
      <c r="U447" s="29">
        <f t="shared" si="160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1"/>
        <v>45169</v>
      </c>
      <c r="B448" s="116">
        <f t="shared" ca="1" si="161"/>
        <v>1220.5014094544251</v>
      </c>
      <c r="C448" s="14">
        <f t="shared" si="152"/>
        <v>1000</v>
      </c>
      <c r="D448" s="95">
        <f t="shared" si="153"/>
        <v>45168</v>
      </c>
      <c r="E448" s="13">
        <f ca="1">IF(D448&lt;$B$1,VLOOKUP(D448,[1]DI!$A$4:$B$15000,2,FALSE),0)</f>
        <v>0.13150000000000001</v>
      </c>
      <c r="F448" s="14">
        <f t="shared" ca="1" si="162"/>
        <v>1.0004903700000001</v>
      </c>
      <c r="G448" s="14">
        <f ca="1">(TRUNC(PRODUCT($F$12:$F447),16))</f>
        <v>1.2303012672593501</v>
      </c>
      <c r="H448" s="14">
        <f t="shared" ca="1" si="163"/>
        <v>1.19378213497001</v>
      </c>
      <c r="I448" s="14">
        <f t="shared" ca="1" si="164"/>
        <v>1.03059112</v>
      </c>
      <c r="J448" s="13">
        <f t="shared" si="154"/>
        <v>0.03</v>
      </c>
      <c r="K448" s="29">
        <f t="shared" si="155"/>
        <v>45084</v>
      </c>
      <c r="L448" s="2">
        <f t="shared" si="156"/>
        <v>60</v>
      </c>
      <c r="M448" s="17">
        <f t="shared" si="157"/>
        <v>60</v>
      </c>
      <c r="N448" s="12">
        <f t="shared" si="147"/>
        <v>1.007062634</v>
      </c>
      <c r="O448" s="12">
        <f t="shared" ca="1" si="148"/>
        <v>1.0378698079999999</v>
      </c>
      <c r="P448" s="17">
        <f t="shared" si="158"/>
        <v>0</v>
      </c>
      <c r="Q448" s="14">
        <f t="shared" ca="1" si="146"/>
        <v>220.50140945442521</v>
      </c>
      <c r="R448" s="20">
        <f t="shared" si="149"/>
        <v>0</v>
      </c>
      <c r="S448" s="14">
        <f t="shared" si="150"/>
        <v>0</v>
      </c>
      <c r="T448" s="4">
        <f t="shared" si="159"/>
        <v>0</v>
      </c>
      <c r="U448" s="29">
        <f t="shared" si="160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1"/>
        <v>45170</v>
      </c>
      <c r="B449" s="116">
        <f t="shared" ca="1" si="161"/>
        <v>1221.2431452347296</v>
      </c>
      <c r="C449" s="14">
        <f t="shared" si="152"/>
        <v>1000</v>
      </c>
      <c r="D449" s="95">
        <f t="shared" si="153"/>
        <v>45169</v>
      </c>
      <c r="E449" s="13">
        <f ca="1">IF(D449&lt;$B$1,VLOOKUP(D449,[1]DI!$A$4:$B$15000,2,FALSE),0)</f>
        <v>0.13150000000000001</v>
      </c>
      <c r="F449" s="14">
        <f t="shared" ca="1" si="162"/>
        <v>1.0004903700000001</v>
      </c>
      <c r="G449" s="14">
        <f ca="1">(TRUNC(PRODUCT($F$12:$F448),16))</f>
        <v>1.23090457009178</v>
      </c>
      <c r="H449" s="14">
        <f t="shared" ca="1" si="163"/>
        <v>1.19378213497001</v>
      </c>
      <c r="I449" s="14">
        <f t="shared" ca="1" si="164"/>
        <v>1.0310964899999999</v>
      </c>
      <c r="J449" s="13">
        <f t="shared" si="154"/>
        <v>0.03</v>
      </c>
      <c r="K449" s="29">
        <f t="shared" si="155"/>
        <v>45084</v>
      </c>
      <c r="L449" s="2">
        <f t="shared" si="156"/>
        <v>61</v>
      </c>
      <c r="M449" s="17">
        <f t="shared" si="157"/>
        <v>61</v>
      </c>
      <c r="N449" s="12">
        <f t="shared" si="147"/>
        <v>1.0071807660000001</v>
      </c>
      <c r="O449" s="12">
        <f t="shared" ca="1" si="148"/>
        <v>1.038500553</v>
      </c>
      <c r="P449" s="17">
        <f t="shared" si="158"/>
        <v>0</v>
      </c>
      <c r="Q449" s="14">
        <f t="shared" ca="1" si="146"/>
        <v>221.2431452347297</v>
      </c>
      <c r="R449" s="20">
        <f t="shared" si="149"/>
        <v>0</v>
      </c>
      <c r="S449" s="14">
        <f t="shared" si="150"/>
        <v>0</v>
      </c>
      <c r="T449" s="4">
        <f t="shared" si="159"/>
        <v>0</v>
      </c>
      <c r="U449" s="29">
        <f t="shared" si="160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1"/>
        <v>45173</v>
      </c>
      <c r="B450" s="116">
        <f t="shared" ca="1" si="161"/>
        <v>1221.985333742613</v>
      </c>
      <c r="C450" s="14">
        <f t="shared" si="152"/>
        <v>1000</v>
      </c>
      <c r="D450" s="95">
        <f t="shared" si="153"/>
        <v>45170</v>
      </c>
      <c r="E450" s="13">
        <f ca="1">IF(D450&lt;$B$1,VLOOKUP(D450,[1]DI!$A$4:$B$15000,2,FALSE),0)</f>
        <v>0.13150000000000001</v>
      </c>
      <c r="F450" s="14">
        <f t="shared" ca="1" si="162"/>
        <v>1.0004903700000001</v>
      </c>
      <c r="G450" s="14">
        <f ca="1">(TRUNC(PRODUCT($F$12:$F449),16))</f>
        <v>1.23150816876582</v>
      </c>
      <c r="H450" s="14">
        <f t="shared" ca="1" si="163"/>
        <v>1.19378213497001</v>
      </c>
      <c r="I450" s="14">
        <f t="shared" ca="1" si="164"/>
        <v>1.0316021099999999</v>
      </c>
      <c r="J450" s="13">
        <f t="shared" si="154"/>
        <v>0.03</v>
      </c>
      <c r="K450" s="29">
        <f t="shared" si="155"/>
        <v>45084</v>
      </c>
      <c r="L450" s="2">
        <f t="shared" si="156"/>
        <v>62</v>
      </c>
      <c r="M450" s="17">
        <f t="shared" si="157"/>
        <v>62</v>
      </c>
      <c r="N450" s="12">
        <f t="shared" si="147"/>
        <v>1.007298912</v>
      </c>
      <c r="O450" s="12">
        <f t="shared" ca="1" si="148"/>
        <v>1.0391316829999999</v>
      </c>
      <c r="P450" s="17">
        <f t="shared" si="158"/>
        <v>0</v>
      </c>
      <c r="Q450" s="14">
        <f t="shared" ca="1" si="146"/>
        <v>221.98533374261294</v>
      </c>
      <c r="R450" s="20">
        <f t="shared" si="149"/>
        <v>0</v>
      </c>
      <c r="S450" s="14">
        <f t="shared" si="150"/>
        <v>0</v>
      </c>
      <c r="T450" s="4">
        <f t="shared" si="159"/>
        <v>0</v>
      </c>
      <c r="U450" s="29">
        <f t="shared" si="160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1"/>
        <v>45174</v>
      </c>
      <c r="B451" s="116">
        <f t="shared" ca="1" si="161"/>
        <v>1222.7279761940426</v>
      </c>
      <c r="C451" s="14">
        <f t="shared" si="152"/>
        <v>1000</v>
      </c>
      <c r="D451" s="95">
        <f t="shared" si="153"/>
        <v>45173</v>
      </c>
      <c r="E451" s="13">
        <f ca="1">IF(D451&lt;$B$1,VLOOKUP(D451,[1]DI!$A$4:$B$15000,2,FALSE),0)</f>
        <v>0.13150000000000001</v>
      </c>
      <c r="F451" s="14">
        <f t="shared" ca="1" si="162"/>
        <v>1.0004903700000001</v>
      </c>
      <c r="G451" s="14">
        <f ca="1">(TRUNC(PRODUCT($F$12:$F450),16))</f>
        <v>1.2321120634265299</v>
      </c>
      <c r="H451" s="14">
        <f t="shared" ca="1" si="163"/>
        <v>1.19378213497001</v>
      </c>
      <c r="I451" s="14">
        <f t="shared" ca="1" si="164"/>
        <v>1.0321079799999999</v>
      </c>
      <c r="J451" s="13">
        <f t="shared" si="154"/>
        <v>0.03</v>
      </c>
      <c r="K451" s="29">
        <f t="shared" si="155"/>
        <v>45084</v>
      </c>
      <c r="L451" s="2">
        <f t="shared" si="156"/>
        <v>63</v>
      </c>
      <c r="M451" s="17">
        <f t="shared" si="157"/>
        <v>63</v>
      </c>
      <c r="N451" s="12">
        <f t="shared" si="147"/>
        <v>1.007417072</v>
      </c>
      <c r="O451" s="12">
        <f t="shared" ca="1" si="148"/>
        <v>1.039763199</v>
      </c>
      <c r="P451" s="17">
        <f t="shared" si="158"/>
        <v>0</v>
      </c>
      <c r="Q451" s="14">
        <f t="shared" ca="1" si="146"/>
        <v>222.7279761940427</v>
      </c>
      <c r="R451" s="20">
        <f t="shared" si="149"/>
        <v>0</v>
      </c>
      <c r="S451" s="14">
        <f t="shared" si="150"/>
        <v>0</v>
      </c>
      <c r="T451" s="4">
        <f t="shared" si="159"/>
        <v>0</v>
      </c>
      <c r="U451" s="29">
        <f t="shared" si="160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1"/>
        <v>45175</v>
      </c>
      <c r="B452" s="116">
        <f t="shared" ca="1" si="161"/>
        <v>1223.4710607893417</v>
      </c>
      <c r="C452" s="14">
        <f t="shared" si="152"/>
        <v>1000</v>
      </c>
      <c r="D452" s="95">
        <f t="shared" si="153"/>
        <v>45174</v>
      </c>
      <c r="E452" s="13">
        <f ca="1">IF(D452&lt;$B$1,VLOOKUP(D452,[1]DI!$A$4:$B$15000,2,FALSE),0)</f>
        <v>0.13150000000000001</v>
      </c>
      <c r="F452" s="14">
        <f t="shared" ca="1" si="162"/>
        <v>1.0004903700000001</v>
      </c>
      <c r="G452" s="14">
        <f ca="1">(TRUNC(PRODUCT($F$12:$F451),16))</f>
        <v>1.2327162542190799</v>
      </c>
      <c r="H452" s="14">
        <f t="shared" ca="1" si="163"/>
        <v>1.19378213497001</v>
      </c>
      <c r="I452" s="14">
        <f t="shared" ca="1" si="164"/>
        <v>1.03261409</v>
      </c>
      <c r="J452" s="13">
        <f t="shared" si="154"/>
        <v>0.03</v>
      </c>
      <c r="K452" s="29">
        <f t="shared" si="155"/>
        <v>45084</v>
      </c>
      <c r="L452" s="2">
        <f t="shared" si="156"/>
        <v>64</v>
      </c>
      <c r="M452" s="17">
        <f t="shared" si="157"/>
        <v>64</v>
      </c>
      <c r="N452" s="12">
        <f t="shared" si="147"/>
        <v>1.007535246</v>
      </c>
      <c r="O452" s="12">
        <f t="shared" ca="1" si="148"/>
        <v>1.0403950909999999</v>
      </c>
      <c r="P452" s="17">
        <f t="shared" si="158"/>
        <v>0</v>
      </c>
      <c r="Q452" s="14">
        <f t="shared" ca="1" si="146"/>
        <v>223.47106078934155</v>
      </c>
      <c r="R452" s="20">
        <f t="shared" si="149"/>
        <v>0</v>
      </c>
      <c r="S452" s="14">
        <f t="shared" si="150"/>
        <v>0</v>
      </c>
      <c r="T452" s="4">
        <f t="shared" si="159"/>
        <v>0</v>
      </c>
      <c r="U452" s="29">
        <f t="shared" si="160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1"/>
        <v>45177</v>
      </c>
      <c r="B453" s="116">
        <f t="shared" ca="1" si="161"/>
        <v>1224.2145981522192</v>
      </c>
      <c r="C453" s="14">
        <f t="shared" si="152"/>
        <v>1000</v>
      </c>
      <c r="D453" s="95">
        <f t="shared" si="153"/>
        <v>45175</v>
      </c>
      <c r="E453" s="13">
        <f ca="1">IF(D453&lt;$B$1,VLOOKUP(D453,[1]DI!$A$4:$B$15000,2,FALSE),0)</f>
        <v>0.13150000000000001</v>
      </c>
      <c r="F453" s="14">
        <f t="shared" ca="1" si="162"/>
        <v>1.0004903700000001</v>
      </c>
      <c r="G453" s="14">
        <f ca="1">(TRUNC(PRODUCT($F$12:$F452),16))</f>
        <v>1.23332074128866</v>
      </c>
      <c r="H453" s="14">
        <f t="shared" ca="1" si="163"/>
        <v>1.19378213497001</v>
      </c>
      <c r="I453" s="14">
        <f t="shared" ca="1" si="164"/>
        <v>1.03312045</v>
      </c>
      <c r="J453" s="13">
        <f t="shared" si="154"/>
        <v>0.03</v>
      </c>
      <c r="K453" s="29">
        <f t="shared" si="155"/>
        <v>45084</v>
      </c>
      <c r="L453" s="2">
        <f t="shared" si="156"/>
        <v>65</v>
      </c>
      <c r="M453" s="17">
        <f t="shared" si="157"/>
        <v>65</v>
      </c>
      <c r="N453" s="12">
        <f t="shared" si="147"/>
        <v>1.007653433</v>
      </c>
      <c r="O453" s="12">
        <f t="shared" ca="1" si="148"/>
        <v>1.041027368</v>
      </c>
      <c r="P453" s="17">
        <f t="shared" si="158"/>
        <v>0</v>
      </c>
      <c r="Q453" s="14">
        <f t="shared" ca="1" si="146"/>
        <v>224.21459815221917</v>
      </c>
      <c r="R453" s="20">
        <f t="shared" si="149"/>
        <v>0</v>
      </c>
      <c r="S453" s="14">
        <f t="shared" si="150"/>
        <v>0</v>
      </c>
      <c r="T453" s="4">
        <f t="shared" si="159"/>
        <v>0</v>
      </c>
      <c r="U453" s="29">
        <f t="shared" si="160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1"/>
        <v>45180</v>
      </c>
      <c r="B454" s="116">
        <f t="shared" ca="1" si="161"/>
        <v>1224.9586023642885</v>
      </c>
      <c r="C454" s="14">
        <f t="shared" si="152"/>
        <v>1000</v>
      </c>
      <c r="D454" s="95">
        <f t="shared" si="153"/>
        <v>45177</v>
      </c>
      <c r="E454" s="13">
        <f ca="1">IF(D454&lt;$B$1,VLOOKUP(D454,[1]DI!$A$4:$B$15000,2,FALSE),0)</f>
        <v>0.13150000000000001</v>
      </c>
      <c r="F454" s="14">
        <f t="shared" ca="1" si="162"/>
        <v>1.0004903700000001</v>
      </c>
      <c r="G454" s="14">
        <f ca="1">(TRUNC(PRODUCT($F$12:$F453),16))</f>
        <v>1.2339255247805601</v>
      </c>
      <c r="H454" s="14">
        <f t="shared" ca="1" si="163"/>
        <v>1.19378213497001</v>
      </c>
      <c r="I454" s="14">
        <f t="shared" ca="1" si="164"/>
        <v>1.0336270700000001</v>
      </c>
      <c r="J454" s="13">
        <f t="shared" si="154"/>
        <v>0.03</v>
      </c>
      <c r="K454" s="29">
        <f t="shared" si="155"/>
        <v>45084</v>
      </c>
      <c r="L454" s="2">
        <f t="shared" si="156"/>
        <v>66</v>
      </c>
      <c r="M454" s="17">
        <f t="shared" si="157"/>
        <v>66</v>
      </c>
      <c r="N454" s="12">
        <f t="shared" si="147"/>
        <v>1.0077716350000001</v>
      </c>
      <c r="O454" s="12">
        <f t="shared" ca="1" si="148"/>
        <v>1.041660042</v>
      </c>
      <c r="P454" s="17">
        <f t="shared" si="158"/>
        <v>0</v>
      </c>
      <c r="Q454" s="14">
        <f t="shared" ref="Q454:Q513" ca="1" si="165">TRUNC(((O454-1)*C454),8)+((Q$388-V$388)*O454)</f>
        <v>224.95860236428842</v>
      </c>
      <c r="R454" s="20">
        <f t="shared" si="149"/>
        <v>0</v>
      </c>
      <c r="S454" s="14">
        <f t="shared" si="150"/>
        <v>0</v>
      </c>
      <c r="T454" s="4">
        <f t="shared" si="159"/>
        <v>0</v>
      </c>
      <c r="U454" s="29">
        <f t="shared" si="160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1"/>
        <v>45181</v>
      </c>
      <c r="B455" s="116">
        <f t="shared" ca="1" si="161"/>
        <v>1225.7030487402267</v>
      </c>
      <c r="C455" s="14">
        <f t="shared" si="152"/>
        <v>1000</v>
      </c>
      <c r="D455" s="95">
        <f t="shared" si="153"/>
        <v>45180</v>
      </c>
      <c r="E455" s="13">
        <f ca="1">IF(D455&lt;$B$1,VLOOKUP(D455,[1]DI!$A$4:$B$15000,2,FALSE),0)</f>
        <v>0.13150000000000001</v>
      </c>
      <c r="F455" s="14">
        <f t="shared" ca="1" si="162"/>
        <v>1.0004903700000001</v>
      </c>
      <c r="G455" s="14">
        <f ca="1">(TRUNC(PRODUCT($F$12:$F454),16))</f>
        <v>1.2345306048401501</v>
      </c>
      <c r="H455" s="14">
        <f t="shared" ca="1" si="163"/>
        <v>1.19378213497001</v>
      </c>
      <c r="I455" s="14">
        <f t="shared" ca="1" si="164"/>
        <v>1.0341339300000001</v>
      </c>
      <c r="J455" s="13">
        <f t="shared" si="154"/>
        <v>0.03</v>
      </c>
      <c r="K455" s="29">
        <f t="shared" si="155"/>
        <v>45084</v>
      </c>
      <c r="L455" s="2">
        <f t="shared" si="156"/>
        <v>67</v>
      </c>
      <c r="M455" s="17">
        <f t="shared" si="157"/>
        <v>67</v>
      </c>
      <c r="N455" s="12">
        <f t="shared" si="147"/>
        <v>1.00788985</v>
      </c>
      <c r="O455" s="12">
        <f t="shared" ca="1" si="148"/>
        <v>1.042293092</v>
      </c>
      <c r="P455" s="17">
        <f t="shared" si="158"/>
        <v>0</v>
      </c>
      <c r="Q455" s="14">
        <f t="shared" ca="1" si="165"/>
        <v>225.70304874022679</v>
      </c>
      <c r="R455" s="20">
        <f t="shared" si="149"/>
        <v>0</v>
      </c>
      <c r="S455" s="14">
        <f t="shared" si="150"/>
        <v>0</v>
      </c>
      <c r="T455" s="4">
        <f t="shared" si="159"/>
        <v>0</v>
      </c>
      <c r="U455" s="29">
        <f t="shared" si="160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1"/>
        <v>45182</v>
      </c>
      <c r="B456" s="116">
        <f t="shared" ca="1" si="161"/>
        <v>1226.4479360940666</v>
      </c>
      <c r="C456" s="14">
        <f t="shared" si="152"/>
        <v>1000</v>
      </c>
      <c r="D456" s="95">
        <f t="shared" si="153"/>
        <v>45181</v>
      </c>
      <c r="E456" s="13">
        <f ca="1">IF(D456&lt;$B$1,VLOOKUP(D456,[1]DI!$A$4:$B$15000,2,FALSE),0)</f>
        <v>0.13150000000000001</v>
      </c>
      <c r="F456" s="14">
        <f t="shared" ca="1" si="162"/>
        <v>1.0004903700000001</v>
      </c>
      <c r="G456" s="14">
        <f ca="1">(TRUNC(PRODUCT($F$12:$F455),16))</f>
        <v>1.23513598161285</v>
      </c>
      <c r="H456" s="14">
        <f t="shared" ca="1" si="163"/>
        <v>1.19378213497001</v>
      </c>
      <c r="I456" s="14">
        <f t="shared" ca="1" si="164"/>
        <v>1.03464103</v>
      </c>
      <c r="J456" s="13">
        <f t="shared" si="154"/>
        <v>0.03</v>
      </c>
      <c r="K456" s="29">
        <f t="shared" si="155"/>
        <v>45084</v>
      </c>
      <c r="L456" s="2">
        <f t="shared" si="156"/>
        <v>68</v>
      </c>
      <c r="M456" s="17">
        <f t="shared" si="157"/>
        <v>68</v>
      </c>
      <c r="N456" s="12">
        <f t="shared" si="147"/>
        <v>1.0080080789999999</v>
      </c>
      <c r="O456" s="12">
        <f t="shared" ca="1" si="148"/>
        <v>1.0429265169999999</v>
      </c>
      <c r="P456" s="17">
        <f t="shared" si="158"/>
        <v>0</v>
      </c>
      <c r="Q456" s="14">
        <f t="shared" ca="1" si="165"/>
        <v>226.44793609406656</v>
      </c>
      <c r="R456" s="20">
        <f t="shared" si="149"/>
        <v>0</v>
      </c>
      <c r="S456" s="14">
        <f t="shared" si="150"/>
        <v>0</v>
      </c>
      <c r="T456" s="4">
        <f t="shared" si="159"/>
        <v>0</v>
      </c>
      <c r="U456" s="29">
        <f t="shared" si="160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1"/>
        <v>45183</v>
      </c>
      <c r="B457" s="116">
        <f t="shared" ca="1" si="161"/>
        <v>1227.193290317098</v>
      </c>
      <c r="C457" s="14">
        <f t="shared" si="152"/>
        <v>1000</v>
      </c>
      <c r="D457" s="95">
        <f t="shared" si="153"/>
        <v>45182</v>
      </c>
      <c r="E457" s="13">
        <f ca="1">IF(D457&lt;$B$1,VLOOKUP(D457,[1]DI!$A$4:$B$15000,2,FALSE),0)</f>
        <v>0.13150000000000001</v>
      </c>
      <c r="F457" s="14">
        <f t="shared" ca="1" si="162"/>
        <v>1.0004903700000001</v>
      </c>
      <c r="G457" s="14">
        <f ca="1">(TRUNC(PRODUCT($F$12:$F456),16))</f>
        <v>1.23574165524415</v>
      </c>
      <c r="H457" s="14">
        <f t="shared" ca="1" si="163"/>
        <v>1.19378213497001</v>
      </c>
      <c r="I457" s="14">
        <f t="shared" ca="1" si="164"/>
        <v>1.03514839</v>
      </c>
      <c r="J457" s="13">
        <f t="shared" si="154"/>
        <v>0.03</v>
      </c>
      <c r="K457" s="29">
        <f t="shared" si="155"/>
        <v>45084</v>
      </c>
      <c r="L457" s="2">
        <f t="shared" si="156"/>
        <v>69</v>
      </c>
      <c r="M457" s="17">
        <f t="shared" si="157"/>
        <v>69</v>
      </c>
      <c r="N457" s="12">
        <f t="shared" si="147"/>
        <v>1.0081263220000001</v>
      </c>
      <c r="O457" s="12">
        <f t="shared" ca="1" si="148"/>
        <v>1.0435603389999999</v>
      </c>
      <c r="P457" s="17">
        <f t="shared" si="158"/>
        <v>0</v>
      </c>
      <c r="Q457" s="14">
        <f t="shared" ca="1" si="165"/>
        <v>227.1932903170979</v>
      </c>
      <c r="R457" s="20">
        <f t="shared" si="149"/>
        <v>0</v>
      </c>
      <c r="S457" s="14">
        <f t="shared" si="150"/>
        <v>0</v>
      </c>
      <c r="T457" s="4">
        <f t="shared" si="159"/>
        <v>0</v>
      </c>
      <c r="U457" s="29">
        <f t="shared" si="160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1"/>
        <v>45184</v>
      </c>
      <c r="B458" s="116">
        <f t="shared" ca="1" si="161"/>
        <v>1227.9390996396435</v>
      </c>
      <c r="C458" s="14">
        <f t="shared" si="152"/>
        <v>1000</v>
      </c>
      <c r="D458" s="95">
        <f t="shared" si="153"/>
        <v>45183</v>
      </c>
      <c r="E458" s="13">
        <f ca="1">IF(D458&lt;$B$1,VLOOKUP(D458,[1]DI!$A$4:$B$15000,2,FALSE),0)</f>
        <v>0.13150000000000001</v>
      </c>
      <c r="F458" s="14">
        <f t="shared" ca="1" si="162"/>
        <v>1.0004903700000001</v>
      </c>
      <c r="G458" s="14">
        <f ca="1">(TRUNC(PRODUCT($F$12:$F457),16))</f>
        <v>1.23634762587963</v>
      </c>
      <c r="H458" s="14">
        <f t="shared" ca="1" si="163"/>
        <v>1.19378213497001</v>
      </c>
      <c r="I458" s="14">
        <f t="shared" ca="1" si="164"/>
        <v>1.0356559999999999</v>
      </c>
      <c r="J458" s="13">
        <f t="shared" si="154"/>
        <v>0.03</v>
      </c>
      <c r="K458" s="29">
        <f t="shared" si="155"/>
        <v>45084</v>
      </c>
      <c r="L458" s="2">
        <f t="shared" si="156"/>
        <v>70</v>
      </c>
      <c r="M458" s="17">
        <f t="shared" si="157"/>
        <v>70</v>
      </c>
      <c r="N458" s="12">
        <f t="shared" si="147"/>
        <v>1.0082445790000001</v>
      </c>
      <c r="O458" s="12">
        <f t="shared" ca="1" si="148"/>
        <v>1.0441945479999999</v>
      </c>
      <c r="P458" s="17">
        <f t="shared" si="158"/>
        <v>0</v>
      </c>
      <c r="Q458" s="14">
        <f t="shared" ca="1" si="165"/>
        <v>227.93909963964353</v>
      </c>
      <c r="R458" s="20">
        <f t="shared" si="149"/>
        <v>0</v>
      </c>
      <c r="S458" s="14">
        <f t="shared" si="150"/>
        <v>0</v>
      </c>
      <c r="T458" s="4">
        <f t="shared" si="159"/>
        <v>0</v>
      </c>
      <c r="U458" s="29">
        <f t="shared" si="160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1"/>
        <v>45187</v>
      </c>
      <c r="B459" s="116">
        <f t="shared" ca="1" si="161"/>
        <v>1228.6853511260583</v>
      </c>
      <c r="C459" s="14">
        <f t="shared" si="152"/>
        <v>1000</v>
      </c>
      <c r="D459" s="95">
        <f t="shared" si="153"/>
        <v>45184</v>
      </c>
      <c r="E459" s="13">
        <f ca="1">IF(D459&lt;$B$1,VLOOKUP(D459,[1]DI!$A$4:$B$15000,2,FALSE),0)</f>
        <v>0.13150000000000001</v>
      </c>
      <c r="F459" s="14">
        <f t="shared" ca="1" si="162"/>
        <v>1.0004903700000001</v>
      </c>
      <c r="G459" s="14">
        <f ca="1">(TRUNC(PRODUCT($F$12:$F458),16))</f>
        <v>1.23695389366493</v>
      </c>
      <c r="H459" s="14">
        <f t="shared" ca="1" si="163"/>
        <v>1.19378213497001</v>
      </c>
      <c r="I459" s="14">
        <f t="shared" ca="1" si="164"/>
        <v>1.0361638500000001</v>
      </c>
      <c r="J459" s="13">
        <f t="shared" si="154"/>
        <v>0.03</v>
      </c>
      <c r="K459" s="29">
        <f t="shared" si="155"/>
        <v>45084</v>
      </c>
      <c r="L459" s="2">
        <f t="shared" si="156"/>
        <v>71</v>
      </c>
      <c r="M459" s="17">
        <f t="shared" si="157"/>
        <v>71</v>
      </c>
      <c r="N459" s="12">
        <f t="shared" si="147"/>
        <v>1.0083628499999999</v>
      </c>
      <c r="O459" s="12">
        <f t="shared" ca="1" si="148"/>
        <v>1.0448291329999999</v>
      </c>
      <c r="P459" s="17">
        <f t="shared" si="158"/>
        <v>0</v>
      </c>
      <c r="Q459" s="14">
        <f t="shared" ca="1" si="165"/>
        <v>228.68535112605829</v>
      </c>
      <c r="R459" s="20">
        <f t="shared" si="149"/>
        <v>0</v>
      </c>
      <c r="S459" s="14">
        <f t="shared" si="150"/>
        <v>0</v>
      </c>
      <c r="T459" s="4">
        <f t="shared" si="159"/>
        <v>0</v>
      </c>
      <c r="U459" s="29">
        <f t="shared" si="160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1"/>
        <v>45188</v>
      </c>
      <c r="B460" s="116">
        <f t="shared" ca="1" si="161"/>
        <v>1229.4320577219873</v>
      </c>
      <c r="C460" s="14">
        <f t="shared" si="152"/>
        <v>1000</v>
      </c>
      <c r="D460" s="95">
        <f t="shared" si="153"/>
        <v>45187</v>
      </c>
      <c r="E460" s="13">
        <f ca="1">IF(D460&lt;$B$1,VLOOKUP(D460,[1]DI!$A$4:$B$15000,2,FALSE),0)</f>
        <v>0.13150000000000001</v>
      </c>
      <c r="F460" s="14">
        <f t="shared" ca="1" si="162"/>
        <v>1.0004903700000001</v>
      </c>
      <c r="G460" s="14">
        <f ca="1">(TRUNC(PRODUCT($F$12:$F459),16))</f>
        <v>1.23756045874577</v>
      </c>
      <c r="H460" s="14">
        <f t="shared" ca="1" si="163"/>
        <v>1.19378213497001</v>
      </c>
      <c r="I460" s="14">
        <f t="shared" ca="1" si="164"/>
        <v>1.0366719499999999</v>
      </c>
      <c r="J460" s="13">
        <f t="shared" si="154"/>
        <v>0.03</v>
      </c>
      <c r="K460" s="29">
        <f t="shared" si="155"/>
        <v>45084</v>
      </c>
      <c r="L460" s="2">
        <f t="shared" si="156"/>
        <v>72</v>
      </c>
      <c r="M460" s="17">
        <f t="shared" si="157"/>
        <v>72</v>
      </c>
      <c r="N460" s="12">
        <f t="shared" ref="N460:N523" si="166">ROUND((J460+1)^(M460/252),9)</f>
        <v>1.008481135</v>
      </c>
      <c r="O460" s="12">
        <f t="shared" ref="O460:O523" ca="1" si="167">ROUND(I460*N460,9)</f>
        <v>1.045464105</v>
      </c>
      <c r="P460" s="17">
        <f t="shared" si="158"/>
        <v>0</v>
      </c>
      <c r="Q460" s="14">
        <f t="shared" ca="1" si="165"/>
        <v>229.43205772198729</v>
      </c>
      <c r="R460" s="20">
        <f t="shared" ref="R460:R523" si="168">IF($P460&gt;0,VLOOKUP($P460,$X$12:$AD$150,7),0)</f>
        <v>0</v>
      </c>
      <c r="S460" s="14">
        <f t="shared" ref="S460:S523" si="169">IF(R460&gt;0,TRUNC(R460*C460,8),0)</f>
        <v>0</v>
      </c>
      <c r="T460" s="4">
        <f t="shared" si="159"/>
        <v>0</v>
      </c>
      <c r="U460" s="29">
        <f t="shared" si="160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70">WORKDAY($A460,1,$X$166:$X$544)</f>
        <v>45189</v>
      </c>
      <c r="B461" s="116">
        <f t="shared" ca="1" si="161"/>
        <v>1230.17922998114</v>
      </c>
      <c r="C461" s="14">
        <f t="shared" ref="C461:C524" si="171">(C460-S460)</f>
        <v>1000</v>
      </c>
      <c r="D461" s="95">
        <f t="shared" ref="D461:D524" si="172">WORKDAY($A461,-1,$X$160:$X$544)</f>
        <v>45188</v>
      </c>
      <c r="E461" s="13">
        <f ca="1">IF(D461&lt;$B$1,VLOOKUP(D461,[1]DI!$A$4:$B$15000,2,FALSE),0)</f>
        <v>0.13150000000000001</v>
      </c>
      <c r="F461" s="14">
        <f t="shared" ca="1" si="162"/>
        <v>1.0004903700000001</v>
      </c>
      <c r="G461" s="14">
        <f ca="1">(TRUNC(PRODUCT($F$12:$F460),16))</f>
        <v>1.2381673212679301</v>
      </c>
      <c r="H461" s="14">
        <f t="shared" ca="1" si="163"/>
        <v>1.19378213497001</v>
      </c>
      <c r="I461" s="14">
        <f t="shared" ca="1" si="164"/>
        <v>1.0371803100000001</v>
      </c>
      <c r="J461" s="13">
        <f t="shared" ref="J461:J524" si="173">J460</f>
        <v>0.03</v>
      </c>
      <c r="K461" s="29">
        <f t="shared" ref="K461:K524" si="174">IF(P460&gt;0,VLOOKUP(P460,X$12:AH$150,2),K460)</f>
        <v>45084</v>
      </c>
      <c r="L461" s="2">
        <f t="shared" ref="L461:L524" si="175">IF(A461&gt;K461,IF(NETWORKDAYS(K461,A461,$X$160:$X$544)-1=0,1,NETWORKDAYS(K461,A461,$X$160:$X$544)-1),0)</f>
        <v>73</v>
      </c>
      <c r="M461" s="17">
        <f t="shared" ref="M461:M524" si="176">IF(AND(L461=1,L460=1),1,IF(L461&gt;0,IF(L461=L460,L461+1,L461),0))</f>
        <v>73</v>
      </c>
      <c r="N461" s="12">
        <f t="shared" si="166"/>
        <v>1.0085994330000001</v>
      </c>
      <c r="O461" s="12">
        <f t="shared" ca="1" si="167"/>
        <v>1.0460994729999999</v>
      </c>
      <c r="P461" s="17">
        <f t="shared" ref="P461:P524" si="177">IF(VLOOKUP(A461,Y$12:AF$150,8)=VLOOKUP(A460,Y$12:AF$150,8),0,VLOOKUP(A461,Y$12:AF$150,8))</f>
        <v>0</v>
      </c>
      <c r="Q461" s="14">
        <f t="shared" ca="1" si="165"/>
        <v>230.17922998114011</v>
      </c>
      <c r="R461" s="20">
        <f t="shared" si="168"/>
        <v>0</v>
      </c>
      <c r="S461" s="14">
        <f t="shared" si="169"/>
        <v>0</v>
      </c>
      <c r="T461" s="4">
        <f t="shared" ref="T461:T524" si="178">IF(P460&gt;0,VLOOKUP(P460,X$12:AH$150,10),T460)</f>
        <v>0</v>
      </c>
      <c r="U461" s="29">
        <f t="shared" ref="U461:U524" si="179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70"/>
        <v>45190</v>
      </c>
      <c r="B462" s="116">
        <f t="shared" ref="B462:B525" ca="1" si="180">IF(D462&lt;=TODAY(),C462+Q462,IF(AND(D462&gt;TODAY(),A462&lt;=$B$1),IF(VLOOKUP(TODAY(),$A$10:$E$5000,4,FALSE)=0,"n.d",C462+Q462),"n.d"))</f>
        <v>1230.9268456001298</v>
      </c>
      <c r="C462" s="14">
        <f t="shared" si="171"/>
        <v>1000</v>
      </c>
      <c r="D462" s="95">
        <f t="shared" si="172"/>
        <v>45189</v>
      </c>
      <c r="E462" s="13">
        <f ca="1">IF(D462&lt;$B$1,VLOOKUP(D462,[1]DI!$A$4:$B$15000,2,FALSE),0)</f>
        <v>0.13150000000000001</v>
      </c>
      <c r="F462" s="14">
        <f t="shared" ref="F462:F525" ca="1" si="181">ROUND(((1+E462)^(1/252)),8)</f>
        <v>1.0004903700000001</v>
      </c>
      <c r="G462" s="14">
        <f ca="1">(TRUNC(PRODUCT($F$12:$F461),16))</f>
        <v>1.2387744813772601</v>
      </c>
      <c r="H462" s="14">
        <f t="shared" ref="H462:H525" ca="1" si="182">IF(P461&gt;0,G461,H461)</f>
        <v>1.19378213497001</v>
      </c>
      <c r="I462" s="14">
        <f t="shared" ref="I462:I525" ca="1" si="183">ROUND(G462/H462,8)</f>
        <v>1.03768891</v>
      </c>
      <c r="J462" s="13">
        <f t="shared" si="173"/>
        <v>0.03</v>
      </c>
      <c r="K462" s="29">
        <f t="shared" si="174"/>
        <v>45084</v>
      </c>
      <c r="L462" s="2">
        <f t="shared" si="175"/>
        <v>74</v>
      </c>
      <c r="M462" s="17">
        <f t="shared" si="176"/>
        <v>74</v>
      </c>
      <c r="N462" s="12">
        <f t="shared" si="166"/>
        <v>1.0087177460000001</v>
      </c>
      <c r="O462" s="12">
        <f t="shared" ca="1" si="167"/>
        <v>1.046735218</v>
      </c>
      <c r="P462" s="17">
        <f t="shared" si="177"/>
        <v>0</v>
      </c>
      <c r="Q462" s="14">
        <f t="shared" ca="1" si="165"/>
        <v>230.92684560012984</v>
      </c>
      <c r="R462" s="20">
        <f t="shared" si="168"/>
        <v>0</v>
      </c>
      <c r="S462" s="14">
        <f t="shared" si="169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70"/>
        <v>45191</v>
      </c>
      <c r="B463" s="116">
        <f t="shared" ca="1" si="180"/>
        <v>1231.6749162986339</v>
      </c>
      <c r="C463" s="14">
        <f t="shared" si="171"/>
        <v>1000</v>
      </c>
      <c r="D463" s="95">
        <f t="shared" si="172"/>
        <v>45190</v>
      </c>
      <c r="E463" s="13">
        <f ca="1">IF(D463&lt;$B$1,VLOOKUP(D463,[1]DI!$A$4:$B$15000,2,FALSE),0)</f>
        <v>0.1265</v>
      </c>
      <c r="F463" s="14">
        <f t="shared" ca="1" si="181"/>
        <v>1.0004727899999999</v>
      </c>
      <c r="G463" s="14">
        <f ca="1">(TRUNC(PRODUCT($F$12:$F462),16))</f>
        <v>1.2393819392196901</v>
      </c>
      <c r="H463" s="14">
        <f t="shared" ca="1" si="182"/>
        <v>1.19378213497001</v>
      </c>
      <c r="I463" s="14">
        <f t="shared" ca="1" si="183"/>
        <v>1.0381977600000001</v>
      </c>
      <c r="J463" s="13">
        <f t="shared" si="173"/>
        <v>0.03</v>
      </c>
      <c r="K463" s="29">
        <f t="shared" si="174"/>
        <v>45084</v>
      </c>
      <c r="L463" s="2">
        <f t="shared" si="175"/>
        <v>75</v>
      </c>
      <c r="M463" s="17">
        <f t="shared" si="176"/>
        <v>75</v>
      </c>
      <c r="N463" s="12">
        <f t="shared" si="166"/>
        <v>1.008836072</v>
      </c>
      <c r="O463" s="12">
        <f t="shared" ca="1" si="167"/>
        <v>1.0473713499999999</v>
      </c>
      <c r="P463" s="17">
        <f t="shared" si="177"/>
        <v>0</v>
      </c>
      <c r="Q463" s="14">
        <f t="shared" ca="1" si="165"/>
        <v>231.67491629863378</v>
      </c>
      <c r="R463" s="20">
        <f t="shared" si="168"/>
        <v>0</v>
      </c>
      <c r="S463" s="14">
        <f t="shared" si="169"/>
        <v>0</v>
      </c>
      <c r="T463" s="4">
        <f t="shared" si="178"/>
        <v>0</v>
      </c>
      <c r="U463" s="29">
        <f t="shared" si="179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70"/>
        <v>45194</v>
      </c>
      <c r="B464" s="116">
        <f t="shared" ca="1" si="180"/>
        <v>1232.4017890227096</v>
      </c>
      <c r="C464" s="14">
        <f t="shared" si="171"/>
        <v>1000</v>
      </c>
      <c r="D464" s="95">
        <f t="shared" si="172"/>
        <v>45191</v>
      </c>
      <c r="E464" s="13">
        <f ca="1">IF(D464&lt;$B$1,VLOOKUP(D464,[1]DI!$A$4:$B$15000,2,FALSE),0)</f>
        <v>0.1265</v>
      </c>
      <c r="F464" s="14">
        <f t="shared" ca="1" si="181"/>
        <v>1.0004727899999999</v>
      </c>
      <c r="G464" s="14">
        <f ca="1">(TRUNC(PRODUCT($F$12:$F463),16))</f>
        <v>1.23996790660673</v>
      </c>
      <c r="H464" s="14">
        <f t="shared" ca="1" si="182"/>
        <v>1.19378213497001</v>
      </c>
      <c r="I464" s="14">
        <f t="shared" ca="1" si="183"/>
        <v>1.0386886099999999</v>
      </c>
      <c r="J464" s="13">
        <f t="shared" si="173"/>
        <v>0.03</v>
      </c>
      <c r="K464" s="29">
        <f t="shared" si="174"/>
        <v>45084</v>
      </c>
      <c r="L464" s="2">
        <f t="shared" si="175"/>
        <v>76</v>
      </c>
      <c r="M464" s="17">
        <f t="shared" si="176"/>
        <v>76</v>
      </c>
      <c r="N464" s="12">
        <f t="shared" si="166"/>
        <v>1.008954412</v>
      </c>
      <c r="O464" s="12">
        <f t="shared" ca="1" si="167"/>
        <v>1.047989456</v>
      </c>
      <c r="P464" s="17">
        <f t="shared" si="177"/>
        <v>0</v>
      </c>
      <c r="Q464" s="14">
        <f t="shared" ca="1" si="165"/>
        <v>232.40178902270972</v>
      </c>
      <c r="R464" s="20">
        <f t="shared" si="168"/>
        <v>0</v>
      </c>
      <c r="S464" s="14">
        <f t="shared" si="169"/>
        <v>0</v>
      </c>
      <c r="T464" s="4">
        <f t="shared" si="178"/>
        <v>0</v>
      </c>
      <c r="U464" s="29">
        <f t="shared" si="179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70"/>
        <v>45195</v>
      </c>
      <c r="B465" s="116">
        <f t="shared" ca="1" si="180"/>
        <v>1233.1290886130741</v>
      </c>
      <c r="C465" s="14">
        <f t="shared" si="171"/>
        <v>1000</v>
      </c>
      <c r="D465" s="95">
        <f t="shared" si="172"/>
        <v>45194</v>
      </c>
      <c r="E465" s="13">
        <f ca="1">IF(D465&lt;$B$1,VLOOKUP(D465,[1]DI!$A$4:$B$15000,2,FALSE),0)</f>
        <v>0.1265</v>
      </c>
      <c r="F465" s="14">
        <f t="shared" ca="1" si="181"/>
        <v>1.0004727899999999</v>
      </c>
      <c r="G465" s="14">
        <f ca="1">(TRUNC(PRODUCT($F$12:$F464),16))</f>
        <v>1.2405541510333</v>
      </c>
      <c r="H465" s="14">
        <f t="shared" ca="1" si="182"/>
        <v>1.19378213497001</v>
      </c>
      <c r="I465" s="14">
        <f t="shared" ca="1" si="183"/>
        <v>1.0391796900000001</v>
      </c>
      <c r="J465" s="13">
        <f t="shared" si="173"/>
        <v>0.03</v>
      </c>
      <c r="K465" s="29">
        <f t="shared" si="174"/>
        <v>45084</v>
      </c>
      <c r="L465" s="2">
        <f t="shared" si="175"/>
        <v>77</v>
      </c>
      <c r="M465" s="17">
        <f t="shared" si="176"/>
        <v>77</v>
      </c>
      <c r="N465" s="12">
        <f t="shared" si="166"/>
        <v>1.0090727669999999</v>
      </c>
      <c r="O465" s="12">
        <f t="shared" ca="1" si="167"/>
        <v>1.048607925</v>
      </c>
      <c r="P465" s="17">
        <f t="shared" si="177"/>
        <v>0</v>
      </c>
      <c r="Q465" s="14">
        <f t="shared" ca="1" si="165"/>
        <v>233.12908861307417</v>
      </c>
      <c r="R465" s="20">
        <f t="shared" si="168"/>
        <v>0</v>
      </c>
      <c r="S465" s="14">
        <f t="shared" si="169"/>
        <v>0</v>
      </c>
      <c r="T465" s="4">
        <f t="shared" si="178"/>
        <v>0</v>
      </c>
      <c r="U465" s="29">
        <f t="shared" si="179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70"/>
        <v>45196</v>
      </c>
      <c r="B466" s="116">
        <f t="shared" ca="1" si="180"/>
        <v>1233.8568268394047</v>
      </c>
      <c r="C466" s="14">
        <f t="shared" si="171"/>
        <v>1000</v>
      </c>
      <c r="D466" s="95">
        <f t="shared" si="172"/>
        <v>45195</v>
      </c>
      <c r="E466" s="13">
        <f ca="1">IF(D466&lt;$B$1,VLOOKUP(D466,[1]DI!$A$4:$B$15000,2,FALSE),0)</f>
        <v>0.1265</v>
      </c>
      <c r="F466" s="14">
        <f t="shared" ca="1" si="181"/>
        <v>1.0004727899999999</v>
      </c>
      <c r="G466" s="14">
        <f ca="1">(TRUNC(PRODUCT($F$12:$F465),16))</f>
        <v>1.24114067263036</v>
      </c>
      <c r="H466" s="14">
        <f t="shared" ca="1" si="182"/>
        <v>1.19378213497001</v>
      </c>
      <c r="I466" s="14">
        <f t="shared" ca="1" si="183"/>
        <v>1.03967101</v>
      </c>
      <c r="J466" s="13">
        <f t="shared" si="173"/>
        <v>0.03</v>
      </c>
      <c r="K466" s="29">
        <f t="shared" si="174"/>
        <v>45084</v>
      </c>
      <c r="L466" s="2">
        <f t="shared" si="175"/>
        <v>78</v>
      </c>
      <c r="M466" s="17">
        <f t="shared" si="176"/>
        <v>78</v>
      </c>
      <c r="N466" s="12">
        <f t="shared" si="166"/>
        <v>1.009191135</v>
      </c>
      <c r="O466" s="12">
        <f t="shared" ca="1" si="167"/>
        <v>1.0492267669999999</v>
      </c>
      <c r="P466" s="17">
        <f t="shared" si="177"/>
        <v>0</v>
      </c>
      <c r="Q466" s="14">
        <f t="shared" ca="1" si="165"/>
        <v>233.85682683940456</v>
      </c>
      <c r="R466" s="20">
        <f t="shared" si="168"/>
        <v>0</v>
      </c>
      <c r="S466" s="14">
        <f t="shared" si="169"/>
        <v>0</v>
      </c>
      <c r="T466" s="4">
        <f t="shared" si="178"/>
        <v>0</v>
      </c>
      <c r="U466" s="29">
        <f t="shared" si="179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70"/>
        <v>45197</v>
      </c>
      <c r="B467" s="116">
        <f t="shared" ca="1" si="180"/>
        <v>1234.5849778304107</v>
      </c>
      <c r="C467" s="14">
        <f t="shared" si="171"/>
        <v>1000</v>
      </c>
      <c r="D467" s="95">
        <f t="shared" si="172"/>
        <v>45196</v>
      </c>
      <c r="E467" s="13">
        <f ca="1">IF(D467&lt;$B$1,VLOOKUP(D467,[1]DI!$A$4:$B$15000,2,FALSE),0)</f>
        <v>0.1265</v>
      </c>
      <c r="F467" s="14">
        <f t="shared" ca="1" si="181"/>
        <v>1.0004727899999999</v>
      </c>
      <c r="G467" s="14">
        <f ca="1">(TRUNC(PRODUCT($F$12:$F466),16))</f>
        <v>1.2417274715289801</v>
      </c>
      <c r="H467" s="14">
        <f t="shared" ca="1" si="182"/>
        <v>1.19378213497001</v>
      </c>
      <c r="I467" s="14">
        <f t="shared" ca="1" si="183"/>
        <v>1.04016255</v>
      </c>
      <c r="J467" s="13">
        <f t="shared" si="173"/>
        <v>0.03</v>
      </c>
      <c r="K467" s="29">
        <f t="shared" si="174"/>
        <v>45084</v>
      </c>
      <c r="L467" s="2">
        <f t="shared" si="175"/>
        <v>79</v>
      </c>
      <c r="M467" s="17">
        <f t="shared" si="176"/>
        <v>79</v>
      </c>
      <c r="N467" s="12">
        <f t="shared" si="166"/>
        <v>1.0093095160000001</v>
      </c>
      <c r="O467" s="12">
        <f t="shared" ca="1" si="167"/>
        <v>1.0498459600000001</v>
      </c>
      <c r="P467" s="17">
        <f t="shared" si="177"/>
        <v>0</v>
      </c>
      <c r="Q467" s="14">
        <f t="shared" ca="1" si="165"/>
        <v>234.58497783041068</v>
      </c>
      <c r="R467" s="20">
        <f t="shared" si="168"/>
        <v>0</v>
      </c>
      <c r="S467" s="14">
        <f t="shared" si="169"/>
        <v>0</v>
      </c>
      <c r="T467" s="4">
        <f t="shared" si="178"/>
        <v>0</v>
      </c>
      <c r="U467" s="29">
        <f t="shared" si="179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70"/>
        <v>45198</v>
      </c>
      <c r="B468" s="116">
        <f t="shared" ca="1" si="180"/>
        <v>1235.3135686333505</v>
      </c>
      <c r="C468" s="14">
        <f t="shared" si="171"/>
        <v>1000</v>
      </c>
      <c r="D468" s="95">
        <f t="shared" si="172"/>
        <v>45197</v>
      </c>
      <c r="E468" s="13">
        <f ca="1">IF(D468&lt;$B$1,VLOOKUP(D468,[1]DI!$A$4:$B$15000,2,FALSE),0)</f>
        <v>0.1265</v>
      </c>
      <c r="F468" s="14">
        <f t="shared" ca="1" si="181"/>
        <v>1.0004727899999999</v>
      </c>
      <c r="G468" s="14">
        <f ca="1">(TRUNC(PRODUCT($F$12:$F467),16))</f>
        <v>1.24231454786024</v>
      </c>
      <c r="H468" s="14">
        <f t="shared" ca="1" si="182"/>
        <v>1.19378213497001</v>
      </c>
      <c r="I468" s="14">
        <f t="shared" ca="1" si="183"/>
        <v>1.04065433</v>
      </c>
      <c r="J468" s="13">
        <f t="shared" si="173"/>
        <v>0.03</v>
      </c>
      <c r="K468" s="29">
        <f t="shared" si="174"/>
        <v>45084</v>
      </c>
      <c r="L468" s="2">
        <f t="shared" si="175"/>
        <v>80</v>
      </c>
      <c r="M468" s="17">
        <f t="shared" si="176"/>
        <v>80</v>
      </c>
      <c r="N468" s="12">
        <f t="shared" si="166"/>
        <v>1.009427912</v>
      </c>
      <c r="O468" s="12">
        <f t="shared" ca="1" si="167"/>
        <v>1.0504655270000001</v>
      </c>
      <c r="P468" s="17">
        <f t="shared" si="177"/>
        <v>0</v>
      </c>
      <c r="Q468" s="14">
        <f t="shared" ca="1" si="165"/>
        <v>235.31356863335046</v>
      </c>
      <c r="R468" s="20">
        <f t="shared" si="168"/>
        <v>0</v>
      </c>
      <c r="S468" s="14">
        <f t="shared" si="169"/>
        <v>0</v>
      </c>
      <c r="T468" s="4">
        <f t="shared" si="178"/>
        <v>0</v>
      </c>
      <c r="U468" s="29">
        <f t="shared" si="179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70"/>
        <v>45201</v>
      </c>
      <c r="B469" s="116">
        <f t="shared" ca="1" si="180"/>
        <v>1236.0425874885464</v>
      </c>
      <c r="C469" s="14">
        <f t="shared" si="171"/>
        <v>1000</v>
      </c>
      <c r="D469" s="95">
        <f t="shared" si="172"/>
        <v>45198</v>
      </c>
      <c r="E469" s="13">
        <f ca="1">IF(D469&lt;$B$1,VLOOKUP(D469,[1]DI!$A$4:$B$15000,2,FALSE),0)</f>
        <v>0.1265</v>
      </c>
      <c r="F469" s="14">
        <f t="shared" ca="1" si="181"/>
        <v>1.0004727899999999</v>
      </c>
      <c r="G469" s="14">
        <f ca="1">(TRUNC(PRODUCT($F$12:$F468),16))</f>
        <v>1.24290190175532</v>
      </c>
      <c r="H469" s="14">
        <f t="shared" ca="1" si="182"/>
        <v>1.19378213497001</v>
      </c>
      <c r="I469" s="14">
        <f t="shared" ca="1" si="183"/>
        <v>1.0411463400000001</v>
      </c>
      <c r="J469" s="13">
        <f t="shared" si="173"/>
        <v>0.03</v>
      </c>
      <c r="K469" s="29">
        <f t="shared" si="174"/>
        <v>45084</v>
      </c>
      <c r="L469" s="2">
        <f t="shared" si="175"/>
        <v>81</v>
      </c>
      <c r="M469" s="17">
        <f t="shared" si="176"/>
        <v>81</v>
      </c>
      <c r="N469" s="12">
        <f t="shared" si="166"/>
        <v>1.0095463220000001</v>
      </c>
      <c r="O469" s="12">
        <f t="shared" ca="1" si="167"/>
        <v>1.051085458</v>
      </c>
      <c r="P469" s="17">
        <f t="shared" si="177"/>
        <v>0</v>
      </c>
      <c r="Q469" s="14">
        <f t="shared" ca="1" si="165"/>
        <v>236.04258748854647</v>
      </c>
      <c r="R469" s="20">
        <f t="shared" si="168"/>
        <v>0</v>
      </c>
      <c r="S469" s="14">
        <f t="shared" si="169"/>
        <v>0</v>
      </c>
      <c r="T469" s="4">
        <f t="shared" si="178"/>
        <v>0</v>
      </c>
      <c r="U469" s="29">
        <f t="shared" si="179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70"/>
        <v>45202</v>
      </c>
      <c r="B470" s="116">
        <f t="shared" ca="1" si="180"/>
        <v>1236.7720320440633</v>
      </c>
      <c r="C470" s="14">
        <f t="shared" si="171"/>
        <v>1000</v>
      </c>
      <c r="D470" s="95">
        <f t="shared" si="172"/>
        <v>45201</v>
      </c>
      <c r="E470" s="13">
        <f ca="1">IF(D470&lt;$B$1,VLOOKUP(D470,[1]DI!$A$4:$B$15000,2,FALSE),0)</f>
        <v>0.1265</v>
      </c>
      <c r="F470" s="14">
        <f t="shared" ca="1" si="181"/>
        <v>1.0004727899999999</v>
      </c>
      <c r="G470" s="14">
        <f ca="1">(TRUNC(PRODUCT($F$12:$F469),16))</f>
        <v>1.2434895333454601</v>
      </c>
      <c r="H470" s="14">
        <f t="shared" ca="1" si="182"/>
        <v>1.19378213497001</v>
      </c>
      <c r="I470" s="14">
        <f t="shared" ca="1" si="183"/>
        <v>1.0416385800000001</v>
      </c>
      <c r="J470" s="13">
        <f t="shared" si="173"/>
        <v>0.03</v>
      </c>
      <c r="K470" s="29">
        <f t="shared" si="174"/>
        <v>45084</v>
      </c>
      <c r="L470" s="2">
        <f t="shared" si="175"/>
        <v>82</v>
      </c>
      <c r="M470" s="17">
        <f t="shared" si="176"/>
        <v>82</v>
      </c>
      <c r="N470" s="12">
        <f t="shared" si="166"/>
        <v>1.009664745</v>
      </c>
      <c r="O470" s="12">
        <f t="shared" ca="1" si="167"/>
        <v>1.0517057510000001</v>
      </c>
      <c r="P470" s="17">
        <f t="shared" si="177"/>
        <v>0</v>
      </c>
      <c r="Q470" s="14">
        <f t="shared" ca="1" si="165"/>
        <v>236.77203204406331</v>
      </c>
      <c r="R470" s="20">
        <f t="shared" si="168"/>
        <v>0</v>
      </c>
      <c r="S470" s="14">
        <f t="shared" si="169"/>
        <v>0</v>
      </c>
      <c r="T470" s="4">
        <f t="shared" si="178"/>
        <v>0</v>
      </c>
      <c r="U470" s="29">
        <f t="shared" si="179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70"/>
        <v>45203</v>
      </c>
      <c r="B471" s="116">
        <f t="shared" ca="1" si="180"/>
        <v>1237.5019175774814</v>
      </c>
      <c r="C471" s="14">
        <f t="shared" si="171"/>
        <v>1000</v>
      </c>
      <c r="D471" s="95">
        <f t="shared" si="172"/>
        <v>45202</v>
      </c>
      <c r="E471" s="13">
        <f ca="1">IF(D471&lt;$B$1,VLOOKUP(D471,[1]DI!$A$4:$B$15000,2,FALSE),0)</f>
        <v>0.1265</v>
      </c>
      <c r="F471" s="14">
        <f t="shared" ca="1" si="181"/>
        <v>1.0004727899999999</v>
      </c>
      <c r="G471" s="14">
        <f ca="1">(TRUNC(PRODUCT($F$12:$F470),16))</f>
        <v>1.2440774427619301</v>
      </c>
      <c r="H471" s="14">
        <f t="shared" ca="1" si="182"/>
        <v>1.19378213497001</v>
      </c>
      <c r="I471" s="14">
        <f t="shared" ca="1" si="183"/>
        <v>1.04213106</v>
      </c>
      <c r="J471" s="13">
        <f t="shared" si="173"/>
        <v>0.03</v>
      </c>
      <c r="K471" s="29">
        <f t="shared" si="174"/>
        <v>45084</v>
      </c>
      <c r="L471" s="2">
        <f t="shared" si="175"/>
        <v>83</v>
      </c>
      <c r="M471" s="17">
        <f t="shared" si="176"/>
        <v>83</v>
      </c>
      <c r="N471" s="12">
        <f t="shared" si="166"/>
        <v>1.0097831829999999</v>
      </c>
      <c r="O471" s="12">
        <f t="shared" ca="1" si="167"/>
        <v>1.0523264189999999</v>
      </c>
      <c r="P471" s="17">
        <f t="shared" si="177"/>
        <v>0</v>
      </c>
      <c r="Q471" s="14">
        <f t="shared" ca="1" si="165"/>
        <v>237.50191757748155</v>
      </c>
      <c r="R471" s="20">
        <f t="shared" si="168"/>
        <v>0</v>
      </c>
      <c r="S471" s="14">
        <f t="shared" si="169"/>
        <v>0</v>
      </c>
      <c r="T471" s="4">
        <f t="shared" si="178"/>
        <v>0</v>
      </c>
      <c r="U471" s="29">
        <f t="shared" si="179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70"/>
        <v>45204</v>
      </c>
      <c r="B472" s="116">
        <f t="shared" ca="1" si="180"/>
        <v>1238.2322288212206</v>
      </c>
      <c r="C472" s="14">
        <f t="shared" si="171"/>
        <v>1000</v>
      </c>
      <c r="D472" s="95">
        <f t="shared" si="172"/>
        <v>45203</v>
      </c>
      <c r="E472" s="13">
        <f ca="1">IF(D472&lt;$B$1,VLOOKUP(D472,[1]DI!$A$4:$B$15000,2,FALSE),0)</f>
        <v>0.1265</v>
      </c>
      <c r="F472" s="14">
        <f t="shared" ca="1" si="181"/>
        <v>1.0004727899999999</v>
      </c>
      <c r="G472" s="14">
        <f ca="1">(TRUNC(PRODUCT($F$12:$F471),16))</f>
        <v>1.2446656301360901</v>
      </c>
      <c r="H472" s="14">
        <f t="shared" ca="1" si="182"/>
        <v>1.19378213497001</v>
      </c>
      <c r="I472" s="14">
        <f t="shared" ca="1" si="183"/>
        <v>1.0426237700000001</v>
      </c>
      <c r="J472" s="13">
        <f t="shared" si="173"/>
        <v>0.03</v>
      </c>
      <c r="K472" s="29">
        <f t="shared" si="174"/>
        <v>45084</v>
      </c>
      <c r="L472" s="2">
        <f t="shared" si="175"/>
        <v>84</v>
      </c>
      <c r="M472" s="17">
        <f t="shared" si="176"/>
        <v>84</v>
      </c>
      <c r="N472" s="12">
        <f t="shared" si="166"/>
        <v>1.009901634</v>
      </c>
      <c r="O472" s="12">
        <f t="shared" ca="1" si="167"/>
        <v>1.0529474489999999</v>
      </c>
      <c r="P472" s="17">
        <f t="shared" si="177"/>
        <v>0</v>
      </c>
      <c r="Q472" s="14">
        <f t="shared" ca="1" si="165"/>
        <v>238.23222882122059</v>
      </c>
      <c r="R472" s="20">
        <f t="shared" si="168"/>
        <v>0</v>
      </c>
      <c r="S472" s="14">
        <f t="shared" si="169"/>
        <v>0</v>
      </c>
      <c r="T472" s="4">
        <f t="shared" si="178"/>
        <v>0</v>
      </c>
      <c r="U472" s="29">
        <f t="shared" si="179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70"/>
        <v>45205</v>
      </c>
      <c r="B473" s="116">
        <f t="shared" ca="1" si="180"/>
        <v>1238.9629681272158</v>
      </c>
      <c r="C473" s="14">
        <f t="shared" si="171"/>
        <v>1000</v>
      </c>
      <c r="D473" s="95">
        <f t="shared" si="172"/>
        <v>45204</v>
      </c>
      <c r="E473" s="13">
        <f ca="1">IF(D473&lt;$B$1,VLOOKUP(D473,[1]DI!$A$4:$B$15000,2,FALSE),0)</f>
        <v>0.1265</v>
      </c>
      <c r="F473" s="14">
        <f t="shared" ca="1" si="181"/>
        <v>1.0004727899999999</v>
      </c>
      <c r="G473" s="14">
        <f ca="1">(TRUNC(PRODUCT($F$12:$F472),16))</f>
        <v>1.2452540955993601</v>
      </c>
      <c r="H473" s="14">
        <f t="shared" ca="1" si="182"/>
        <v>1.19378213497001</v>
      </c>
      <c r="I473" s="14">
        <f t="shared" ca="1" si="183"/>
        <v>1.0431167100000001</v>
      </c>
      <c r="J473" s="13">
        <f t="shared" si="173"/>
        <v>0.03</v>
      </c>
      <c r="K473" s="29">
        <f t="shared" si="174"/>
        <v>45084</v>
      </c>
      <c r="L473" s="2">
        <f t="shared" si="175"/>
        <v>85</v>
      </c>
      <c r="M473" s="17">
        <f t="shared" si="176"/>
        <v>85</v>
      </c>
      <c r="N473" s="12">
        <f t="shared" si="166"/>
        <v>1.0100200989999999</v>
      </c>
      <c r="O473" s="12">
        <f t="shared" ca="1" si="167"/>
        <v>1.0535688430000001</v>
      </c>
      <c r="P473" s="17">
        <f t="shared" si="177"/>
        <v>0</v>
      </c>
      <c r="Q473" s="14">
        <f t="shared" ca="1" si="165"/>
        <v>238.96296812721596</v>
      </c>
      <c r="R473" s="20">
        <f t="shared" si="168"/>
        <v>0</v>
      </c>
      <c r="S473" s="14">
        <f t="shared" si="169"/>
        <v>0</v>
      </c>
      <c r="T473" s="4">
        <f t="shared" si="178"/>
        <v>0</v>
      </c>
      <c r="U473" s="29">
        <f t="shared" si="179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70"/>
        <v>45208</v>
      </c>
      <c r="B474" s="116">
        <f t="shared" ca="1" si="180"/>
        <v>1239.6941460591772</v>
      </c>
      <c r="C474" s="14">
        <f t="shared" si="171"/>
        <v>1000</v>
      </c>
      <c r="D474" s="95">
        <f t="shared" si="172"/>
        <v>45205</v>
      </c>
      <c r="E474" s="13">
        <f ca="1">IF(D474&lt;$B$1,VLOOKUP(D474,[1]DI!$A$4:$B$15000,2,FALSE),0)</f>
        <v>0.1265</v>
      </c>
      <c r="F474" s="14">
        <f t="shared" ca="1" si="181"/>
        <v>1.0004727899999999</v>
      </c>
      <c r="G474" s="14">
        <f ca="1">(TRUNC(PRODUCT($F$12:$F473),16))</f>
        <v>1.2458428392832199</v>
      </c>
      <c r="H474" s="14">
        <f t="shared" ca="1" si="182"/>
        <v>1.19378213497001</v>
      </c>
      <c r="I474" s="14">
        <f t="shared" ca="1" si="183"/>
        <v>1.0436098899999999</v>
      </c>
      <c r="J474" s="13">
        <f t="shared" si="173"/>
        <v>0.03</v>
      </c>
      <c r="K474" s="29">
        <f t="shared" si="174"/>
        <v>45084</v>
      </c>
      <c r="L474" s="2">
        <f t="shared" si="175"/>
        <v>86</v>
      </c>
      <c r="M474" s="17">
        <f t="shared" si="176"/>
        <v>86</v>
      </c>
      <c r="N474" s="12">
        <f t="shared" si="166"/>
        <v>1.0101385780000001</v>
      </c>
      <c r="O474" s="12">
        <f t="shared" ca="1" si="167"/>
        <v>1.05419061</v>
      </c>
      <c r="P474" s="17">
        <f t="shared" si="177"/>
        <v>0</v>
      </c>
      <c r="Q474" s="14">
        <f t="shared" ca="1" si="165"/>
        <v>239.6941460591772</v>
      </c>
      <c r="R474" s="20">
        <f t="shared" si="168"/>
        <v>0</v>
      </c>
      <c r="S474" s="14">
        <f t="shared" si="169"/>
        <v>0</v>
      </c>
      <c r="T474" s="4">
        <f t="shared" si="178"/>
        <v>0</v>
      </c>
      <c r="U474" s="29">
        <f t="shared" si="179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70"/>
        <v>45209</v>
      </c>
      <c r="B475" s="116">
        <f t="shared" ca="1" si="180"/>
        <v>1240.4257532193624</v>
      </c>
      <c r="C475" s="14">
        <f t="shared" si="171"/>
        <v>1000</v>
      </c>
      <c r="D475" s="95">
        <f t="shared" si="172"/>
        <v>45208</v>
      </c>
      <c r="E475" s="13">
        <f ca="1">IF(D475&lt;$B$1,VLOOKUP(D475,[1]DI!$A$4:$B$15000,2,FALSE),0)</f>
        <v>0.1265</v>
      </c>
      <c r="F475" s="14">
        <f t="shared" ca="1" si="181"/>
        <v>1.0004727899999999</v>
      </c>
      <c r="G475" s="14">
        <f ca="1">(TRUNC(PRODUCT($F$12:$F474),16))</f>
        <v>1.2464318613192</v>
      </c>
      <c r="H475" s="14">
        <f t="shared" ca="1" si="182"/>
        <v>1.19378213497001</v>
      </c>
      <c r="I475" s="14">
        <f t="shared" ca="1" si="183"/>
        <v>1.0441033</v>
      </c>
      <c r="J475" s="13">
        <f t="shared" si="173"/>
        <v>0.03</v>
      </c>
      <c r="K475" s="29">
        <f t="shared" si="174"/>
        <v>45084</v>
      </c>
      <c r="L475" s="2">
        <f t="shared" si="175"/>
        <v>87</v>
      </c>
      <c r="M475" s="17">
        <f t="shared" si="176"/>
        <v>87</v>
      </c>
      <c r="N475" s="12">
        <f t="shared" si="166"/>
        <v>1.0102570710000001</v>
      </c>
      <c r="O475" s="12">
        <f t="shared" ca="1" si="167"/>
        <v>1.054812742</v>
      </c>
      <c r="P475" s="17">
        <f t="shared" si="177"/>
        <v>0</v>
      </c>
      <c r="Q475" s="14">
        <f t="shared" ca="1" si="165"/>
        <v>240.42575321936249</v>
      </c>
      <c r="R475" s="20">
        <f t="shared" si="168"/>
        <v>0</v>
      </c>
      <c r="S475" s="14">
        <f t="shared" si="169"/>
        <v>0</v>
      </c>
      <c r="T475" s="4">
        <f t="shared" si="178"/>
        <v>0</v>
      </c>
      <c r="U475" s="29">
        <f t="shared" si="179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70"/>
        <v>45210</v>
      </c>
      <c r="B476" s="116">
        <f t="shared" ca="1" si="180"/>
        <v>1241.1577872558364</v>
      </c>
      <c r="C476" s="14">
        <f t="shared" si="171"/>
        <v>1000</v>
      </c>
      <c r="D476" s="95">
        <f t="shared" si="172"/>
        <v>45209</v>
      </c>
      <c r="E476" s="13">
        <f ca="1">IF(D476&lt;$B$1,VLOOKUP(D476,[1]DI!$A$4:$B$15000,2,FALSE),0)</f>
        <v>0.1265</v>
      </c>
      <c r="F476" s="14">
        <f t="shared" ca="1" si="181"/>
        <v>1.0004727899999999</v>
      </c>
      <c r="G476" s="14">
        <f ca="1">(TRUNC(PRODUCT($F$12:$F475),16))</f>
        <v>1.24702116183892</v>
      </c>
      <c r="H476" s="14">
        <f t="shared" ca="1" si="182"/>
        <v>1.19378213497001</v>
      </c>
      <c r="I476" s="14">
        <f t="shared" ca="1" si="183"/>
        <v>1.0445969399999999</v>
      </c>
      <c r="J476" s="13">
        <f t="shared" si="173"/>
        <v>0.03</v>
      </c>
      <c r="K476" s="29">
        <f t="shared" si="174"/>
        <v>45084</v>
      </c>
      <c r="L476" s="2">
        <f t="shared" si="175"/>
        <v>88</v>
      </c>
      <c r="M476" s="17">
        <f t="shared" si="176"/>
        <v>88</v>
      </c>
      <c r="N476" s="12">
        <f t="shared" si="166"/>
        <v>1.0103755780000001</v>
      </c>
      <c r="O476" s="12">
        <f t="shared" ca="1" si="167"/>
        <v>1.055435237</v>
      </c>
      <c r="P476" s="17">
        <f t="shared" si="177"/>
        <v>0</v>
      </c>
      <c r="Q476" s="14">
        <f t="shared" ca="1" si="165"/>
        <v>241.1577872558363</v>
      </c>
      <c r="R476" s="20">
        <f t="shared" si="168"/>
        <v>0</v>
      </c>
      <c r="S476" s="14">
        <f t="shared" si="169"/>
        <v>0</v>
      </c>
      <c r="T476" s="4">
        <f t="shared" si="178"/>
        <v>0</v>
      </c>
      <c r="U476" s="29">
        <f t="shared" si="179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70"/>
        <v>45212</v>
      </c>
      <c r="B477" s="116">
        <f t="shared" ca="1" si="180"/>
        <v>1241.8902493345663</v>
      </c>
      <c r="C477" s="14">
        <f t="shared" si="171"/>
        <v>1000</v>
      </c>
      <c r="D477" s="95">
        <f t="shared" si="172"/>
        <v>45210</v>
      </c>
      <c r="E477" s="13">
        <f ca="1">IF(D477&lt;$B$1,VLOOKUP(D477,[1]DI!$A$4:$B$15000,2,FALSE),0)</f>
        <v>0.1265</v>
      </c>
      <c r="F477" s="14">
        <f t="shared" ca="1" si="181"/>
        <v>1.0004727899999999</v>
      </c>
      <c r="G477" s="14">
        <f ca="1">(TRUNC(PRODUCT($F$12:$F476),16))</f>
        <v>1.24761074097402</v>
      </c>
      <c r="H477" s="14">
        <f t="shared" ca="1" si="182"/>
        <v>1.19378213497001</v>
      </c>
      <c r="I477" s="14">
        <f t="shared" ca="1" si="183"/>
        <v>1.04509081</v>
      </c>
      <c r="J477" s="13">
        <f t="shared" si="173"/>
        <v>0.03</v>
      </c>
      <c r="K477" s="29">
        <f t="shared" si="174"/>
        <v>45084</v>
      </c>
      <c r="L477" s="2">
        <f t="shared" si="175"/>
        <v>89</v>
      </c>
      <c r="M477" s="17">
        <f t="shared" si="176"/>
        <v>89</v>
      </c>
      <c r="N477" s="12">
        <f t="shared" si="166"/>
        <v>1.010494099</v>
      </c>
      <c r="O477" s="12">
        <f t="shared" ca="1" si="167"/>
        <v>1.0560580959999999</v>
      </c>
      <c r="P477" s="17">
        <f t="shared" si="177"/>
        <v>0</v>
      </c>
      <c r="Q477" s="14">
        <f t="shared" ca="1" si="165"/>
        <v>241.89024933456642</v>
      </c>
      <c r="R477" s="20">
        <f t="shared" si="168"/>
        <v>0</v>
      </c>
      <c r="S477" s="14">
        <f t="shared" si="169"/>
        <v>0</v>
      </c>
      <c r="T477" s="4">
        <f t="shared" si="178"/>
        <v>0</v>
      </c>
      <c r="U477" s="29">
        <f t="shared" si="179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70"/>
        <v>45215</v>
      </c>
      <c r="B478" s="116">
        <f t="shared" ca="1" si="180"/>
        <v>1242.623152421198</v>
      </c>
      <c r="C478" s="14">
        <f t="shared" si="171"/>
        <v>1000</v>
      </c>
      <c r="D478" s="95">
        <f t="shared" si="172"/>
        <v>45212</v>
      </c>
      <c r="E478" s="13">
        <f ca="1">IF(D478&lt;$B$1,VLOOKUP(D478,[1]DI!$A$4:$B$15000,2,FALSE),0)</f>
        <v>0.1265</v>
      </c>
      <c r="F478" s="14">
        <f t="shared" ca="1" si="181"/>
        <v>1.0004727899999999</v>
      </c>
      <c r="G478" s="14">
        <f ca="1">(TRUNC(PRODUCT($F$12:$F477),16))</f>
        <v>1.2482005988562499</v>
      </c>
      <c r="H478" s="14">
        <f t="shared" ca="1" si="182"/>
        <v>1.19378213497001</v>
      </c>
      <c r="I478" s="14">
        <f t="shared" ca="1" si="183"/>
        <v>1.04558492</v>
      </c>
      <c r="J478" s="13">
        <f t="shared" si="173"/>
        <v>0.03</v>
      </c>
      <c r="K478" s="29">
        <f t="shared" si="174"/>
        <v>45084</v>
      </c>
      <c r="L478" s="2">
        <f t="shared" si="175"/>
        <v>90</v>
      </c>
      <c r="M478" s="17">
        <f t="shared" si="176"/>
        <v>90</v>
      </c>
      <c r="N478" s="12">
        <f t="shared" si="166"/>
        <v>1.0106126339999999</v>
      </c>
      <c r="O478" s="12">
        <f t="shared" ca="1" si="167"/>
        <v>1.05668133</v>
      </c>
      <c r="P478" s="17">
        <f t="shared" si="177"/>
        <v>0</v>
      </c>
      <c r="Q478" s="14">
        <f t="shared" ca="1" si="165"/>
        <v>242.62315242119794</v>
      </c>
      <c r="R478" s="20">
        <f t="shared" si="168"/>
        <v>0</v>
      </c>
      <c r="S478" s="14">
        <f t="shared" si="169"/>
        <v>0</v>
      </c>
      <c r="T478" s="4">
        <f t="shared" si="178"/>
        <v>0</v>
      </c>
      <c r="U478" s="29">
        <f t="shared" si="179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70"/>
        <v>45216</v>
      </c>
      <c r="B479" s="116">
        <f t="shared" ca="1" si="180"/>
        <v>1243.3564823641179</v>
      </c>
      <c r="C479" s="14">
        <f t="shared" si="171"/>
        <v>1000</v>
      </c>
      <c r="D479" s="95">
        <f t="shared" si="172"/>
        <v>45215</v>
      </c>
      <c r="E479" s="13">
        <f ca="1">IF(D479&lt;$B$1,VLOOKUP(D479,[1]DI!$A$4:$B$15000,2,FALSE),0)</f>
        <v>0.1265</v>
      </c>
      <c r="F479" s="14">
        <f t="shared" ca="1" si="181"/>
        <v>1.0004727899999999</v>
      </c>
      <c r="G479" s="14">
        <f ca="1">(TRUNC(PRODUCT($F$12:$F478),16))</f>
        <v>1.24879073561738</v>
      </c>
      <c r="H479" s="14">
        <f t="shared" ca="1" si="182"/>
        <v>1.19378213497001</v>
      </c>
      <c r="I479" s="14">
        <f t="shared" ca="1" si="183"/>
        <v>1.04607926</v>
      </c>
      <c r="J479" s="13">
        <f t="shared" si="173"/>
        <v>0.03</v>
      </c>
      <c r="K479" s="29">
        <f t="shared" si="174"/>
        <v>45084</v>
      </c>
      <c r="L479" s="2">
        <f t="shared" si="175"/>
        <v>91</v>
      </c>
      <c r="M479" s="17">
        <f t="shared" si="176"/>
        <v>91</v>
      </c>
      <c r="N479" s="12">
        <f t="shared" si="166"/>
        <v>1.010731182</v>
      </c>
      <c r="O479" s="12">
        <f t="shared" ca="1" si="167"/>
        <v>1.0573049269999999</v>
      </c>
      <c r="P479" s="17">
        <f t="shared" si="177"/>
        <v>0</v>
      </c>
      <c r="Q479" s="14">
        <f t="shared" ca="1" si="165"/>
        <v>243.35648236411799</v>
      </c>
      <c r="R479" s="20">
        <f t="shared" si="168"/>
        <v>0</v>
      </c>
      <c r="S479" s="14">
        <f t="shared" si="169"/>
        <v>0</v>
      </c>
      <c r="T479" s="4">
        <f t="shared" si="178"/>
        <v>0</v>
      </c>
      <c r="U479" s="29">
        <f t="shared" si="179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70"/>
        <v>45217</v>
      </c>
      <c r="B480" s="116">
        <f t="shared" ca="1" si="180"/>
        <v>1244.0902533149394</v>
      </c>
      <c r="C480" s="14">
        <f t="shared" si="171"/>
        <v>1000</v>
      </c>
      <c r="D480" s="95">
        <f t="shared" si="172"/>
        <v>45216</v>
      </c>
      <c r="E480" s="13">
        <f ca="1">IF(D480&lt;$B$1,VLOOKUP(D480,[1]DI!$A$4:$B$15000,2,FALSE),0)</f>
        <v>0.1265</v>
      </c>
      <c r="F480" s="14">
        <f t="shared" ca="1" si="181"/>
        <v>1.0004727899999999</v>
      </c>
      <c r="G480" s="14">
        <f ca="1">(TRUNC(PRODUCT($F$12:$F479),16))</f>
        <v>1.2493811513892701</v>
      </c>
      <c r="H480" s="14">
        <f t="shared" ca="1" si="182"/>
        <v>1.19378213497001</v>
      </c>
      <c r="I480" s="14">
        <f t="shared" ca="1" si="183"/>
        <v>1.04657384</v>
      </c>
      <c r="J480" s="13">
        <f t="shared" si="173"/>
        <v>0.03</v>
      </c>
      <c r="K480" s="29">
        <f t="shared" si="174"/>
        <v>45084</v>
      </c>
      <c r="L480" s="2">
        <f t="shared" si="175"/>
        <v>92</v>
      </c>
      <c r="M480" s="17">
        <f t="shared" si="176"/>
        <v>92</v>
      </c>
      <c r="N480" s="12">
        <f t="shared" si="166"/>
        <v>1.010849745</v>
      </c>
      <c r="O480" s="12">
        <f t="shared" ca="1" si="167"/>
        <v>1.057928899</v>
      </c>
      <c r="P480" s="17">
        <f t="shared" si="177"/>
        <v>0</v>
      </c>
      <c r="Q480" s="14">
        <f t="shared" ca="1" si="165"/>
        <v>244.09025331493945</v>
      </c>
      <c r="R480" s="20">
        <f t="shared" si="168"/>
        <v>0</v>
      </c>
      <c r="S480" s="14">
        <f t="shared" si="169"/>
        <v>0</v>
      </c>
      <c r="T480" s="4">
        <f t="shared" si="178"/>
        <v>0</v>
      </c>
      <c r="U480" s="29">
        <f t="shared" si="179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70"/>
        <v>45218</v>
      </c>
      <c r="B481" s="116">
        <f t="shared" ca="1" si="180"/>
        <v>1244.824452308017</v>
      </c>
      <c r="C481" s="14">
        <f t="shared" si="171"/>
        <v>1000</v>
      </c>
      <c r="D481" s="95">
        <f t="shared" si="172"/>
        <v>45217</v>
      </c>
      <c r="E481" s="13">
        <f ca="1">IF(D481&lt;$B$1,VLOOKUP(D481,[1]DI!$A$4:$B$15000,2,FALSE),0)</f>
        <v>0.1265</v>
      </c>
      <c r="F481" s="14">
        <f t="shared" ca="1" si="181"/>
        <v>1.0004727899999999</v>
      </c>
      <c r="G481" s="14">
        <f ca="1">(TRUNC(PRODUCT($F$12:$F480),16))</f>
        <v>1.2499718463038401</v>
      </c>
      <c r="H481" s="14">
        <f t="shared" ca="1" si="182"/>
        <v>1.19378213497001</v>
      </c>
      <c r="I481" s="14">
        <f t="shared" ca="1" si="183"/>
        <v>1.0470686499999999</v>
      </c>
      <c r="J481" s="13">
        <f t="shared" si="173"/>
        <v>0.03</v>
      </c>
      <c r="K481" s="29">
        <f t="shared" si="174"/>
        <v>45084</v>
      </c>
      <c r="L481" s="2">
        <f t="shared" si="175"/>
        <v>93</v>
      </c>
      <c r="M481" s="17">
        <f t="shared" si="176"/>
        <v>93</v>
      </c>
      <c r="N481" s="12">
        <f t="shared" si="166"/>
        <v>1.010968321</v>
      </c>
      <c r="O481" s="12">
        <f t="shared" ca="1" si="167"/>
        <v>1.058553235</v>
      </c>
      <c r="P481" s="17">
        <f t="shared" si="177"/>
        <v>0</v>
      </c>
      <c r="Q481" s="14">
        <f t="shared" ca="1" si="165"/>
        <v>244.82445230801716</v>
      </c>
      <c r="R481" s="20">
        <f t="shared" si="168"/>
        <v>0</v>
      </c>
      <c r="S481" s="14">
        <f t="shared" si="169"/>
        <v>0</v>
      </c>
      <c r="T481" s="4">
        <f t="shared" si="178"/>
        <v>0</v>
      </c>
      <c r="U481" s="29">
        <f t="shared" si="179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70"/>
        <v>45219</v>
      </c>
      <c r="B482" s="116">
        <f t="shared" ca="1" si="180"/>
        <v>1245.5590805293189</v>
      </c>
      <c r="C482" s="14">
        <f t="shared" si="171"/>
        <v>1000</v>
      </c>
      <c r="D482" s="95">
        <f t="shared" si="172"/>
        <v>45218</v>
      </c>
      <c r="E482" s="13">
        <f ca="1">IF(D482&lt;$B$1,VLOOKUP(D482,[1]DI!$A$4:$B$15000,2,FALSE),0)</f>
        <v>0.1265</v>
      </c>
      <c r="F482" s="14">
        <f t="shared" ca="1" si="181"/>
        <v>1.0004727899999999</v>
      </c>
      <c r="G482" s="14">
        <f ca="1">(TRUNC(PRODUCT($F$12:$F481),16))</f>
        <v>1.2505628204930499</v>
      </c>
      <c r="H482" s="14">
        <f t="shared" ca="1" si="182"/>
        <v>1.19378213497001</v>
      </c>
      <c r="I482" s="14">
        <f t="shared" ca="1" si="183"/>
        <v>1.04756369</v>
      </c>
      <c r="J482" s="13">
        <f t="shared" si="173"/>
        <v>0.03</v>
      </c>
      <c r="K482" s="29">
        <f t="shared" si="174"/>
        <v>45084</v>
      </c>
      <c r="L482" s="2">
        <f t="shared" si="175"/>
        <v>94</v>
      </c>
      <c r="M482" s="17">
        <f t="shared" si="176"/>
        <v>94</v>
      </c>
      <c r="N482" s="12">
        <f t="shared" si="166"/>
        <v>1.0110869119999999</v>
      </c>
      <c r="O482" s="12">
        <f t="shared" ca="1" si="167"/>
        <v>1.059177936</v>
      </c>
      <c r="P482" s="17">
        <f t="shared" si="177"/>
        <v>0</v>
      </c>
      <c r="Q482" s="14">
        <f t="shared" ca="1" si="165"/>
        <v>245.55908052931892</v>
      </c>
      <c r="R482" s="20">
        <f t="shared" si="168"/>
        <v>0</v>
      </c>
      <c r="S482" s="14">
        <f t="shared" si="169"/>
        <v>0</v>
      </c>
      <c r="T482" s="4">
        <f t="shared" si="178"/>
        <v>0</v>
      </c>
      <c r="U482" s="29">
        <f t="shared" si="179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70"/>
        <v>45222</v>
      </c>
      <c r="B483" s="116">
        <f t="shared" ca="1" si="180"/>
        <v>1246.2941497285221</v>
      </c>
      <c r="C483" s="14">
        <f t="shared" si="171"/>
        <v>1000</v>
      </c>
      <c r="D483" s="95">
        <f t="shared" si="172"/>
        <v>45219</v>
      </c>
      <c r="E483" s="13">
        <f ca="1">IF(D483&lt;$B$1,VLOOKUP(D483,[1]DI!$A$4:$B$15000,2,FALSE),0)</f>
        <v>0.1265</v>
      </c>
      <c r="F483" s="14">
        <f t="shared" ca="1" si="181"/>
        <v>1.0004727899999999</v>
      </c>
      <c r="G483" s="14">
        <f ca="1">(TRUNC(PRODUCT($F$12:$F482),16))</f>
        <v>1.25115407408895</v>
      </c>
      <c r="H483" s="14">
        <f t="shared" ca="1" si="182"/>
        <v>1.19378213497001</v>
      </c>
      <c r="I483" s="14">
        <f t="shared" ca="1" si="183"/>
        <v>1.04805897</v>
      </c>
      <c r="J483" s="13">
        <f t="shared" si="173"/>
        <v>0.03</v>
      </c>
      <c r="K483" s="29">
        <f t="shared" si="174"/>
        <v>45084</v>
      </c>
      <c r="L483" s="2">
        <f t="shared" si="175"/>
        <v>95</v>
      </c>
      <c r="M483" s="17">
        <f t="shared" si="176"/>
        <v>95</v>
      </c>
      <c r="N483" s="12">
        <f t="shared" si="166"/>
        <v>1.011205516</v>
      </c>
      <c r="O483" s="12">
        <f t="shared" ca="1" si="167"/>
        <v>1.0598030119999999</v>
      </c>
      <c r="P483" s="17">
        <f t="shared" si="177"/>
        <v>0</v>
      </c>
      <c r="Q483" s="14">
        <f t="shared" ca="1" si="165"/>
        <v>246.29414972852209</v>
      </c>
      <c r="R483" s="20">
        <f t="shared" si="168"/>
        <v>0</v>
      </c>
      <c r="S483" s="14">
        <f t="shared" si="169"/>
        <v>0</v>
      </c>
      <c r="T483" s="4">
        <f t="shared" si="178"/>
        <v>0</v>
      </c>
      <c r="U483" s="29">
        <f t="shared" si="179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70"/>
        <v>45223</v>
      </c>
      <c r="B484" s="116">
        <f t="shared" ca="1" si="180"/>
        <v>1247.0296458140137</v>
      </c>
      <c r="C484" s="14">
        <f t="shared" si="171"/>
        <v>1000</v>
      </c>
      <c r="D484" s="95">
        <f t="shared" si="172"/>
        <v>45222</v>
      </c>
      <c r="E484" s="13">
        <f ca="1">IF(D484&lt;$B$1,VLOOKUP(D484,[1]DI!$A$4:$B$15000,2,FALSE),0)</f>
        <v>0.1265</v>
      </c>
      <c r="F484" s="14">
        <f t="shared" ca="1" si="181"/>
        <v>1.0004727899999999</v>
      </c>
      <c r="G484" s="14">
        <f ca="1">(TRUNC(PRODUCT($F$12:$F483),16))</f>
        <v>1.2517456072236399</v>
      </c>
      <c r="H484" s="14">
        <f t="shared" ca="1" si="182"/>
        <v>1.19378213497001</v>
      </c>
      <c r="I484" s="14">
        <f t="shared" ca="1" si="183"/>
        <v>1.04855448</v>
      </c>
      <c r="J484" s="13">
        <f t="shared" si="173"/>
        <v>0.03</v>
      </c>
      <c r="K484" s="29">
        <f t="shared" si="174"/>
        <v>45084</v>
      </c>
      <c r="L484" s="2">
        <f t="shared" si="175"/>
        <v>96</v>
      </c>
      <c r="M484" s="17">
        <f t="shared" si="176"/>
        <v>96</v>
      </c>
      <c r="N484" s="12">
        <f t="shared" si="166"/>
        <v>1.0113241340000001</v>
      </c>
      <c r="O484" s="12">
        <f t="shared" ca="1" si="167"/>
        <v>1.0604284509999999</v>
      </c>
      <c r="P484" s="17">
        <f t="shared" si="177"/>
        <v>0</v>
      </c>
      <c r="Q484" s="14">
        <f t="shared" ca="1" si="165"/>
        <v>247.02964581401375</v>
      </c>
      <c r="R484" s="20">
        <f t="shared" si="168"/>
        <v>0</v>
      </c>
      <c r="S484" s="14">
        <f t="shared" si="169"/>
        <v>0</v>
      </c>
      <c r="T484" s="4">
        <f t="shared" si="178"/>
        <v>0</v>
      </c>
      <c r="U484" s="29">
        <f t="shared" si="179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70"/>
        <v>45224</v>
      </c>
      <c r="B485" s="116">
        <f t="shared" ca="1" si="180"/>
        <v>1247.7655840733746</v>
      </c>
      <c r="C485" s="14">
        <f t="shared" si="171"/>
        <v>1000</v>
      </c>
      <c r="D485" s="95">
        <f t="shared" si="172"/>
        <v>45223</v>
      </c>
      <c r="E485" s="13">
        <f ca="1">IF(D485&lt;$B$1,VLOOKUP(D485,[1]DI!$A$4:$B$15000,2,FALSE),0)</f>
        <v>0.1265</v>
      </c>
      <c r="F485" s="14">
        <f t="shared" ca="1" si="181"/>
        <v>1.0004727899999999</v>
      </c>
      <c r="G485" s="14">
        <f ca="1">(TRUNC(PRODUCT($F$12:$F484),16))</f>
        <v>1.2523374200292801</v>
      </c>
      <c r="H485" s="14">
        <f t="shared" ca="1" si="182"/>
        <v>1.19378213497001</v>
      </c>
      <c r="I485" s="14">
        <f t="shared" ca="1" si="183"/>
        <v>1.04905023</v>
      </c>
      <c r="J485" s="13">
        <f t="shared" si="173"/>
        <v>0.03</v>
      </c>
      <c r="K485" s="29">
        <f t="shared" si="174"/>
        <v>45084</v>
      </c>
      <c r="L485" s="2">
        <f t="shared" si="175"/>
        <v>97</v>
      </c>
      <c r="M485" s="17">
        <f t="shared" si="176"/>
        <v>97</v>
      </c>
      <c r="N485" s="12">
        <f t="shared" si="166"/>
        <v>1.011442766</v>
      </c>
      <c r="O485" s="12">
        <f t="shared" ca="1" si="167"/>
        <v>1.061054266</v>
      </c>
      <c r="P485" s="17">
        <f t="shared" si="177"/>
        <v>0</v>
      </c>
      <c r="Q485" s="14">
        <f t="shared" ca="1" si="165"/>
        <v>247.76558407337461</v>
      </c>
      <c r="R485" s="20">
        <f t="shared" si="168"/>
        <v>0</v>
      </c>
      <c r="S485" s="14">
        <f t="shared" si="169"/>
        <v>0</v>
      </c>
      <c r="T485" s="4">
        <f t="shared" si="178"/>
        <v>0</v>
      </c>
      <c r="U485" s="29">
        <f t="shared" si="179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70"/>
        <v>45225</v>
      </c>
      <c r="B486" s="116">
        <f t="shared" ca="1" si="180"/>
        <v>1248.5019515509593</v>
      </c>
      <c r="C486" s="14">
        <f t="shared" si="171"/>
        <v>1000</v>
      </c>
      <c r="D486" s="95">
        <f t="shared" si="172"/>
        <v>45224</v>
      </c>
      <c r="E486" s="13">
        <f ca="1">IF(D486&lt;$B$1,VLOOKUP(D486,[1]DI!$A$4:$B$15000,2,FALSE),0)</f>
        <v>0.1265</v>
      </c>
      <c r="F486" s="14">
        <f t="shared" ca="1" si="181"/>
        <v>1.0004727899999999</v>
      </c>
      <c r="G486" s="14">
        <f ca="1">(TRUNC(PRODUCT($F$12:$F485),16))</f>
        <v>1.2529295126380999</v>
      </c>
      <c r="H486" s="14">
        <f t="shared" ca="1" si="182"/>
        <v>1.19378213497001</v>
      </c>
      <c r="I486" s="14">
        <f t="shared" ca="1" si="183"/>
        <v>1.0495462099999999</v>
      </c>
      <c r="J486" s="13">
        <f t="shared" si="173"/>
        <v>0.03</v>
      </c>
      <c r="K486" s="29">
        <f t="shared" si="174"/>
        <v>45084</v>
      </c>
      <c r="L486" s="2">
        <f t="shared" si="175"/>
        <v>98</v>
      </c>
      <c r="M486" s="17">
        <f t="shared" si="176"/>
        <v>98</v>
      </c>
      <c r="N486" s="12">
        <f t="shared" si="166"/>
        <v>1.011561412</v>
      </c>
      <c r="O486" s="12">
        <f t="shared" ca="1" si="167"/>
        <v>1.061680446</v>
      </c>
      <c r="P486" s="17">
        <f t="shared" si="177"/>
        <v>0</v>
      </c>
      <c r="Q486" s="14">
        <f t="shared" ca="1" si="165"/>
        <v>248.50195155095946</v>
      </c>
      <c r="R486" s="20">
        <f t="shared" si="168"/>
        <v>0</v>
      </c>
      <c r="S486" s="14">
        <f t="shared" si="169"/>
        <v>0</v>
      </c>
      <c r="T486" s="4">
        <f t="shared" si="178"/>
        <v>0</v>
      </c>
      <c r="U486" s="29">
        <f t="shared" si="179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70"/>
        <v>45226</v>
      </c>
      <c r="B487" s="116">
        <f t="shared" ca="1" si="180"/>
        <v>1249.2387482567683</v>
      </c>
      <c r="C487" s="14">
        <f t="shared" si="171"/>
        <v>1000</v>
      </c>
      <c r="D487" s="95">
        <f t="shared" si="172"/>
        <v>45225</v>
      </c>
      <c r="E487" s="13">
        <f ca="1">IF(D487&lt;$B$1,VLOOKUP(D487,[1]DI!$A$4:$B$15000,2,FALSE),0)</f>
        <v>0.1265</v>
      </c>
      <c r="F487" s="14">
        <f t="shared" ca="1" si="181"/>
        <v>1.0004727899999999</v>
      </c>
      <c r="G487" s="14">
        <f ca="1">(TRUNC(PRODUCT($F$12:$F486),16))</f>
        <v>1.2535218851823799</v>
      </c>
      <c r="H487" s="14">
        <f t="shared" ca="1" si="182"/>
        <v>1.19378213497001</v>
      </c>
      <c r="I487" s="14">
        <f t="shared" ca="1" si="183"/>
        <v>1.05004242</v>
      </c>
      <c r="J487" s="13">
        <f t="shared" si="173"/>
        <v>0.03</v>
      </c>
      <c r="K487" s="29">
        <f t="shared" si="174"/>
        <v>45084</v>
      </c>
      <c r="L487" s="2">
        <f t="shared" si="175"/>
        <v>99</v>
      </c>
      <c r="M487" s="17">
        <f t="shared" si="176"/>
        <v>99</v>
      </c>
      <c r="N487" s="12">
        <f t="shared" si="166"/>
        <v>1.0116800720000001</v>
      </c>
      <c r="O487" s="12">
        <f t="shared" ca="1" si="167"/>
        <v>1.062306991</v>
      </c>
      <c r="P487" s="17">
        <f t="shared" si="177"/>
        <v>0</v>
      </c>
      <c r="Q487" s="14">
        <f t="shared" ca="1" si="165"/>
        <v>249.23874825676836</v>
      </c>
      <c r="R487" s="20">
        <f t="shared" si="168"/>
        <v>0</v>
      </c>
      <c r="S487" s="14">
        <f t="shared" si="169"/>
        <v>0</v>
      </c>
      <c r="T487" s="4">
        <f t="shared" si="178"/>
        <v>0</v>
      </c>
      <c r="U487" s="29">
        <f t="shared" si="179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70"/>
        <v>45229</v>
      </c>
      <c r="B488" s="116">
        <f t="shared" ca="1" si="180"/>
        <v>1249.9759859504786</v>
      </c>
      <c r="C488" s="14">
        <f t="shared" si="171"/>
        <v>1000</v>
      </c>
      <c r="D488" s="95">
        <f t="shared" si="172"/>
        <v>45226</v>
      </c>
      <c r="E488" s="13">
        <f ca="1">IF(D488&lt;$B$1,VLOOKUP(D488,[1]DI!$A$4:$B$15000,2,FALSE),0)</f>
        <v>0.1265</v>
      </c>
      <c r="F488" s="14">
        <f t="shared" ca="1" si="181"/>
        <v>1.0004727899999999</v>
      </c>
      <c r="G488" s="14">
        <f ca="1">(TRUNC(PRODUCT($F$12:$F487),16))</f>
        <v>1.25411453779447</v>
      </c>
      <c r="H488" s="14">
        <f t="shared" ca="1" si="182"/>
        <v>1.19378213497001</v>
      </c>
      <c r="I488" s="14">
        <f t="shared" ca="1" si="183"/>
        <v>1.05053887</v>
      </c>
      <c r="J488" s="13">
        <f t="shared" si="173"/>
        <v>0.03</v>
      </c>
      <c r="K488" s="29">
        <f t="shared" si="174"/>
        <v>45084</v>
      </c>
      <c r="L488" s="2">
        <f t="shared" si="175"/>
        <v>100</v>
      </c>
      <c r="M488" s="17">
        <f t="shared" si="176"/>
        <v>100</v>
      </c>
      <c r="N488" s="12">
        <f t="shared" si="166"/>
        <v>1.011798746</v>
      </c>
      <c r="O488" s="12">
        <f t="shared" ca="1" si="167"/>
        <v>1.062933911</v>
      </c>
      <c r="P488" s="17">
        <f t="shared" si="177"/>
        <v>0</v>
      </c>
      <c r="Q488" s="14">
        <f t="shared" ca="1" si="165"/>
        <v>249.97598595047859</v>
      </c>
      <c r="R488" s="20">
        <f t="shared" si="168"/>
        <v>0</v>
      </c>
      <c r="S488" s="14">
        <f t="shared" si="169"/>
        <v>0</v>
      </c>
      <c r="T488" s="4">
        <f t="shared" si="178"/>
        <v>0</v>
      </c>
      <c r="U488" s="29">
        <f t="shared" si="179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70"/>
        <v>45230</v>
      </c>
      <c r="B489" s="116">
        <f t="shared" ca="1" si="180"/>
        <v>1250.7136658080581</v>
      </c>
      <c r="C489" s="14">
        <f t="shared" si="171"/>
        <v>1000</v>
      </c>
      <c r="D489" s="95">
        <f t="shared" si="172"/>
        <v>45229</v>
      </c>
      <c r="E489" s="13">
        <f ca="1">IF(D489&lt;$B$1,VLOOKUP(D489,[1]DI!$A$4:$B$15000,2,FALSE),0)</f>
        <v>0.1265</v>
      </c>
      <c r="F489" s="14">
        <f t="shared" ca="1" si="181"/>
        <v>1.0004727899999999</v>
      </c>
      <c r="G489" s="14">
        <f ca="1">(TRUNC(PRODUCT($F$12:$F488),16))</f>
        <v>1.25470747060679</v>
      </c>
      <c r="H489" s="14">
        <f t="shared" ca="1" si="182"/>
        <v>1.19378213497001</v>
      </c>
      <c r="I489" s="14">
        <f t="shared" ca="1" si="183"/>
        <v>1.0510355600000001</v>
      </c>
      <c r="J489" s="13">
        <f t="shared" si="173"/>
        <v>0.03</v>
      </c>
      <c r="K489" s="29">
        <f t="shared" si="174"/>
        <v>45084</v>
      </c>
      <c r="L489" s="2">
        <f t="shared" si="175"/>
        <v>101</v>
      </c>
      <c r="M489" s="17">
        <f t="shared" si="176"/>
        <v>101</v>
      </c>
      <c r="N489" s="12">
        <f t="shared" si="166"/>
        <v>1.0119174339999999</v>
      </c>
      <c r="O489" s="12">
        <f t="shared" ca="1" si="167"/>
        <v>1.063561207</v>
      </c>
      <c r="P489" s="17">
        <f t="shared" si="177"/>
        <v>0</v>
      </c>
      <c r="Q489" s="14">
        <f t="shared" ca="1" si="165"/>
        <v>250.71366580805798</v>
      </c>
      <c r="R489" s="20">
        <f t="shared" si="168"/>
        <v>0</v>
      </c>
      <c r="S489" s="14">
        <f t="shared" si="169"/>
        <v>0</v>
      </c>
      <c r="T489" s="4">
        <f t="shared" si="178"/>
        <v>0</v>
      </c>
      <c r="U489" s="29">
        <f t="shared" si="179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70"/>
        <v>45231</v>
      </c>
      <c r="B490" s="116">
        <f t="shared" ca="1" si="180"/>
        <v>1251.4517737078936</v>
      </c>
      <c r="C490" s="14">
        <f t="shared" si="171"/>
        <v>1000</v>
      </c>
      <c r="D490" s="95">
        <f t="shared" si="172"/>
        <v>45230</v>
      </c>
      <c r="E490" s="13">
        <f ca="1">IF(D490&lt;$B$1,VLOOKUP(D490,[1]DI!$A$4:$B$15000,2,FALSE),0)</f>
        <v>0.1265</v>
      </c>
      <c r="F490" s="14">
        <f t="shared" ca="1" si="181"/>
        <v>1.0004727899999999</v>
      </c>
      <c r="G490" s="14">
        <f ca="1">(TRUNC(PRODUCT($F$12:$F489),16))</f>
        <v>1.2553006837518199</v>
      </c>
      <c r="H490" s="14">
        <f t="shared" ca="1" si="182"/>
        <v>1.19378213497001</v>
      </c>
      <c r="I490" s="14">
        <f t="shared" ca="1" si="183"/>
        <v>1.0515324800000001</v>
      </c>
      <c r="J490" s="13">
        <f t="shared" si="173"/>
        <v>0.03</v>
      </c>
      <c r="K490" s="29">
        <f t="shared" si="174"/>
        <v>45084</v>
      </c>
      <c r="L490" s="2">
        <f t="shared" si="175"/>
        <v>102</v>
      </c>
      <c r="M490" s="17">
        <f t="shared" si="176"/>
        <v>102</v>
      </c>
      <c r="N490" s="12">
        <f t="shared" si="166"/>
        <v>1.012036135</v>
      </c>
      <c r="O490" s="12">
        <f t="shared" ca="1" si="167"/>
        <v>1.0641888669999999</v>
      </c>
      <c r="P490" s="17">
        <f t="shared" si="177"/>
        <v>0</v>
      </c>
      <c r="Q490" s="14">
        <f t="shared" ca="1" si="165"/>
        <v>251.45177370789366</v>
      </c>
      <c r="R490" s="20">
        <f t="shared" si="168"/>
        <v>0</v>
      </c>
      <c r="S490" s="14">
        <f t="shared" si="169"/>
        <v>0</v>
      </c>
      <c r="T490" s="4">
        <f t="shared" si="178"/>
        <v>0</v>
      </c>
      <c r="U490" s="29">
        <f t="shared" si="179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70"/>
        <v>45233</v>
      </c>
      <c r="B491" s="116">
        <f t="shared" ca="1" si="180"/>
        <v>1252.190312021921</v>
      </c>
      <c r="C491" s="14">
        <f t="shared" si="171"/>
        <v>1000</v>
      </c>
      <c r="D491" s="95">
        <f t="shared" si="172"/>
        <v>45231</v>
      </c>
      <c r="E491" s="13">
        <f ca="1">IF(D491&lt;$B$1,VLOOKUP(D491,[1]DI!$A$4:$B$15000,2,FALSE),0)</f>
        <v>0.1265</v>
      </c>
      <c r="F491" s="14">
        <f t="shared" ca="1" si="181"/>
        <v>1.0004727899999999</v>
      </c>
      <c r="G491" s="14">
        <f ca="1">(TRUNC(PRODUCT($F$12:$F490),16))</f>
        <v>1.25589417736209</v>
      </c>
      <c r="H491" s="14">
        <f t="shared" ca="1" si="182"/>
        <v>1.19378213497001</v>
      </c>
      <c r="I491" s="14">
        <f t="shared" ca="1" si="183"/>
        <v>1.05202963</v>
      </c>
      <c r="J491" s="13">
        <f t="shared" si="173"/>
        <v>0.03</v>
      </c>
      <c r="K491" s="29">
        <f t="shared" si="174"/>
        <v>45084</v>
      </c>
      <c r="L491" s="2">
        <f t="shared" si="175"/>
        <v>103</v>
      </c>
      <c r="M491" s="17">
        <f t="shared" si="176"/>
        <v>103</v>
      </c>
      <c r="N491" s="12">
        <f t="shared" si="166"/>
        <v>1.012154851</v>
      </c>
      <c r="O491" s="12">
        <f t="shared" ca="1" si="167"/>
        <v>1.0648168929999999</v>
      </c>
      <c r="P491" s="17">
        <f t="shared" si="177"/>
        <v>0</v>
      </c>
      <c r="Q491" s="14">
        <f t="shared" ca="1" si="165"/>
        <v>252.1903120219211</v>
      </c>
      <c r="R491" s="20">
        <f t="shared" si="168"/>
        <v>0</v>
      </c>
      <c r="S491" s="14">
        <f t="shared" si="169"/>
        <v>0</v>
      </c>
      <c r="T491" s="4">
        <f t="shared" si="178"/>
        <v>0</v>
      </c>
      <c r="U491" s="29">
        <f t="shared" si="179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70"/>
        <v>45236</v>
      </c>
      <c r="B492" s="116">
        <f t="shared" ca="1" si="180"/>
        <v>1252.9292925098177</v>
      </c>
      <c r="C492" s="14">
        <f t="shared" si="171"/>
        <v>1000</v>
      </c>
      <c r="D492" s="95">
        <f t="shared" si="172"/>
        <v>45233</v>
      </c>
      <c r="E492" s="13">
        <f ca="1">IF(D492&lt;$B$1,VLOOKUP(D492,[1]DI!$A$4:$B$15000,2,FALSE),0)</f>
        <v>0.1215</v>
      </c>
      <c r="F492" s="14">
        <f t="shared" ca="1" si="181"/>
        <v>1.00045513</v>
      </c>
      <c r="G492" s="14">
        <f ca="1">(TRUNC(PRODUCT($F$12:$F491),16))</f>
        <v>1.2564879515702101</v>
      </c>
      <c r="H492" s="14">
        <f t="shared" ca="1" si="182"/>
        <v>1.19378213497001</v>
      </c>
      <c r="I492" s="14">
        <f t="shared" ca="1" si="183"/>
        <v>1.0525270200000001</v>
      </c>
      <c r="J492" s="13">
        <f t="shared" si="173"/>
        <v>0.03</v>
      </c>
      <c r="K492" s="29">
        <f t="shared" si="174"/>
        <v>45084</v>
      </c>
      <c r="L492" s="2">
        <f t="shared" si="175"/>
        <v>104</v>
      </c>
      <c r="M492" s="17">
        <f t="shared" si="176"/>
        <v>104</v>
      </c>
      <c r="N492" s="12">
        <f t="shared" si="166"/>
        <v>1.01227358</v>
      </c>
      <c r="O492" s="12">
        <f t="shared" ca="1" si="167"/>
        <v>1.065445295</v>
      </c>
      <c r="P492" s="17">
        <f t="shared" si="177"/>
        <v>0</v>
      </c>
      <c r="Q492" s="14">
        <f t="shared" ca="1" si="165"/>
        <v>252.92929250981769</v>
      </c>
      <c r="R492" s="20">
        <f t="shared" si="168"/>
        <v>0</v>
      </c>
      <c r="S492" s="14">
        <f t="shared" si="169"/>
        <v>0</v>
      </c>
      <c r="T492" s="4">
        <f t="shared" si="178"/>
        <v>0</v>
      </c>
      <c r="U492" s="29">
        <f t="shared" si="179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70"/>
        <v>45237</v>
      </c>
      <c r="B493" s="116">
        <f t="shared" ca="1" si="180"/>
        <v>1253.6465822628045</v>
      </c>
      <c r="C493" s="14">
        <f t="shared" si="171"/>
        <v>1000</v>
      </c>
      <c r="D493" s="95">
        <f t="shared" si="172"/>
        <v>45236</v>
      </c>
      <c r="E493" s="13">
        <f ca="1">IF(D493&lt;$B$1,VLOOKUP(D493,[1]DI!$A$4:$B$15000,2,FALSE),0)</f>
        <v>0.1215</v>
      </c>
      <c r="F493" s="14">
        <f t="shared" ca="1" si="181"/>
        <v>1.00045513</v>
      </c>
      <c r="G493" s="14">
        <f ca="1">(TRUNC(PRODUCT($F$12:$F492),16))</f>
        <v>1.2570598169316101</v>
      </c>
      <c r="H493" s="14">
        <f t="shared" ca="1" si="182"/>
        <v>1.19378213497001</v>
      </c>
      <c r="I493" s="14">
        <f t="shared" ca="1" si="183"/>
        <v>1.05300606</v>
      </c>
      <c r="J493" s="13">
        <f t="shared" si="173"/>
        <v>0.03</v>
      </c>
      <c r="K493" s="29">
        <f t="shared" si="174"/>
        <v>45084</v>
      </c>
      <c r="L493" s="2">
        <f t="shared" si="175"/>
        <v>105</v>
      </c>
      <c r="M493" s="17">
        <f t="shared" si="176"/>
        <v>105</v>
      </c>
      <c r="N493" s="12">
        <f t="shared" si="166"/>
        <v>1.0123923239999999</v>
      </c>
      <c r="O493" s="12">
        <f t="shared" ca="1" si="167"/>
        <v>1.066055252</v>
      </c>
      <c r="P493" s="17">
        <f t="shared" si="177"/>
        <v>0</v>
      </c>
      <c r="Q493" s="14">
        <f t="shared" ca="1" si="165"/>
        <v>253.6465822628044</v>
      </c>
      <c r="R493" s="20">
        <f t="shared" si="168"/>
        <v>0</v>
      </c>
      <c r="S493" s="14">
        <f t="shared" si="169"/>
        <v>0</v>
      </c>
      <c r="T493" s="4">
        <f t="shared" si="178"/>
        <v>0</v>
      </c>
      <c r="U493" s="29">
        <f t="shared" si="179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70"/>
        <v>45238</v>
      </c>
      <c r="B494" s="116">
        <f t="shared" ca="1" si="180"/>
        <v>1254.3642730207894</v>
      </c>
      <c r="C494" s="14">
        <f t="shared" si="171"/>
        <v>1000</v>
      </c>
      <c r="D494" s="95">
        <f t="shared" si="172"/>
        <v>45237</v>
      </c>
      <c r="E494" s="13">
        <f ca="1">IF(D494&lt;$B$1,VLOOKUP(D494,[1]DI!$A$4:$B$15000,2,FALSE),0)</f>
        <v>0.1215</v>
      </c>
      <c r="F494" s="14">
        <f t="shared" ca="1" si="181"/>
        <v>1.00045513</v>
      </c>
      <c r="G494" s="14">
        <f ca="1">(TRUNC(PRODUCT($F$12:$F493),16))</f>
        <v>1.25763194256609</v>
      </c>
      <c r="H494" s="14">
        <f t="shared" ca="1" si="182"/>
        <v>1.19378213497001</v>
      </c>
      <c r="I494" s="14">
        <f t="shared" ca="1" si="183"/>
        <v>1.0534853099999999</v>
      </c>
      <c r="J494" s="13">
        <f t="shared" si="173"/>
        <v>0.03</v>
      </c>
      <c r="K494" s="29">
        <f t="shared" si="174"/>
        <v>45084</v>
      </c>
      <c r="L494" s="2">
        <f t="shared" si="175"/>
        <v>106</v>
      </c>
      <c r="M494" s="17">
        <f t="shared" si="176"/>
        <v>106</v>
      </c>
      <c r="N494" s="12">
        <f t="shared" si="166"/>
        <v>1.012511081</v>
      </c>
      <c r="O494" s="12">
        <f t="shared" ca="1" si="167"/>
        <v>1.06666555</v>
      </c>
      <c r="P494" s="17">
        <f t="shared" si="177"/>
        <v>0</v>
      </c>
      <c r="Q494" s="14">
        <f t="shared" ca="1" si="165"/>
        <v>254.36427302078945</v>
      </c>
      <c r="R494" s="20">
        <f t="shared" si="168"/>
        <v>0</v>
      </c>
      <c r="S494" s="14">
        <f t="shared" si="169"/>
        <v>0</v>
      </c>
      <c r="T494" s="4">
        <f t="shared" si="178"/>
        <v>0</v>
      </c>
      <c r="U494" s="29">
        <f t="shared" si="179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70"/>
        <v>45239</v>
      </c>
      <c r="B495" s="116">
        <f t="shared" ca="1" si="180"/>
        <v>1255.082377719418</v>
      </c>
      <c r="C495" s="14">
        <f t="shared" si="171"/>
        <v>1000</v>
      </c>
      <c r="D495" s="95">
        <f t="shared" si="172"/>
        <v>45238</v>
      </c>
      <c r="E495" s="13">
        <f ca="1">IF(D495&lt;$B$1,VLOOKUP(D495,[1]DI!$A$4:$B$15000,2,FALSE),0)</f>
        <v>0.1215</v>
      </c>
      <c r="F495" s="14">
        <f t="shared" ca="1" si="181"/>
        <v>1.00045513</v>
      </c>
      <c r="G495" s="14">
        <f ca="1">(TRUNC(PRODUCT($F$12:$F494),16))</f>
        <v>1.2582043285921101</v>
      </c>
      <c r="H495" s="14">
        <f t="shared" ca="1" si="182"/>
        <v>1.19378213497001</v>
      </c>
      <c r="I495" s="14">
        <f t="shared" ca="1" si="183"/>
        <v>1.05396478</v>
      </c>
      <c r="J495" s="13">
        <f t="shared" si="173"/>
        <v>0.03</v>
      </c>
      <c r="K495" s="29">
        <f t="shared" si="174"/>
        <v>45084</v>
      </c>
      <c r="L495" s="2">
        <f t="shared" si="175"/>
        <v>107</v>
      </c>
      <c r="M495" s="17">
        <f t="shared" si="176"/>
        <v>107</v>
      </c>
      <c r="N495" s="12">
        <f t="shared" si="166"/>
        <v>1.012629853</v>
      </c>
      <c r="O495" s="12">
        <f t="shared" ca="1" si="167"/>
        <v>1.0672762</v>
      </c>
      <c r="P495" s="17">
        <f t="shared" si="177"/>
        <v>0</v>
      </c>
      <c r="Q495" s="14">
        <f t="shared" ca="1" si="165"/>
        <v>255.08237771941793</v>
      </c>
      <c r="R495" s="20">
        <f t="shared" si="168"/>
        <v>0</v>
      </c>
      <c r="S495" s="14">
        <f t="shared" si="169"/>
        <v>0</v>
      </c>
      <c r="T495" s="4">
        <f t="shared" si="178"/>
        <v>0</v>
      </c>
      <c r="U495" s="29">
        <f t="shared" si="179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70"/>
        <v>45240</v>
      </c>
      <c r="B496" s="116">
        <f t="shared" ca="1" si="180"/>
        <v>1255.8008951827221</v>
      </c>
      <c r="C496" s="14">
        <f t="shared" si="171"/>
        <v>1000</v>
      </c>
      <c r="D496" s="95">
        <f t="shared" si="172"/>
        <v>45239</v>
      </c>
      <c r="E496" s="13">
        <f ca="1">IF(D496&lt;$B$1,VLOOKUP(D496,[1]DI!$A$4:$B$15000,2,FALSE),0)</f>
        <v>0.1215</v>
      </c>
      <c r="F496" s="14">
        <f t="shared" ca="1" si="181"/>
        <v>1.00045513</v>
      </c>
      <c r="G496" s="14">
        <f ca="1">(TRUNC(PRODUCT($F$12:$F495),16))</f>
        <v>1.2587769751281801</v>
      </c>
      <c r="H496" s="14">
        <f t="shared" ca="1" si="182"/>
        <v>1.19378213497001</v>
      </c>
      <c r="I496" s="14">
        <f t="shared" ca="1" si="183"/>
        <v>1.05444447</v>
      </c>
      <c r="J496" s="13">
        <f t="shared" si="173"/>
        <v>0.03</v>
      </c>
      <c r="K496" s="29">
        <f t="shared" si="174"/>
        <v>45084</v>
      </c>
      <c r="L496" s="2">
        <f t="shared" si="175"/>
        <v>108</v>
      </c>
      <c r="M496" s="17">
        <f t="shared" si="176"/>
        <v>108</v>
      </c>
      <c r="N496" s="12">
        <f t="shared" si="166"/>
        <v>1.0127486379999999</v>
      </c>
      <c r="O496" s="12">
        <f t="shared" ca="1" si="167"/>
        <v>1.067887201</v>
      </c>
      <c r="P496" s="17">
        <f t="shared" si="177"/>
        <v>0</v>
      </c>
      <c r="Q496" s="14">
        <f t="shared" ca="1" si="165"/>
        <v>255.80089518272214</v>
      </c>
      <c r="R496" s="20">
        <f t="shared" si="168"/>
        <v>0</v>
      </c>
      <c r="S496" s="14">
        <f t="shared" si="169"/>
        <v>0</v>
      </c>
      <c r="T496" s="4">
        <f t="shared" si="178"/>
        <v>0</v>
      </c>
      <c r="U496" s="29">
        <f t="shared" si="179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70"/>
        <v>45243</v>
      </c>
      <c r="B497" s="116">
        <f t="shared" ca="1" si="180"/>
        <v>1256.519825410702</v>
      </c>
      <c r="C497" s="14">
        <f t="shared" si="171"/>
        <v>1000</v>
      </c>
      <c r="D497" s="95">
        <f t="shared" si="172"/>
        <v>45240</v>
      </c>
      <c r="E497" s="13">
        <f ca="1">IF(D497&lt;$B$1,VLOOKUP(D497,[1]DI!$A$4:$B$15000,2,FALSE),0)</f>
        <v>0.1215</v>
      </c>
      <c r="F497" s="14">
        <f t="shared" ca="1" si="181"/>
        <v>1.00045513</v>
      </c>
      <c r="G497" s="14">
        <f ca="1">(TRUNC(PRODUCT($F$12:$F496),16))</f>
        <v>1.2593498822928699</v>
      </c>
      <c r="H497" s="14">
        <f t="shared" ca="1" si="182"/>
        <v>1.19378213497001</v>
      </c>
      <c r="I497" s="14">
        <f t="shared" ca="1" si="183"/>
        <v>1.0549243800000001</v>
      </c>
      <c r="J497" s="13">
        <f t="shared" si="173"/>
        <v>0.03</v>
      </c>
      <c r="K497" s="29">
        <f t="shared" si="174"/>
        <v>45084</v>
      </c>
      <c r="L497" s="2">
        <f t="shared" si="175"/>
        <v>109</v>
      </c>
      <c r="M497" s="17">
        <f t="shared" si="176"/>
        <v>109</v>
      </c>
      <c r="N497" s="12">
        <f t="shared" si="166"/>
        <v>1.0128674369999999</v>
      </c>
      <c r="O497" s="12">
        <f t="shared" ca="1" si="167"/>
        <v>1.068498553</v>
      </c>
      <c r="P497" s="17">
        <f t="shared" si="177"/>
        <v>0</v>
      </c>
      <c r="Q497" s="14">
        <f t="shared" ca="1" si="165"/>
        <v>256.51982541070203</v>
      </c>
      <c r="R497" s="20">
        <f t="shared" si="168"/>
        <v>0</v>
      </c>
      <c r="S497" s="14">
        <f t="shared" si="169"/>
        <v>0</v>
      </c>
      <c r="T497" s="4">
        <f t="shared" si="178"/>
        <v>0</v>
      </c>
      <c r="U497" s="29">
        <f t="shared" si="179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70"/>
        <v>45244</v>
      </c>
      <c r="B498" s="116">
        <f t="shared" ca="1" si="180"/>
        <v>1257.2391695693254</v>
      </c>
      <c r="C498" s="14">
        <f t="shared" si="171"/>
        <v>1000</v>
      </c>
      <c r="D498" s="95">
        <f t="shared" si="172"/>
        <v>45243</v>
      </c>
      <c r="E498" s="13">
        <f ca="1">IF(D498&lt;$B$1,VLOOKUP(D498,[1]DI!$A$4:$B$15000,2,FALSE),0)</f>
        <v>0.1215</v>
      </c>
      <c r="F498" s="14">
        <f t="shared" ca="1" si="181"/>
        <v>1.00045513</v>
      </c>
      <c r="G498" s="14">
        <f ca="1">(TRUNC(PRODUCT($F$12:$F497),16))</f>
        <v>1.2599230502048</v>
      </c>
      <c r="H498" s="14">
        <f t="shared" ca="1" si="182"/>
        <v>1.19378213497001</v>
      </c>
      <c r="I498" s="14">
        <f t="shared" ca="1" si="183"/>
        <v>1.05540451</v>
      </c>
      <c r="J498" s="13">
        <f t="shared" si="173"/>
        <v>0.03</v>
      </c>
      <c r="K498" s="29">
        <f t="shared" si="174"/>
        <v>45084</v>
      </c>
      <c r="L498" s="2">
        <f t="shared" si="175"/>
        <v>110</v>
      </c>
      <c r="M498" s="17">
        <f t="shared" si="176"/>
        <v>110</v>
      </c>
      <c r="N498" s="12">
        <f t="shared" si="166"/>
        <v>1.01298625</v>
      </c>
      <c r="O498" s="12">
        <f t="shared" ca="1" si="167"/>
        <v>1.069110257</v>
      </c>
      <c r="P498" s="17">
        <f t="shared" si="177"/>
        <v>0</v>
      </c>
      <c r="Q498" s="14">
        <f t="shared" ca="1" si="165"/>
        <v>257.23916956932538</v>
      </c>
      <c r="R498" s="20">
        <f t="shared" si="168"/>
        <v>0</v>
      </c>
      <c r="S498" s="14">
        <f t="shared" si="169"/>
        <v>0</v>
      </c>
      <c r="T498" s="4">
        <f t="shared" si="178"/>
        <v>0</v>
      </c>
      <c r="U498" s="29">
        <f t="shared" si="179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70"/>
        <v>45246</v>
      </c>
      <c r="B499" s="116">
        <f t="shared" ca="1" si="180"/>
        <v>1257.9589265026243</v>
      </c>
      <c r="C499" s="14">
        <f t="shared" si="171"/>
        <v>1000</v>
      </c>
      <c r="D499" s="95">
        <f t="shared" si="172"/>
        <v>45244</v>
      </c>
      <c r="E499" s="13">
        <f ca="1">IF(D499&lt;$B$1,VLOOKUP(D499,[1]DI!$A$4:$B$15000,2,FALSE),0)</f>
        <v>0.1215</v>
      </c>
      <c r="F499" s="14">
        <f t="shared" ca="1" si="181"/>
        <v>1.00045513</v>
      </c>
      <c r="G499" s="14">
        <f ca="1">(TRUNC(PRODUCT($F$12:$F498),16))</f>
        <v>1.2604964789826401</v>
      </c>
      <c r="H499" s="14">
        <f t="shared" ca="1" si="182"/>
        <v>1.19378213497001</v>
      </c>
      <c r="I499" s="14">
        <f t="shared" ca="1" si="183"/>
        <v>1.0558848599999999</v>
      </c>
      <c r="J499" s="13">
        <f t="shared" si="173"/>
        <v>0.03</v>
      </c>
      <c r="K499" s="29">
        <f t="shared" si="174"/>
        <v>45084</v>
      </c>
      <c r="L499" s="2">
        <f t="shared" si="175"/>
        <v>111</v>
      </c>
      <c r="M499" s="17">
        <f t="shared" si="176"/>
        <v>111</v>
      </c>
      <c r="N499" s="12">
        <f t="shared" si="166"/>
        <v>1.0131050770000001</v>
      </c>
      <c r="O499" s="12">
        <f t="shared" ca="1" si="167"/>
        <v>1.0697223119999999</v>
      </c>
      <c r="P499" s="17">
        <f t="shared" si="177"/>
        <v>0</v>
      </c>
      <c r="Q499" s="14">
        <f t="shared" ca="1" si="165"/>
        <v>257.95892650262442</v>
      </c>
      <c r="R499" s="20">
        <f t="shared" si="168"/>
        <v>0</v>
      </c>
      <c r="S499" s="14">
        <f t="shared" si="169"/>
        <v>0</v>
      </c>
      <c r="T499" s="4">
        <f t="shared" si="178"/>
        <v>0</v>
      </c>
      <c r="U499" s="29">
        <f t="shared" si="179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70"/>
        <v>45247</v>
      </c>
      <c r="B500" s="116">
        <f t="shared" ca="1" si="180"/>
        <v>1258.6790868028572</v>
      </c>
      <c r="C500" s="14">
        <f t="shared" si="171"/>
        <v>1000</v>
      </c>
      <c r="D500" s="95">
        <f t="shared" si="172"/>
        <v>45246</v>
      </c>
      <c r="E500" s="13">
        <f ca="1">IF(D500&lt;$B$1,VLOOKUP(D500,[1]DI!$A$4:$B$15000,2,FALSE),0)</f>
        <v>0.1215</v>
      </c>
      <c r="F500" s="14">
        <f t="shared" ca="1" si="181"/>
        <v>1.00045513</v>
      </c>
      <c r="G500" s="14">
        <f ca="1">(TRUNC(PRODUCT($F$12:$F499),16))</f>
        <v>1.26107016874512</v>
      </c>
      <c r="H500" s="14">
        <f t="shared" ca="1" si="182"/>
        <v>1.19378213497001</v>
      </c>
      <c r="I500" s="14">
        <f t="shared" ca="1" si="183"/>
        <v>1.0563654200000001</v>
      </c>
      <c r="J500" s="13">
        <f t="shared" si="173"/>
        <v>0.03</v>
      </c>
      <c r="K500" s="29">
        <f t="shared" si="174"/>
        <v>45084</v>
      </c>
      <c r="L500" s="2">
        <f t="shared" si="175"/>
        <v>112</v>
      </c>
      <c r="M500" s="17">
        <f t="shared" si="176"/>
        <v>112</v>
      </c>
      <c r="N500" s="12">
        <f t="shared" si="166"/>
        <v>1.013223918</v>
      </c>
      <c r="O500" s="12">
        <f t="shared" ca="1" si="167"/>
        <v>1.07033471</v>
      </c>
      <c r="P500" s="17">
        <f t="shared" si="177"/>
        <v>0</v>
      </c>
      <c r="Q500" s="14">
        <f t="shared" ca="1" si="165"/>
        <v>258.67908680285728</v>
      </c>
      <c r="R500" s="20">
        <f t="shared" si="168"/>
        <v>0</v>
      </c>
      <c r="S500" s="14">
        <f t="shared" si="169"/>
        <v>0</v>
      </c>
      <c r="T500" s="4">
        <f t="shared" si="178"/>
        <v>0</v>
      </c>
      <c r="U500" s="29">
        <f t="shared" si="179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70"/>
        <v>45250</v>
      </c>
      <c r="B501" s="116">
        <f t="shared" ca="1" si="180"/>
        <v>1259.3996716174433</v>
      </c>
      <c r="C501" s="14">
        <f t="shared" si="171"/>
        <v>1000</v>
      </c>
      <c r="D501" s="95">
        <f t="shared" si="172"/>
        <v>45247</v>
      </c>
      <c r="E501" s="13">
        <f ca="1">IF(D501&lt;$B$1,VLOOKUP(D501,[1]DI!$A$4:$B$15000,2,FALSE),0)</f>
        <v>0.1215</v>
      </c>
      <c r="F501" s="14">
        <f t="shared" ca="1" si="181"/>
        <v>1.00045513</v>
      </c>
      <c r="G501" s="14">
        <f ca="1">(TRUNC(PRODUCT($F$12:$F500),16))</f>
        <v>1.26164411961102</v>
      </c>
      <c r="H501" s="14">
        <f t="shared" ca="1" si="182"/>
        <v>1.19378213497001</v>
      </c>
      <c r="I501" s="14">
        <f t="shared" ca="1" si="183"/>
        <v>1.05684621</v>
      </c>
      <c r="J501" s="13">
        <f t="shared" si="173"/>
        <v>0.03</v>
      </c>
      <c r="K501" s="29">
        <f t="shared" si="174"/>
        <v>45084</v>
      </c>
      <c r="L501" s="2">
        <f t="shared" si="175"/>
        <v>113</v>
      </c>
      <c r="M501" s="17">
        <f t="shared" si="176"/>
        <v>113</v>
      </c>
      <c r="N501" s="12">
        <f t="shared" si="166"/>
        <v>1.013342773</v>
      </c>
      <c r="O501" s="12">
        <f t="shared" ca="1" si="167"/>
        <v>1.070947469</v>
      </c>
      <c r="P501" s="17">
        <f t="shared" si="177"/>
        <v>0</v>
      </c>
      <c r="Q501" s="14">
        <f t="shared" ca="1" si="165"/>
        <v>259.39967161744323</v>
      </c>
      <c r="R501" s="20">
        <f t="shared" si="168"/>
        <v>0</v>
      </c>
      <c r="S501" s="14">
        <f t="shared" si="169"/>
        <v>0</v>
      </c>
      <c r="T501" s="4">
        <f t="shared" si="178"/>
        <v>0</v>
      </c>
      <c r="U501" s="29">
        <f t="shared" si="179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70"/>
        <v>45251</v>
      </c>
      <c r="B502" s="116">
        <f t="shared" ca="1" si="180"/>
        <v>1260.1206586029953</v>
      </c>
      <c r="C502" s="14">
        <f t="shared" si="171"/>
        <v>1000</v>
      </c>
      <c r="D502" s="95">
        <f t="shared" si="172"/>
        <v>45250</v>
      </c>
      <c r="E502" s="13">
        <f ca="1">IF(D502&lt;$B$1,VLOOKUP(D502,[1]DI!$A$4:$B$15000,2,FALSE),0)</f>
        <v>0.1215</v>
      </c>
      <c r="F502" s="14">
        <f t="shared" ca="1" si="181"/>
        <v>1.00045513</v>
      </c>
      <c r="G502" s="14">
        <f ca="1">(TRUNC(PRODUCT($F$12:$F501),16))</f>
        <v>1.26221833169917</v>
      </c>
      <c r="H502" s="14">
        <f t="shared" ca="1" si="182"/>
        <v>1.19378213497001</v>
      </c>
      <c r="I502" s="14">
        <f t="shared" ca="1" si="183"/>
        <v>1.05732721</v>
      </c>
      <c r="J502" s="13">
        <f t="shared" si="173"/>
        <v>0.03</v>
      </c>
      <c r="K502" s="29">
        <f t="shared" si="174"/>
        <v>45084</v>
      </c>
      <c r="L502" s="2">
        <f t="shared" si="175"/>
        <v>114</v>
      </c>
      <c r="M502" s="17">
        <f t="shared" si="176"/>
        <v>114</v>
      </c>
      <c r="N502" s="12">
        <f t="shared" si="166"/>
        <v>1.013461642</v>
      </c>
      <c r="O502" s="12">
        <f t="shared" ca="1" si="167"/>
        <v>1.0715605699999999</v>
      </c>
      <c r="P502" s="17">
        <f t="shared" si="177"/>
        <v>0</v>
      </c>
      <c r="Q502" s="14">
        <f t="shared" ca="1" si="165"/>
        <v>260.12065860299521</v>
      </c>
      <c r="R502" s="20">
        <f t="shared" si="168"/>
        <v>0</v>
      </c>
      <c r="S502" s="14">
        <f t="shared" si="169"/>
        <v>0</v>
      </c>
      <c r="T502" s="4">
        <f t="shared" si="178"/>
        <v>0</v>
      </c>
      <c r="U502" s="29">
        <f t="shared" si="179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70"/>
        <v>45252</v>
      </c>
      <c r="B503" s="116">
        <f t="shared" ca="1" si="180"/>
        <v>1260.8420607151584</v>
      </c>
      <c r="C503" s="14">
        <f t="shared" si="171"/>
        <v>1000</v>
      </c>
      <c r="D503" s="95">
        <f t="shared" si="172"/>
        <v>45251</v>
      </c>
      <c r="E503" s="13">
        <f ca="1">IF(D503&lt;$B$1,VLOOKUP(D503,[1]DI!$A$4:$B$15000,2,FALSE),0)</f>
        <v>0.1215</v>
      </c>
      <c r="F503" s="14">
        <f t="shared" ca="1" si="181"/>
        <v>1.00045513</v>
      </c>
      <c r="G503" s="14">
        <f ca="1">(TRUNC(PRODUCT($F$12:$F502),16))</f>
        <v>1.26279280512848</v>
      </c>
      <c r="H503" s="14">
        <f t="shared" ca="1" si="182"/>
        <v>1.19378213497001</v>
      </c>
      <c r="I503" s="14">
        <f t="shared" ca="1" si="183"/>
        <v>1.0578084299999999</v>
      </c>
      <c r="J503" s="13">
        <f t="shared" si="173"/>
        <v>0.03</v>
      </c>
      <c r="K503" s="29">
        <f t="shared" si="174"/>
        <v>45084</v>
      </c>
      <c r="L503" s="2">
        <f t="shared" si="175"/>
        <v>115</v>
      </c>
      <c r="M503" s="17">
        <f t="shared" si="176"/>
        <v>115</v>
      </c>
      <c r="N503" s="12">
        <f t="shared" si="166"/>
        <v>1.0135805250000001</v>
      </c>
      <c r="O503" s="12">
        <f t="shared" ca="1" si="167"/>
        <v>1.0721740239999999</v>
      </c>
      <c r="P503" s="17">
        <f t="shared" si="177"/>
        <v>0</v>
      </c>
      <c r="Q503" s="14">
        <f t="shared" ca="1" si="165"/>
        <v>260.84206071515837</v>
      </c>
      <c r="R503" s="20">
        <f t="shared" si="168"/>
        <v>0</v>
      </c>
      <c r="S503" s="14">
        <f t="shared" si="169"/>
        <v>0</v>
      </c>
      <c r="T503" s="4">
        <f t="shared" si="178"/>
        <v>0</v>
      </c>
      <c r="U503" s="29">
        <f t="shared" si="179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70"/>
        <v>45253</v>
      </c>
      <c r="B504" s="116">
        <f t="shared" ca="1" si="180"/>
        <v>1261.5638767779651</v>
      </c>
      <c r="C504" s="14">
        <f t="shared" si="171"/>
        <v>1000</v>
      </c>
      <c r="D504" s="95">
        <f t="shared" si="172"/>
        <v>45252</v>
      </c>
      <c r="E504" s="13">
        <f ca="1">IF(D504&lt;$B$1,VLOOKUP(D504,[1]DI!$A$4:$B$15000,2,FALSE),0)</f>
        <v>0.1215</v>
      </c>
      <c r="F504" s="14">
        <f t="shared" ca="1" si="181"/>
        <v>1.00045513</v>
      </c>
      <c r="G504" s="14">
        <f ca="1">(TRUNC(PRODUCT($F$12:$F503),16))</f>
        <v>1.2633675400178801</v>
      </c>
      <c r="H504" s="14">
        <f t="shared" ca="1" si="182"/>
        <v>1.19378213497001</v>
      </c>
      <c r="I504" s="14">
        <f t="shared" ca="1" si="183"/>
        <v>1.0582898700000001</v>
      </c>
      <c r="J504" s="13">
        <f t="shared" si="173"/>
        <v>0.03</v>
      </c>
      <c r="K504" s="29">
        <f t="shared" si="174"/>
        <v>45084</v>
      </c>
      <c r="L504" s="2">
        <f t="shared" si="175"/>
        <v>116</v>
      </c>
      <c r="M504" s="17">
        <f t="shared" si="176"/>
        <v>116</v>
      </c>
      <c r="N504" s="12">
        <f t="shared" si="166"/>
        <v>1.013699422</v>
      </c>
      <c r="O504" s="12">
        <f t="shared" ca="1" si="167"/>
        <v>1.07278783</v>
      </c>
      <c r="P504" s="17">
        <f t="shared" si="177"/>
        <v>0</v>
      </c>
      <c r="Q504" s="14">
        <f t="shared" ca="1" si="165"/>
        <v>261.56387677796499</v>
      </c>
      <c r="R504" s="20">
        <f t="shared" si="168"/>
        <v>0</v>
      </c>
      <c r="S504" s="14">
        <f t="shared" si="169"/>
        <v>0</v>
      </c>
      <c r="T504" s="4">
        <f t="shared" si="178"/>
        <v>0</v>
      </c>
      <c r="U504" s="29">
        <f t="shared" si="179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70"/>
        <v>45254</v>
      </c>
      <c r="B505" s="116">
        <f t="shared" ca="1" si="180"/>
        <v>1262.2861055954472</v>
      </c>
      <c r="C505" s="14">
        <f t="shared" si="171"/>
        <v>1000</v>
      </c>
      <c r="D505" s="95">
        <f t="shared" si="172"/>
        <v>45253</v>
      </c>
      <c r="E505" s="13">
        <f ca="1">IF(D505&lt;$B$1,VLOOKUP(D505,[1]DI!$A$4:$B$15000,2,FALSE),0)</f>
        <v>0.1215</v>
      </c>
      <c r="F505" s="14">
        <f t="shared" ca="1" si="181"/>
        <v>1.00045513</v>
      </c>
      <c r="G505" s="14">
        <f ca="1">(TRUNC(PRODUCT($F$12:$F504),16))</f>
        <v>1.2639425364863699</v>
      </c>
      <c r="H505" s="14">
        <f t="shared" ca="1" si="182"/>
        <v>1.19378213497001</v>
      </c>
      <c r="I505" s="14">
        <f t="shared" ca="1" si="183"/>
        <v>1.05877153</v>
      </c>
      <c r="J505" s="13">
        <f t="shared" si="173"/>
        <v>0.03</v>
      </c>
      <c r="K505" s="29">
        <f t="shared" si="174"/>
        <v>45084</v>
      </c>
      <c r="L505" s="2">
        <f t="shared" si="175"/>
        <v>117</v>
      </c>
      <c r="M505" s="17">
        <f t="shared" si="176"/>
        <v>117</v>
      </c>
      <c r="N505" s="12">
        <f t="shared" si="166"/>
        <v>1.013818332</v>
      </c>
      <c r="O505" s="12">
        <f t="shared" ca="1" si="167"/>
        <v>1.073401987</v>
      </c>
      <c r="P505" s="17">
        <f t="shared" si="177"/>
        <v>0</v>
      </c>
      <c r="Q505" s="14">
        <f t="shared" ca="1" si="165"/>
        <v>262.28610559544734</v>
      </c>
      <c r="R505" s="20">
        <f t="shared" si="168"/>
        <v>0</v>
      </c>
      <c r="S505" s="14">
        <f t="shared" si="169"/>
        <v>0</v>
      </c>
      <c r="T505" s="4">
        <f t="shared" si="178"/>
        <v>0</v>
      </c>
      <c r="U505" s="29">
        <f t="shared" si="179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70"/>
        <v>45257</v>
      </c>
      <c r="B506" s="116">
        <f t="shared" ca="1" si="180"/>
        <v>1263.0087495195407</v>
      </c>
      <c r="C506" s="14">
        <f t="shared" si="171"/>
        <v>1000</v>
      </c>
      <c r="D506" s="95">
        <f t="shared" si="172"/>
        <v>45254</v>
      </c>
      <c r="E506" s="13">
        <f ca="1">IF(D506&lt;$B$1,VLOOKUP(D506,[1]DI!$A$4:$B$15000,2,FALSE),0)</f>
        <v>0.1215</v>
      </c>
      <c r="F506" s="14">
        <f t="shared" ca="1" si="181"/>
        <v>1.00045513</v>
      </c>
      <c r="G506" s="14">
        <f ca="1">(TRUNC(PRODUCT($F$12:$F505),16))</f>
        <v>1.264517794653</v>
      </c>
      <c r="H506" s="14">
        <f t="shared" ca="1" si="182"/>
        <v>1.19378213497001</v>
      </c>
      <c r="I506" s="14">
        <f t="shared" ca="1" si="183"/>
        <v>1.05925341</v>
      </c>
      <c r="J506" s="13">
        <f t="shared" si="173"/>
        <v>0.03</v>
      </c>
      <c r="K506" s="29">
        <f t="shared" si="174"/>
        <v>45084</v>
      </c>
      <c r="L506" s="2">
        <f t="shared" si="175"/>
        <v>118</v>
      </c>
      <c r="M506" s="17">
        <f t="shared" si="176"/>
        <v>118</v>
      </c>
      <c r="N506" s="12">
        <f t="shared" si="166"/>
        <v>1.013937257</v>
      </c>
      <c r="O506" s="12">
        <f t="shared" ca="1" si="167"/>
        <v>1.0740164969999999</v>
      </c>
      <c r="P506" s="17">
        <f t="shared" si="177"/>
        <v>0</v>
      </c>
      <c r="Q506" s="14">
        <f t="shared" ca="1" si="165"/>
        <v>263.0087495195408</v>
      </c>
      <c r="R506" s="20">
        <f t="shared" si="168"/>
        <v>0</v>
      </c>
      <c r="S506" s="14">
        <f t="shared" si="169"/>
        <v>0</v>
      </c>
      <c r="T506" s="4">
        <f t="shared" si="178"/>
        <v>0</v>
      </c>
      <c r="U506" s="29">
        <f t="shared" si="179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70"/>
        <v>45258</v>
      </c>
      <c r="B507" s="116">
        <f t="shared" ca="1" si="180"/>
        <v>1263.7318085702454</v>
      </c>
      <c r="C507" s="14">
        <f t="shared" si="171"/>
        <v>1000</v>
      </c>
      <c r="D507" s="95">
        <f t="shared" si="172"/>
        <v>45257</v>
      </c>
      <c r="E507" s="13">
        <f ca="1">IF(D507&lt;$B$1,VLOOKUP(D507,[1]DI!$A$4:$B$15000,2,FALSE),0)</f>
        <v>0.1215</v>
      </c>
      <c r="F507" s="14">
        <f t="shared" ca="1" si="181"/>
        <v>1.00045513</v>
      </c>
      <c r="G507" s="14">
        <f ca="1">(TRUNC(PRODUCT($F$12:$F506),16))</f>
        <v>1.2650933146368799</v>
      </c>
      <c r="H507" s="14">
        <f t="shared" ca="1" si="182"/>
        <v>1.19378213497001</v>
      </c>
      <c r="I507" s="14">
        <f t="shared" ca="1" si="183"/>
        <v>1.0597355100000001</v>
      </c>
      <c r="J507" s="13">
        <f t="shared" si="173"/>
        <v>0.03</v>
      </c>
      <c r="K507" s="29">
        <f t="shared" si="174"/>
        <v>45084</v>
      </c>
      <c r="L507" s="2">
        <f t="shared" si="175"/>
        <v>119</v>
      </c>
      <c r="M507" s="17">
        <f t="shared" si="176"/>
        <v>119</v>
      </c>
      <c r="N507" s="12">
        <f t="shared" si="166"/>
        <v>1.0140561960000001</v>
      </c>
      <c r="O507" s="12">
        <f t="shared" ca="1" si="167"/>
        <v>1.0746313599999999</v>
      </c>
      <c r="P507" s="17">
        <f t="shared" si="177"/>
        <v>0</v>
      </c>
      <c r="Q507" s="14">
        <f t="shared" ca="1" si="165"/>
        <v>263.73180857024551</v>
      </c>
      <c r="R507" s="20">
        <f t="shared" si="168"/>
        <v>0</v>
      </c>
      <c r="S507" s="14">
        <f t="shared" si="169"/>
        <v>0</v>
      </c>
      <c r="T507" s="4">
        <f t="shared" si="178"/>
        <v>0</v>
      </c>
      <c r="U507" s="29">
        <f t="shared" si="179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70"/>
        <v>45259</v>
      </c>
      <c r="B508" s="116">
        <f t="shared" ca="1" si="180"/>
        <v>1264.4552698119162</v>
      </c>
      <c r="C508" s="14">
        <f t="shared" si="171"/>
        <v>1000</v>
      </c>
      <c r="D508" s="95">
        <f t="shared" si="172"/>
        <v>45258</v>
      </c>
      <c r="E508" s="13">
        <f ca="1">IF(D508&lt;$B$1,VLOOKUP(D508,[1]DI!$A$4:$B$15000,2,FALSE),0)</f>
        <v>0.1215</v>
      </c>
      <c r="F508" s="14">
        <f t="shared" ca="1" si="181"/>
        <v>1.00045513</v>
      </c>
      <c r="G508" s="14">
        <f ca="1">(TRUNC(PRODUCT($F$12:$F507),16))</f>
        <v>1.26566909655717</v>
      </c>
      <c r="H508" s="14">
        <f t="shared" ca="1" si="182"/>
        <v>1.19378213497001</v>
      </c>
      <c r="I508" s="14">
        <f t="shared" ca="1" si="183"/>
        <v>1.0602178200000001</v>
      </c>
      <c r="J508" s="13">
        <f t="shared" si="173"/>
        <v>0.03</v>
      </c>
      <c r="K508" s="29">
        <f t="shared" si="174"/>
        <v>45084</v>
      </c>
      <c r="L508" s="2">
        <f t="shared" si="175"/>
        <v>120</v>
      </c>
      <c r="M508" s="17">
        <f t="shared" si="176"/>
        <v>120</v>
      </c>
      <c r="N508" s="12">
        <f t="shared" si="166"/>
        <v>1.0141751480000001</v>
      </c>
      <c r="O508" s="12">
        <f t="shared" ca="1" si="167"/>
        <v>1.075246565</v>
      </c>
      <c r="P508" s="17">
        <f t="shared" si="177"/>
        <v>0</v>
      </c>
      <c r="Q508" s="14">
        <f t="shared" ca="1" si="165"/>
        <v>264.45526981191625</v>
      </c>
      <c r="R508" s="20">
        <f t="shared" si="168"/>
        <v>0</v>
      </c>
      <c r="S508" s="14">
        <f t="shared" si="169"/>
        <v>0</v>
      </c>
      <c r="T508" s="4">
        <f t="shared" si="178"/>
        <v>0</v>
      </c>
      <c r="U508" s="29">
        <f t="shared" si="179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ht="15" x14ac:dyDescent="0.25">
      <c r="A509" s="115">
        <f t="shared" si="170"/>
        <v>45260</v>
      </c>
      <c r="B509" s="116">
        <f t="shared" ca="1" si="180"/>
        <v>1265.1791579198755</v>
      </c>
      <c r="C509" s="14">
        <f t="shared" si="171"/>
        <v>1000</v>
      </c>
      <c r="D509" s="95">
        <f t="shared" si="172"/>
        <v>45259</v>
      </c>
      <c r="E509" s="13">
        <f ca="1">IF(D509&lt;$B$1,VLOOKUP(D509,[1]DI!$A$4:$B$15000,2,FALSE),0)</f>
        <v>0.1215</v>
      </c>
      <c r="F509" s="14">
        <f t="shared" ca="1" si="181"/>
        <v>1.00045513</v>
      </c>
      <c r="G509" s="14">
        <f ca="1">(TRUNC(PRODUCT($F$12:$F508),16))</f>
        <v>1.2662451405330899</v>
      </c>
      <c r="H509" s="14">
        <f t="shared" ca="1" si="182"/>
        <v>1.19378213497001</v>
      </c>
      <c r="I509" s="14">
        <f t="shared" ca="1" si="183"/>
        <v>1.06070036</v>
      </c>
      <c r="J509" s="13">
        <f t="shared" si="173"/>
        <v>0.03</v>
      </c>
      <c r="K509" s="29">
        <f t="shared" si="174"/>
        <v>45084</v>
      </c>
      <c r="L509" s="2">
        <f t="shared" si="175"/>
        <v>121</v>
      </c>
      <c r="M509" s="17">
        <f t="shared" si="176"/>
        <v>121</v>
      </c>
      <c r="N509" s="12">
        <f t="shared" si="166"/>
        <v>1.014294115</v>
      </c>
      <c r="O509" s="12">
        <f t="shared" ca="1" si="167"/>
        <v>1.075862133</v>
      </c>
      <c r="P509" s="17">
        <f t="shared" si="177"/>
        <v>0</v>
      </c>
      <c r="Q509" s="14">
        <f t="shared" ca="1" si="165"/>
        <v>265.17915791987554</v>
      </c>
      <c r="R509" s="20">
        <f t="shared" si="168"/>
        <v>0</v>
      </c>
      <c r="S509" s="14">
        <f t="shared" si="169"/>
        <v>0</v>
      </c>
      <c r="T509" s="4">
        <f t="shared" si="178"/>
        <v>0</v>
      </c>
      <c r="U509" s="29">
        <f t="shared" si="179"/>
        <v>0</v>
      </c>
      <c r="V509" s="195" t="str">
        <f>B$9</f>
        <v>CRA0210054C</v>
      </c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ht="15" x14ac:dyDescent="0.25">
      <c r="A510" s="115">
        <f t="shared" si="170"/>
        <v>45261</v>
      </c>
      <c r="B510" s="116">
        <f t="shared" ca="1" si="180"/>
        <v>1265.9034599684783</v>
      </c>
      <c r="C510" s="14">
        <f t="shared" si="171"/>
        <v>1000</v>
      </c>
      <c r="D510" s="95">
        <f t="shared" si="172"/>
        <v>45260</v>
      </c>
      <c r="E510" s="13">
        <f ca="1">IF(D510&lt;$B$1,VLOOKUP(D510,[1]DI!$A$4:$B$15000,2,FALSE),0)</f>
        <v>0.1215</v>
      </c>
      <c r="F510" s="14">
        <f t="shared" ca="1" si="181"/>
        <v>1.00045513</v>
      </c>
      <c r="G510" s="14">
        <f ca="1">(TRUNC(PRODUCT($F$12:$F509),16))</f>
        <v>1.2668214466839001</v>
      </c>
      <c r="H510" s="14">
        <f t="shared" ca="1" si="182"/>
        <v>1.19378213497001</v>
      </c>
      <c r="I510" s="14">
        <f t="shared" ca="1" si="183"/>
        <v>1.0611831199999999</v>
      </c>
      <c r="J510" s="13">
        <f t="shared" si="173"/>
        <v>0.03</v>
      </c>
      <c r="K510" s="29">
        <f t="shared" si="174"/>
        <v>45084</v>
      </c>
      <c r="L510" s="2">
        <f t="shared" si="175"/>
        <v>122</v>
      </c>
      <c r="M510" s="17">
        <f t="shared" si="176"/>
        <v>122</v>
      </c>
      <c r="N510" s="12">
        <f t="shared" si="166"/>
        <v>1.0144130950000001</v>
      </c>
      <c r="O510" s="12">
        <f t="shared" ca="1" si="167"/>
        <v>1.076478053</v>
      </c>
      <c r="P510" s="17">
        <f t="shared" si="177"/>
        <v>0</v>
      </c>
      <c r="Q510" s="14">
        <f t="shared" ca="1" si="165"/>
        <v>265.90345996847827</v>
      </c>
      <c r="R510" s="20">
        <f t="shared" si="168"/>
        <v>0</v>
      </c>
      <c r="S510" s="14">
        <f t="shared" si="169"/>
        <v>0</v>
      </c>
      <c r="T510" s="4">
        <f t="shared" si="178"/>
        <v>0</v>
      </c>
      <c r="U510" s="29">
        <f t="shared" si="179"/>
        <v>0</v>
      </c>
      <c r="V510" s="195" t="s">
        <v>88</v>
      </c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ht="15" x14ac:dyDescent="0.25">
      <c r="A511" s="115">
        <f t="shared" si="170"/>
        <v>45264</v>
      </c>
      <c r="B511" s="116">
        <f t="shared" ca="1" si="180"/>
        <v>1266.6281653640149</v>
      </c>
      <c r="C511" s="14">
        <f t="shared" si="171"/>
        <v>1000</v>
      </c>
      <c r="D511" s="95">
        <f t="shared" si="172"/>
        <v>45261</v>
      </c>
      <c r="E511" s="13">
        <f ca="1">IF(D511&lt;$B$1,VLOOKUP(D511,[1]DI!$A$4:$B$15000,2,FALSE),0)</f>
        <v>0.1215</v>
      </c>
      <c r="F511" s="14">
        <f t="shared" ca="1" si="181"/>
        <v>1.00045513</v>
      </c>
      <c r="G511" s="14">
        <f ca="1">(TRUNC(PRODUCT($F$12:$F510),16))</f>
        <v>1.2673980151289299</v>
      </c>
      <c r="H511" s="14">
        <f t="shared" ca="1" si="182"/>
        <v>1.19378213497001</v>
      </c>
      <c r="I511" s="14">
        <f t="shared" ca="1" si="183"/>
        <v>1.0616660899999999</v>
      </c>
      <c r="J511" s="13">
        <f t="shared" si="173"/>
        <v>0.03</v>
      </c>
      <c r="K511" s="29">
        <f t="shared" si="174"/>
        <v>45084</v>
      </c>
      <c r="L511" s="2">
        <f t="shared" si="175"/>
        <v>123</v>
      </c>
      <c r="M511" s="17">
        <f t="shared" si="176"/>
        <v>123</v>
      </c>
      <c r="N511" s="12">
        <f t="shared" si="166"/>
        <v>1.014532089</v>
      </c>
      <c r="O511" s="12">
        <f t="shared" ca="1" si="167"/>
        <v>1.0770943159999999</v>
      </c>
      <c r="P511" s="17">
        <f t="shared" si="177"/>
        <v>0</v>
      </c>
      <c r="Q511" s="14">
        <f t="shared" ca="1" si="165"/>
        <v>266.62816536401482</v>
      </c>
      <c r="R511" s="20">
        <f t="shared" si="168"/>
        <v>0</v>
      </c>
      <c r="S511" s="14">
        <f t="shared" si="169"/>
        <v>0</v>
      </c>
      <c r="T511" s="4">
        <f t="shared" si="178"/>
        <v>0</v>
      </c>
      <c r="U511" s="29">
        <f t="shared" si="179"/>
        <v>0</v>
      </c>
      <c r="V511" s="196">
        <v>92.111104109999999</v>
      </c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ht="15" x14ac:dyDescent="0.25">
      <c r="A512" s="115">
        <f t="shared" si="170"/>
        <v>45265</v>
      </c>
      <c r="B512" s="116">
        <f t="shared" ca="1" si="180"/>
        <v>1267.3532988318077</v>
      </c>
      <c r="C512" s="14">
        <f t="shared" si="171"/>
        <v>1000</v>
      </c>
      <c r="D512" s="95">
        <f t="shared" si="172"/>
        <v>45264</v>
      </c>
      <c r="E512" s="13">
        <f ca="1">IF(D512&lt;$B$1,VLOOKUP(D512,[1]DI!$A$4:$B$15000,2,FALSE),0)</f>
        <v>0.1215</v>
      </c>
      <c r="F512" s="14">
        <f t="shared" ca="1" si="181"/>
        <v>1.00045513</v>
      </c>
      <c r="G512" s="14">
        <f ca="1">(TRUNC(PRODUCT($F$12:$F511),16))</f>
        <v>1.2679748459875499</v>
      </c>
      <c r="H512" s="14">
        <f t="shared" ca="1" si="182"/>
        <v>1.19378213497001</v>
      </c>
      <c r="I512" s="14">
        <f t="shared" ca="1" si="183"/>
        <v>1.06214929</v>
      </c>
      <c r="J512" s="13">
        <f t="shared" si="173"/>
        <v>0.03</v>
      </c>
      <c r="K512" s="29">
        <f t="shared" si="174"/>
        <v>45084</v>
      </c>
      <c r="L512" s="2">
        <f t="shared" si="175"/>
        <v>124</v>
      </c>
      <c r="M512" s="17">
        <f t="shared" si="176"/>
        <v>124</v>
      </c>
      <c r="N512" s="12">
        <f t="shared" si="166"/>
        <v>1.0146510980000001</v>
      </c>
      <c r="O512" s="12">
        <f t="shared" ca="1" si="167"/>
        <v>1.077710943</v>
      </c>
      <c r="P512" s="17">
        <f t="shared" si="177"/>
        <v>0</v>
      </c>
      <c r="Q512" s="14">
        <f t="shared" ca="1" si="165"/>
        <v>267.35329883180765</v>
      </c>
      <c r="R512" s="20">
        <f t="shared" si="168"/>
        <v>0</v>
      </c>
      <c r="S512" s="14">
        <f t="shared" si="169"/>
        <v>0</v>
      </c>
      <c r="T512" s="4">
        <f t="shared" si="178"/>
        <v>0</v>
      </c>
      <c r="U512" s="29">
        <f t="shared" si="179"/>
        <v>0</v>
      </c>
      <c r="V512" s="195" t="s">
        <v>89</v>
      </c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ht="15.75" x14ac:dyDescent="0.25">
      <c r="A513" s="185">
        <f t="shared" si="170"/>
        <v>45266</v>
      </c>
      <c r="B513" s="186">
        <f t="shared" ca="1" si="180"/>
        <v>1268.0788474062117</v>
      </c>
      <c r="C513" s="187">
        <f t="shared" si="171"/>
        <v>1000</v>
      </c>
      <c r="D513" s="188">
        <f t="shared" si="172"/>
        <v>45265</v>
      </c>
      <c r="E513" s="13">
        <f ca="1">IF(D513&lt;$B$1,VLOOKUP(D513,[1]DI!$A$4:$B$15000,2,FALSE),0)</f>
        <v>0.1215</v>
      </c>
      <c r="F513" s="187">
        <f t="shared" ca="1" si="181"/>
        <v>1.00045513</v>
      </c>
      <c r="G513" s="187">
        <f ca="1">(TRUNC(PRODUCT($F$12:$F512),16))</f>
        <v>1.2685519393792</v>
      </c>
      <c r="H513" s="187">
        <f t="shared" ca="1" si="182"/>
        <v>1.19378213497001</v>
      </c>
      <c r="I513" s="187">
        <f t="shared" ca="1" si="183"/>
        <v>1.0626327099999999</v>
      </c>
      <c r="J513" s="189">
        <f t="shared" si="173"/>
        <v>0.03</v>
      </c>
      <c r="K513" s="188">
        <f t="shared" si="174"/>
        <v>45084</v>
      </c>
      <c r="L513" s="190">
        <f t="shared" si="175"/>
        <v>125</v>
      </c>
      <c r="M513" s="191">
        <f t="shared" si="176"/>
        <v>125</v>
      </c>
      <c r="N513" s="192">
        <f t="shared" si="166"/>
        <v>1.0147701200000001</v>
      </c>
      <c r="O513" s="192">
        <f t="shared" ca="1" si="167"/>
        <v>1.078327923</v>
      </c>
      <c r="P513" s="191">
        <v>3</v>
      </c>
      <c r="Q513" s="187">
        <f t="shared" ca="1" si="165"/>
        <v>268.07884740621171</v>
      </c>
      <c r="R513" s="193">
        <f t="shared" si="168"/>
        <v>0</v>
      </c>
      <c r="S513" s="187">
        <f t="shared" si="169"/>
        <v>0</v>
      </c>
      <c r="T513" s="194">
        <f t="shared" si="178"/>
        <v>0</v>
      </c>
      <c r="U513" s="188">
        <f t="shared" si="179"/>
        <v>0</v>
      </c>
      <c r="V513" s="197">
        <f ca="1">C513+Q513-V511</f>
        <v>1175.9677432962117</v>
      </c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ht="15.75" x14ac:dyDescent="0.25">
      <c r="A514" s="175">
        <f t="shared" si="170"/>
        <v>45267</v>
      </c>
      <c r="B514" s="176">
        <f t="shared" ca="1" si="180"/>
        <v>1176.6409695316681</v>
      </c>
      <c r="C514" s="177">
        <f t="shared" si="171"/>
        <v>1000</v>
      </c>
      <c r="D514" s="178">
        <f t="shared" si="172"/>
        <v>45266</v>
      </c>
      <c r="E514" s="13">
        <f ca="1">IF(D514&lt;$B$1,VLOOKUP(D514,[1]DI!$A$4:$B$15000,2,FALSE),0)</f>
        <v>0.1215</v>
      </c>
      <c r="F514" s="177">
        <f t="shared" ca="1" si="181"/>
        <v>1.00045513</v>
      </c>
      <c r="G514" s="177">
        <f ca="1">(TRUNC(PRODUCT($F$12:$F513),16))</f>
        <v>1.2691292954233699</v>
      </c>
      <c r="H514" s="177">
        <f t="shared" ca="1" si="182"/>
        <v>1.2685519393792</v>
      </c>
      <c r="I514" s="177">
        <f t="shared" ca="1" si="183"/>
        <v>1.00045513</v>
      </c>
      <c r="J514" s="179">
        <f t="shared" si="173"/>
        <v>0.03</v>
      </c>
      <c r="K514" s="178">
        <v>45266</v>
      </c>
      <c r="L514" s="180">
        <f t="shared" si="175"/>
        <v>1</v>
      </c>
      <c r="M514" s="181">
        <f t="shared" si="176"/>
        <v>1</v>
      </c>
      <c r="N514" s="182">
        <f t="shared" si="166"/>
        <v>1.000117304</v>
      </c>
      <c r="O514" s="182">
        <f t="shared" ca="1" si="167"/>
        <v>1.0005724869999999</v>
      </c>
      <c r="P514" s="181">
        <v>4</v>
      </c>
      <c r="Q514" s="177">
        <f ca="1">TRUNC(((O514-1)*C514),8)+((Q$513-V$511)*O514)</f>
        <v>176.64096953166811</v>
      </c>
      <c r="R514" s="183">
        <f ca="1">S514/C514</f>
        <v>0.11694183443</v>
      </c>
      <c r="S514" s="177">
        <f ca="1">W520</f>
        <v>116.94183443</v>
      </c>
      <c r="T514" s="184">
        <f t="shared" si="178"/>
        <v>0</v>
      </c>
      <c r="U514" s="178">
        <f t="shared" si="179"/>
        <v>0</v>
      </c>
      <c r="V514" s="200" t="str">
        <f>B9</f>
        <v>CRA0210054C</v>
      </c>
      <c r="W514" s="200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ht="18.75" x14ac:dyDescent="0.3">
      <c r="A515" s="115">
        <f t="shared" si="170"/>
        <v>45268</v>
      </c>
      <c r="B515" s="116">
        <f t="shared" ca="1" si="180"/>
        <v>1060.2388130737486</v>
      </c>
      <c r="C515" s="199">
        <f t="shared" ca="1" si="171"/>
        <v>883.05816557000003</v>
      </c>
      <c r="D515" s="95">
        <f t="shared" si="172"/>
        <v>45267</v>
      </c>
      <c r="E515" s="13">
        <f ca="1">IF(D515&lt;$B$1,VLOOKUP(D515,[1]DI!$A$4:$B$15000,2,FALSE),0)</f>
        <v>0.1215</v>
      </c>
      <c r="F515" s="14">
        <f t="shared" ca="1" si="181"/>
        <v>1.00045513</v>
      </c>
      <c r="G515" s="14">
        <f ca="1">(TRUNC(PRODUCT($F$12:$F514),16))</f>
        <v>1.2697069142396</v>
      </c>
      <c r="H515" s="14">
        <f t="shared" ca="1" si="182"/>
        <v>1.2691292954233699</v>
      </c>
      <c r="I515" s="14">
        <f t="shared" ca="1" si="183"/>
        <v>1.00045513</v>
      </c>
      <c r="J515" s="13">
        <f t="shared" si="173"/>
        <v>0.03</v>
      </c>
      <c r="K515" s="188">
        <v>45267</v>
      </c>
      <c r="L515" s="2">
        <f t="shared" si="175"/>
        <v>1</v>
      </c>
      <c r="M515" s="17">
        <f t="shared" si="176"/>
        <v>1</v>
      </c>
      <c r="N515" s="12">
        <f t="shared" si="166"/>
        <v>1.000117304</v>
      </c>
      <c r="O515" s="12">
        <f t="shared" ca="1" si="167"/>
        <v>1.0005724869999999</v>
      </c>
      <c r="P515" s="17">
        <f t="shared" si="177"/>
        <v>0</v>
      </c>
      <c r="Q515" s="177">
        <f ca="1">TRUNC(((O515-1)*C515),8)+((Q$514-W$521)*O515)</f>
        <v>177.18064750374859</v>
      </c>
      <c r="R515" s="20">
        <f t="shared" si="168"/>
        <v>0</v>
      </c>
      <c r="S515" s="14">
        <f t="shared" si="169"/>
        <v>0</v>
      </c>
      <c r="T515" s="4">
        <f t="shared" si="178"/>
        <v>0</v>
      </c>
      <c r="U515" s="29">
        <f t="shared" si="179"/>
        <v>0</v>
      </c>
      <c r="V515" s="201" t="s">
        <v>90</v>
      </c>
      <c r="W515" s="202">
        <f>W516*W517</f>
        <v>8263979.2540829703</v>
      </c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ht="15.75" x14ac:dyDescent="0.25">
      <c r="A516" s="115">
        <f t="shared" si="170"/>
        <v>45271</v>
      </c>
      <c r="B516" s="116">
        <f t="shared" ca="1" si="180"/>
        <v>1060.8457894617977</v>
      </c>
      <c r="C516" s="14">
        <f t="shared" ca="1" si="171"/>
        <v>883.05816557000003</v>
      </c>
      <c r="D516" s="95">
        <f t="shared" si="172"/>
        <v>45268</v>
      </c>
      <c r="E516" s="13">
        <f ca="1">IF(D516&lt;$B$1,VLOOKUP(D516,[1]DI!$A$4:$B$15000,2,FALSE),0)</f>
        <v>0.1215</v>
      </c>
      <c r="F516" s="14">
        <f t="shared" ca="1" si="181"/>
        <v>1.00045513</v>
      </c>
      <c r="G516" s="14">
        <f ca="1">(TRUNC(PRODUCT($F$12:$F515),16))</f>
        <v>1.2702847959474799</v>
      </c>
      <c r="H516" s="14">
        <f t="shared" ca="1" si="182"/>
        <v>1.2691292954233699</v>
      </c>
      <c r="I516" s="14">
        <f t="shared" ca="1" si="183"/>
        <v>1.00091047</v>
      </c>
      <c r="J516" s="13">
        <f t="shared" si="173"/>
        <v>0.03</v>
      </c>
      <c r="K516" s="29">
        <f t="shared" si="174"/>
        <v>45267</v>
      </c>
      <c r="L516" s="2">
        <f t="shared" si="175"/>
        <v>2</v>
      </c>
      <c r="M516" s="17">
        <f t="shared" si="176"/>
        <v>2</v>
      </c>
      <c r="N516" s="12">
        <f t="shared" si="166"/>
        <v>1.0002346209999999</v>
      </c>
      <c r="O516" s="12">
        <f t="shared" ca="1" si="167"/>
        <v>1.0011453050000001</v>
      </c>
      <c r="P516" s="17">
        <f t="shared" si="177"/>
        <v>0</v>
      </c>
      <c r="Q516" s="177">
        <f t="shared" ref="Q516:Q579" ca="1" si="184">TRUNC(((O516-1)*C516),8)+((Q$514-W$521)*O516)</f>
        <v>177.78762389179767</v>
      </c>
      <c r="R516" s="20">
        <f t="shared" si="168"/>
        <v>0</v>
      </c>
      <c r="S516" s="14">
        <f t="shared" si="169"/>
        <v>0</v>
      </c>
      <c r="T516" s="4">
        <f t="shared" si="178"/>
        <v>0</v>
      </c>
      <c r="U516" s="29">
        <f t="shared" si="179"/>
        <v>0</v>
      </c>
      <c r="V516" s="201" t="s">
        <v>91</v>
      </c>
      <c r="W516" s="203">
        <v>70627</v>
      </c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ht="15.75" x14ac:dyDescent="0.25">
      <c r="A517" s="115">
        <f t="shared" si="170"/>
        <v>45272</v>
      </c>
      <c r="B517" s="116">
        <f t="shared" ca="1" si="180"/>
        <v>1061.4531049335337</v>
      </c>
      <c r="C517" s="14">
        <f t="shared" ca="1" si="171"/>
        <v>883.05816557000003</v>
      </c>
      <c r="D517" s="95">
        <f t="shared" si="172"/>
        <v>45271</v>
      </c>
      <c r="E517" s="13">
        <f ca="1">IF(D517&lt;$B$1,VLOOKUP(D517,[1]DI!$A$4:$B$15000,2,FALSE),0)</f>
        <v>0.1215</v>
      </c>
      <c r="F517" s="14">
        <f t="shared" ca="1" si="181"/>
        <v>1.00045513</v>
      </c>
      <c r="G517" s="14">
        <f ca="1">(TRUNC(PRODUCT($F$12:$F516),16))</f>
        <v>1.2708629406666601</v>
      </c>
      <c r="H517" s="14">
        <f t="shared" ca="1" si="182"/>
        <v>1.2691292954233699</v>
      </c>
      <c r="I517" s="14">
        <f t="shared" ca="1" si="183"/>
        <v>1.0013660099999999</v>
      </c>
      <c r="J517" s="13">
        <f t="shared" si="173"/>
        <v>0.03</v>
      </c>
      <c r="K517" s="29">
        <f t="shared" si="174"/>
        <v>45267</v>
      </c>
      <c r="L517" s="2">
        <f t="shared" si="175"/>
        <v>3</v>
      </c>
      <c r="M517" s="17">
        <f t="shared" si="176"/>
        <v>3</v>
      </c>
      <c r="N517" s="12">
        <f t="shared" si="166"/>
        <v>1.0003519519999999</v>
      </c>
      <c r="O517" s="12">
        <f t="shared" ca="1" si="167"/>
        <v>1.0017184429999999</v>
      </c>
      <c r="P517" s="17">
        <f t="shared" si="177"/>
        <v>0</v>
      </c>
      <c r="Q517" s="177">
        <f t="shared" ca="1" si="184"/>
        <v>178.39493936353367</v>
      </c>
      <c r="R517" s="20">
        <f t="shared" si="168"/>
        <v>0</v>
      </c>
      <c r="S517" s="14">
        <f t="shared" si="169"/>
        <v>0</v>
      </c>
      <c r="T517" s="4">
        <f t="shared" si="178"/>
        <v>0</v>
      </c>
      <c r="U517" s="29">
        <f t="shared" si="179"/>
        <v>0</v>
      </c>
      <c r="V517" s="201" t="s">
        <v>92</v>
      </c>
      <c r="W517" s="204">
        <v>117.00878211</v>
      </c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ht="15.75" x14ac:dyDescent="0.25">
      <c r="A518" s="115">
        <f t="shared" si="170"/>
        <v>45273</v>
      </c>
      <c r="B518" s="116">
        <f t="shared" ca="1" si="180"/>
        <v>1062.0607711412711</v>
      </c>
      <c r="C518" s="14">
        <f t="shared" ca="1" si="171"/>
        <v>883.05816557000003</v>
      </c>
      <c r="D518" s="95">
        <f t="shared" si="172"/>
        <v>45272</v>
      </c>
      <c r="E518" s="13">
        <f ca="1">IF(D518&lt;$B$1,VLOOKUP(D518,[1]DI!$A$4:$B$15000,2,FALSE),0)</f>
        <v>0.1215</v>
      </c>
      <c r="F518" s="14">
        <f t="shared" ca="1" si="181"/>
        <v>1.00045513</v>
      </c>
      <c r="G518" s="14">
        <f ca="1">(TRUNC(PRODUCT($F$12:$F517),16))</f>
        <v>1.2714413485168401</v>
      </c>
      <c r="H518" s="14">
        <f t="shared" ca="1" si="182"/>
        <v>1.2691292954233699</v>
      </c>
      <c r="I518" s="14">
        <f t="shared" ca="1" si="183"/>
        <v>1.0018217599999999</v>
      </c>
      <c r="J518" s="13">
        <f t="shared" si="173"/>
        <v>0.03</v>
      </c>
      <c r="K518" s="29">
        <f t="shared" si="174"/>
        <v>45267</v>
      </c>
      <c r="L518" s="2">
        <f t="shared" si="175"/>
        <v>4</v>
      </c>
      <c r="M518" s="17">
        <f t="shared" si="176"/>
        <v>4</v>
      </c>
      <c r="N518" s="12">
        <f t="shared" si="166"/>
        <v>1.000469297</v>
      </c>
      <c r="O518" s="12">
        <f t="shared" ca="1" si="167"/>
        <v>1.002291912</v>
      </c>
      <c r="P518" s="17">
        <f t="shared" si="177"/>
        <v>0</v>
      </c>
      <c r="Q518" s="177">
        <f t="shared" ca="1" si="184"/>
        <v>179.00260557127098</v>
      </c>
      <c r="R518" s="20">
        <f t="shared" si="168"/>
        <v>0</v>
      </c>
      <c r="S518" s="14">
        <f t="shared" si="169"/>
        <v>0</v>
      </c>
      <c r="T518" s="4">
        <f t="shared" si="178"/>
        <v>0</v>
      </c>
      <c r="U518" s="29">
        <f t="shared" si="179"/>
        <v>0</v>
      </c>
      <c r="V518" s="201" t="s">
        <v>93</v>
      </c>
      <c r="W518" s="205">
        <f ca="1">O514</f>
        <v>1.0005724869999999</v>
      </c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ht="15.75" x14ac:dyDescent="0.25">
      <c r="A519" s="115">
        <f t="shared" si="170"/>
        <v>45274</v>
      </c>
      <c r="B519" s="116">
        <f t="shared" ca="1" si="180"/>
        <v>1062.6687880950094</v>
      </c>
      <c r="C519" s="14">
        <f t="shared" ca="1" si="171"/>
        <v>883.05816557000003</v>
      </c>
      <c r="D519" s="95">
        <f t="shared" si="172"/>
        <v>45273</v>
      </c>
      <c r="E519" s="13">
        <f ca="1">IF(D519&lt;$B$1,VLOOKUP(D519,[1]DI!$A$4:$B$15000,2,FALSE),0)</f>
        <v>0.1215</v>
      </c>
      <c r="F519" s="14">
        <f t="shared" ca="1" si="181"/>
        <v>1.00045513</v>
      </c>
      <c r="G519" s="14">
        <f ca="1">(TRUNC(PRODUCT($F$12:$F518),16))</f>
        <v>1.27202001961779</v>
      </c>
      <c r="H519" s="14">
        <f t="shared" ca="1" si="182"/>
        <v>1.2691292954233699</v>
      </c>
      <c r="I519" s="14">
        <f t="shared" ca="1" si="183"/>
        <v>1.0022777199999999</v>
      </c>
      <c r="J519" s="13">
        <f t="shared" si="173"/>
        <v>0.03</v>
      </c>
      <c r="K519" s="29">
        <f t="shared" si="174"/>
        <v>45267</v>
      </c>
      <c r="L519" s="2">
        <f t="shared" si="175"/>
        <v>5</v>
      </c>
      <c r="M519" s="17">
        <f t="shared" si="176"/>
        <v>5</v>
      </c>
      <c r="N519" s="12">
        <f t="shared" si="166"/>
        <v>1.0005866560000001</v>
      </c>
      <c r="O519" s="12">
        <f t="shared" ca="1" si="167"/>
        <v>1.002865712</v>
      </c>
      <c r="P519" s="17">
        <f t="shared" si="177"/>
        <v>0</v>
      </c>
      <c r="Q519" s="177">
        <f t="shared" ca="1" si="184"/>
        <v>179.61062252500946</v>
      </c>
      <c r="R519" s="20">
        <f t="shared" si="168"/>
        <v>0</v>
      </c>
      <c r="S519" s="14">
        <f t="shared" si="169"/>
        <v>0</v>
      </c>
      <c r="T519" s="4">
        <f t="shared" si="178"/>
        <v>0</v>
      </c>
      <c r="U519" s="29">
        <f t="shared" si="179"/>
        <v>0</v>
      </c>
      <c r="V519" s="201" t="s">
        <v>94</v>
      </c>
      <c r="W519" s="206">
        <f ca="1">W517/(C514*W518)</f>
        <v>0.11694183443003266</v>
      </c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ht="15.75" x14ac:dyDescent="0.25">
      <c r="A520" s="115">
        <f t="shared" si="170"/>
        <v>45275</v>
      </c>
      <c r="B520" s="116">
        <f t="shared" ca="1" si="180"/>
        <v>1063.2771568413232</v>
      </c>
      <c r="C520" s="14">
        <f t="shared" ca="1" si="171"/>
        <v>883.05816557000003</v>
      </c>
      <c r="D520" s="95">
        <f t="shared" si="172"/>
        <v>45274</v>
      </c>
      <c r="E520" s="13">
        <f ca="1">IF(D520&lt;$B$1,VLOOKUP(D520,[1]DI!$A$4:$B$15000,2,FALSE),0)</f>
        <v>0.11650000000000001</v>
      </c>
      <c r="F520" s="14">
        <f t="shared" ca="1" si="181"/>
        <v>1.0004373900000001</v>
      </c>
      <c r="G520" s="14">
        <f ca="1">(TRUNC(PRODUCT($F$12:$F519),16))</f>
        <v>1.2725989540893199</v>
      </c>
      <c r="H520" s="14">
        <f t="shared" ca="1" si="182"/>
        <v>1.2691292954233699</v>
      </c>
      <c r="I520" s="14">
        <f t="shared" ca="1" si="183"/>
        <v>1.00273389</v>
      </c>
      <c r="J520" s="13">
        <f t="shared" si="173"/>
        <v>0.03</v>
      </c>
      <c r="K520" s="29">
        <f t="shared" si="174"/>
        <v>45267</v>
      </c>
      <c r="L520" s="2">
        <f t="shared" si="175"/>
        <v>6</v>
      </c>
      <c r="M520" s="17">
        <f t="shared" si="176"/>
        <v>6</v>
      </c>
      <c r="N520" s="12">
        <f t="shared" si="166"/>
        <v>1.000704029</v>
      </c>
      <c r="O520" s="12">
        <f t="shared" ca="1" si="167"/>
        <v>1.0034398440000001</v>
      </c>
      <c r="P520" s="17">
        <f t="shared" si="177"/>
        <v>0</v>
      </c>
      <c r="Q520" s="177">
        <f t="shared" ca="1" si="184"/>
        <v>180.21899127132323</v>
      </c>
      <c r="R520" s="20">
        <f t="shared" si="168"/>
        <v>0</v>
      </c>
      <c r="S520" s="14">
        <f t="shared" si="169"/>
        <v>0</v>
      </c>
      <c r="T520" s="4">
        <f t="shared" si="178"/>
        <v>0</v>
      </c>
      <c r="U520" s="29">
        <f t="shared" si="179"/>
        <v>0</v>
      </c>
      <c r="V520" s="200" t="s">
        <v>95</v>
      </c>
      <c r="W520" s="204">
        <f ca="1">TRUNC(W519*C514,8)</f>
        <v>116.94183443</v>
      </c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ht="15.75" x14ac:dyDescent="0.25">
      <c r="A521" s="115">
        <f t="shared" si="170"/>
        <v>45278</v>
      </c>
      <c r="B521" s="116">
        <f t="shared" ca="1" si="180"/>
        <v>1063.8669979208651</v>
      </c>
      <c r="C521" s="14">
        <f t="shared" ca="1" si="171"/>
        <v>883.05816557000003</v>
      </c>
      <c r="D521" s="95">
        <f t="shared" si="172"/>
        <v>45275</v>
      </c>
      <c r="E521" s="13">
        <f ca="1">IF(D521&lt;$B$1,VLOOKUP(D521,[1]DI!$A$4:$B$15000,2,FALSE),0)</f>
        <v>0.11650000000000001</v>
      </c>
      <c r="F521" s="14">
        <f t="shared" ca="1" si="181"/>
        <v>1.0004373900000001</v>
      </c>
      <c r="G521" s="14">
        <f ca="1">(TRUNC(PRODUCT($F$12:$F520),16))</f>
        <v>1.27315557614585</v>
      </c>
      <c r="H521" s="14">
        <f t="shared" ca="1" si="182"/>
        <v>1.2691292954233699</v>
      </c>
      <c r="I521" s="14">
        <f t="shared" ca="1" si="183"/>
        <v>1.00317247</v>
      </c>
      <c r="J521" s="13">
        <f t="shared" si="173"/>
        <v>0.03</v>
      </c>
      <c r="K521" s="29">
        <f t="shared" si="174"/>
        <v>45267</v>
      </c>
      <c r="L521" s="2">
        <f t="shared" si="175"/>
        <v>7</v>
      </c>
      <c r="M521" s="17">
        <f t="shared" si="176"/>
        <v>7</v>
      </c>
      <c r="N521" s="12">
        <f t="shared" si="166"/>
        <v>1.0008214150000001</v>
      </c>
      <c r="O521" s="12">
        <f t="shared" ca="1" si="167"/>
        <v>1.0039964910000001</v>
      </c>
      <c r="P521" s="17">
        <f t="shared" si="177"/>
        <v>0</v>
      </c>
      <c r="Q521" s="177">
        <f t="shared" ca="1" si="184"/>
        <v>180.80883235086495</v>
      </c>
      <c r="R521" s="20">
        <f t="shared" si="168"/>
        <v>0</v>
      </c>
      <c r="S521" s="14">
        <f t="shared" si="169"/>
        <v>0</v>
      </c>
      <c r="T521" s="4">
        <f t="shared" si="178"/>
        <v>0</v>
      </c>
      <c r="U521" s="29">
        <f t="shared" si="179"/>
        <v>0</v>
      </c>
      <c r="V521" s="200" t="s">
        <v>96</v>
      </c>
      <c r="W521" s="204">
        <f ca="1">(O514-1)*W520</f>
        <v>6.694767996731564E-2</v>
      </c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ht="15.75" x14ac:dyDescent="0.25">
      <c r="A522" s="115">
        <f t="shared" si="170"/>
        <v>45279</v>
      </c>
      <c r="B522" s="116">
        <f t="shared" ca="1" si="180"/>
        <v>1064.4571748943715</v>
      </c>
      <c r="C522" s="14">
        <f t="shared" ca="1" si="171"/>
        <v>883.05816557000003</v>
      </c>
      <c r="D522" s="95">
        <f t="shared" si="172"/>
        <v>45278</v>
      </c>
      <c r="E522" s="13">
        <f ca="1">IF(D522&lt;$B$1,VLOOKUP(D522,[1]DI!$A$4:$B$15000,2,FALSE),0)</f>
        <v>0.11650000000000001</v>
      </c>
      <c r="F522" s="14">
        <f t="shared" ca="1" si="181"/>
        <v>1.0004373900000001</v>
      </c>
      <c r="G522" s="14">
        <f ca="1">(TRUNC(PRODUCT($F$12:$F521),16))</f>
        <v>1.2737124416633001</v>
      </c>
      <c r="H522" s="14">
        <f t="shared" ca="1" si="182"/>
        <v>1.2691292954233699</v>
      </c>
      <c r="I522" s="14">
        <f t="shared" ca="1" si="183"/>
        <v>1.0036112500000001</v>
      </c>
      <c r="J522" s="13">
        <f t="shared" si="173"/>
        <v>0.03</v>
      </c>
      <c r="K522" s="29">
        <f t="shared" si="174"/>
        <v>45267</v>
      </c>
      <c r="L522" s="2">
        <f t="shared" si="175"/>
        <v>8</v>
      </c>
      <c r="M522" s="17">
        <f t="shared" si="176"/>
        <v>8</v>
      </c>
      <c r="N522" s="12">
        <f t="shared" si="166"/>
        <v>1.000938815</v>
      </c>
      <c r="O522" s="12">
        <f t="shared" ca="1" si="167"/>
        <v>1.0045534549999999</v>
      </c>
      <c r="P522" s="17">
        <f t="shared" si="177"/>
        <v>0</v>
      </c>
      <c r="Q522" s="177">
        <f t="shared" ca="1" si="184"/>
        <v>181.39900932437152</v>
      </c>
      <c r="R522" s="20">
        <f t="shared" si="168"/>
        <v>0</v>
      </c>
      <c r="S522" s="14">
        <f t="shared" si="169"/>
        <v>0</v>
      </c>
      <c r="T522" s="4">
        <f t="shared" si="178"/>
        <v>0</v>
      </c>
      <c r="U522" s="29">
        <f t="shared" si="179"/>
        <v>0</v>
      </c>
      <c r="V522" s="201" t="s">
        <v>97</v>
      </c>
      <c r="W522" s="202">
        <f ca="1">(W520+W521)*W516</f>
        <v>8263979.2540806616</v>
      </c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ht="15.75" x14ac:dyDescent="0.25">
      <c r="A523" s="115">
        <f t="shared" si="170"/>
        <v>45280</v>
      </c>
      <c r="B523" s="116">
        <f t="shared" ca="1" si="180"/>
        <v>1065.047678242677</v>
      </c>
      <c r="C523" s="14">
        <f t="shared" ca="1" si="171"/>
        <v>883.05816557000003</v>
      </c>
      <c r="D523" s="95">
        <f t="shared" si="172"/>
        <v>45279</v>
      </c>
      <c r="E523" s="13">
        <f ca="1">IF(D523&lt;$B$1,VLOOKUP(D523,[1]DI!$A$4:$B$15000,2,FALSE),0)</f>
        <v>0.11650000000000001</v>
      </c>
      <c r="F523" s="14">
        <f t="shared" ca="1" si="181"/>
        <v>1.0004373900000001</v>
      </c>
      <c r="G523" s="14">
        <f ca="1">(TRUNC(PRODUCT($F$12:$F522),16))</f>
        <v>1.2742695507481601</v>
      </c>
      <c r="H523" s="14">
        <f t="shared" ca="1" si="182"/>
        <v>1.2691292954233699</v>
      </c>
      <c r="I523" s="14">
        <f t="shared" ca="1" si="183"/>
        <v>1.0040502200000001</v>
      </c>
      <c r="J523" s="13">
        <f t="shared" si="173"/>
        <v>0.03</v>
      </c>
      <c r="K523" s="29">
        <f t="shared" si="174"/>
        <v>45267</v>
      </c>
      <c r="L523" s="2">
        <f t="shared" si="175"/>
        <v>9</v>
      </c>
      <c r="M523" s="17">
        <f t="shared" si="176"/>
        <v>9</v>
      </c>
      <c r="N523" s="12">
        <f t="shared" si="166"/>
        <v>1.001056229</v>
      </c>
      <c r="O523" s="12">
        <f t="shared" ca="1" si="167"/>
        <v>1.0051107269999999</v>
      </c>
      <c r="P523" s="17">
        <f t="shared" si="177"/>
        <v>0</v>
      </c>
      <c r="Q523" s="177">
        <f t="shared" ca="1" si="184"/>
        <v>181.98951267267685</v>
      </c>
      <c r="R523" s="20">
        <f t="shared" si="168"/>
        <v>0</v>
      </c>
      <c r="S523" s="14">
        <f t="shared" si="169"/>
        <v>0</v>
      </c>
      <c r="T523" s="4">
        <f t="shared" si="178"/>
        <v>0</v>
      </c>
      <c r="U523" s="29">
        <f t="shared" si="179"/>
        <v>0</v>
      </c>
      <c r="V523" s="201" t="s">
        <v>98</v>
      </c>
      <c r="W523" s="207">
        <f ca="1">C514-S514+Q514-W521</f>
        <v>1059.6321874217008</v>
      </c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ht="15.75" x14ac:dyDescent="0.25">
      <c r="A524" s="115">
        <f t="shared" si="170"/>
        <v>45281</v>
      </c>
      <c r="B524" s="116">
        <f t="shared" ca="1" si="180"/>
        <v>1065.638506899207</v>
      </c>
      <c r="C524" s="14">
        <f t="shared" ca="1" si="171"/>
        <v>883.05816557000003</v>
      </c>
      <c r="D524" s="95">
        <f t="shared" si="172"/>
        <v>45280</v>
      </c>
      <c r="E524" s="13">
        <f ca="1">IF(D524&lt;$B$1,VLOOKUP(D524,[1]DI!$A$4:$B$15000,2,FALSE),0)</f>
        <v>0.11650000000000001</v>
      </c>
      <c r="F524" s="14">
        <f t="shared" ca="1" si="181"/>
        <v>1.0004373900000001</v>
      </c>
      <c r="G524" s="14">
        <f ca="1">(TRUNC(PRODUCT($F$12:$F523),16))</f>
        <v>1.2748269035069599</v>
      </c>
      <c r="H524" s="14">
        <f t="shared" ca="1" si="182"/>
        <v>1.2691292954233699</v>
      </c>
      <c r="I524" s="14">
        <f t="shared" ca="1" si="183"/>
        <v>1.0044893800000001</v>
      </c>
      <c r="J524" s="13">
        <f t="shared" si="173"/>
        <v>0.03</v>
      </c>
      <c r="K524" s="29">
        <f t="shared" si="174"/>
        <v>45267</v>
      </c>
      <c r="L524" s="2">
        <f t="shared" si="175"/>
        <v>10</v>
      </c>
      <c r="M524" s="17">
        <f t="shared" si="176"/>
        <v>10</v>
      </c>
      <c r="N524" s="12">
        <f t="shared" ref="N524:N587" si="185">ROUND((J524+1)^(M524/252),9)</f>
        <v>1.0011736570000001</v>
      </c>
      <c r="O524" s="12">
        <f t="shared" ref="O524:O587" ca="1" si="186">ROUND(I524*N524,9)</f>
        <v>1.005668306</v>
      </c>
      <c r="P524" s="17">
        <f t="shared" si="177"/>
        <v>0</v>
      </c>
      <c r="Q524" s="177">
        <f t="shared" ca="1" si="184"/>
        <v>182.58034132920693</v>
      </c>
      <c r="R524" s="20">
        <f t="shared" ref="R524:R587" si="187">IF($P524&gt;0,VLOOKUP($P524,$X$12:$AD$150,7),0)</f>
        <v>0</v>
      </c>
      <c r="S524" s="14">
        <f t="shared" ref="S524:S587" si="188">IF(R524&gt;0,TRUNC(R524*C524,8),0)</f>
        <v>0</v>
      </c>
      <c r="T524" s="4">
        <f t="shared" si="178"/>
        <v>0</v>
      </c>
      <c r="U524" s="29">
        <f t="shared" si="179"/>
        <v>0</v>
      </c>
      <c r="V524" s="201" t="s">
        <v>99</v>
      </c>
      <c r="W524" s="207">
        <f ca="1">C515</f>
        <v>883.05816557000003</v>
      </c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ht="15.75" x14ac:dyDescent="0.25">
      <c r="A525" s="115">
        <f t="shared" ref="A525:A588" si="189">WORKDAY($A524,1,$X$166:$X$544)</f>
        <v>45282</v>
      </c>
      <c r="B525" s="116">
        <f t="shared" ca="1" si="180"/>
        <v>1066.2296704031278</v>
      </c>
      <c r="C525" s="14">
        <f t="shared" ref="C525:C588" ca="1" si="190">(C524-S524)</f>
        <v>883.05816557000003</v>
      </c>
      <c r="D525" s="95">
        <f t="shared" ref="D525:D588" si="191">WORKDAY($A525,-1,$X$160:$X$544)</f>
        <v>45281</v>
      </c>
      <c r="E525" s="13">
        <f ca="1">IF(D525&lt;$B$1,VLOOKUP(D525,[1]DI!$A$4:$B$15000,2,FALSE),0)</f>
        <v>0.11650000000000001</v>
      </c>
      <c r="F525" s="14">
        <f t="shared" ca="1" si="181"/>
        <v>1.0004373900000001</v>
      </c>
      <c r="G525" s="14">
        <f ca="1">(TRUNC(PRODUCT($F$12:$F524),16))</f>
        <v>1.27538450004629</v>
      </c>
      <c r="H525" s="14">
        <f t="shared" ca="1" si="182"/>
        <v>1.2691292954233699</v>
      </c>
      <c r="I525" s="14">
        <f t="shared" ca="1" si="183"/>
        <v>1.00492874</v>
      </c>
      <c r="J525" s="13">
        <f t="shared" ref="J525:J588" si="192">J524</f>
        <v>0.03</v>
      </c>
      <c r="K525" s="29">
        <f t="shared" ref="K525:K588" si="193">IF(P524&gt;0,VLOOKUP(P524,X$12:AH$150,2),K524)</f>
        <v>45267</v>
      </c>
      <c r="L525" s="2">
        <f t="shared" ref="L525:L588" si="194">IF(A525&gt;K525,IF(NETWORKDAYS(K525,A525,$X$160:$X$544)-1=0,1,NETWORKDAYS(K525,A525,$X$160:$X$544)-1),0)</f>
        <v>11</v>
      </c>
      <c r="M525" s="17">
        <f t="shared" ref="M525:M588" si="195">IF(AND(L525=1,L524=1),1,IF(L525&gt;0,IF(L525=L524,L525+1,L525),0))</f>
        <v>11</v>
      </c>
      <c r="N525" s="12">
        <f t="shared" si="185"/>
        <v>1.001291098</v>
      </c>
      <c r="O525" s="12">
        <f t="shared" ca="1" si="186"/>
        <v>1.006226201</v>
      </c>
      <c r="P525" s="17">
        <f t="shared" ref="P525:P588" si="196">IF(VLOOKUP(A525,Y$12:AF$150,8)=VLOOKUP(A524,Y$12:AF$150,8),0,VLOOKUP(A525,Y$12:AF$150,8))</f>
        <v>0</v>
      </c>
      <c r="Q525" s="177">
        <f t="shared" ca="1" si="184"/>
        <v>183.17150483312787</v>
      </c>
      <c r="R525" s="20">
        <f t="shared" si="187"/>
        <v>0</v>
      </c>
      <c r="S525" s="14">
        <f t="shared" si="188"/>
        <v>0</v>
      </c>
      <c r="T525" s="4">
        <f t="shared" ref="T525:T588" si="197">IF(P524&gt;0,VLOOKUP(P524,X$12:AH$150,10),T524)</f>
        <v>0</v>
      </c>
      <c r="U525" s="29">
        <f t="shared" ref="U525:U588" si="198">IF(P524&gt;0,VLOOKUP(P524,X$12:AH$150,11),U524)</f>
        <v>0</v>
      </c>
      <c r="V525" s="201" t="s">
        <v>100</v>
      </c>
      <c r="W525" s="208">
        <f ca="1">W516*W523</f>
        <v>74838642.501032457</v>
      </c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ht="15.75" x14ac:dyDescent="0.25">
      <c r="A526" s="115">
        <f t="shared" si="189"/>
        <v>45286</v>
      </c>
      <c r="B526" s="116">
        <f t="shared" ref="B526:B589" ca="1" si="199">IF(D526&lt;=TODAY(),C526+Q526,IF(AND(D526&gt;TODAY(),A526&lt;=$B$1),IF(VLOOKUP(TODAY(),$A$10:$E$5000,4,FALSE)=0,"n.d",C526+Q526),"n.d"))</f>
        <v>1066.8211507326814</v>
      </c>
      <c r="C526" s="14">
        <f t="shared" ca="1" si="190"/>
        <v>883.05816557000003</v>
      </c>
      <c r="D526" s="95">
        <f t="shared" si="191"/>
        <v>45282</v>
      </c>
      <c r="E526" s="13">
        <f ca="1">IF(D526&lt;$B$1,VLOOKUP(D526,[1]DI!$A$4:$B$15000,2,FALSE),0)</f>
        <v>0.11650000000000001</v>
      </c>
      <c r="F526" s="14">
        <f t="shared" ref="F526:F589" ca="1" si="200">ROUND(((1+E526)^(1/252)),8)</f>
        <v>1.0004373900000001</v>
      </c>
      <c r="G526" s="14">
        <f ca="1">(TRUNC(PRODUCT($F$12:$F525),16))</f>
        <v>1.2759423404727599</v>
      </c>
      <c r="H526" s="14">
        <f t="shared" ref="H526:H589" ca="1" si="201">IF(P525&gt;0,G525,H525)</f>
        <v>1.2691292954233699</v>
      </c>
      <c r="I526" s="14">
        <f t="shared" ref="I526:I589" ca="1" si="202">ROUND(G526/H526,8)</f>
        <v>1.0053682799999999</v>
      </c>
      <c r="J526" s="13">
        <f t="shared" si="192"/>
        <v>0.03</v>
      </c>
      <c r="K526" s="29">
        <f t="shared" si="193"/>
        <v>45267</v>
      </c>
      <c r="L526" s="2">
        <f t="shared" si="194"/>
        <v>12</v>
      </c>
      <c r="M526" s="17">
        <f t="shared" si="195"/>
        <v>12</v>
      </c>
      <c r="N526" s="12">
        <f t="shared" si="185"/>
        <v>1.0014085530000001</v>
      </c>
      <c r="O526" s="12">
        <f t="shared" ca="1" si="186"/>
        <v>1.0067843949999999</v>
      </c>
      <c r="P526" s="17">
        <f t="shared" si="196"/>
        <v>0</v>
      </c>
      <c r="Q526" s="177">
        <f t="shared" ca="1" si="184"/>
        <v>183.76298516268136</v>
      </c>
      <c r="R526" s="20">
        <f t="shared" si="187"/>
        <v>0</v>
      </c>
      <c r="S526" s="14">
        <f t="shared" si="188"/>
        <v>0</v>
      </c>
      <c r="T526" s="4">
        <f t="shared" si="197"/>
        <v>0</v>
      </c>
      <c r="U526" s="29">
        <f t="shared" si="198"/>
        <v>0</v>
      </c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ht="15.75" x14ac:dyDescent="0.25">
      <c r="A527" s="115">
        <f t="shared" si="189"/>
        <v>45287</v>
      </c>
      <c r="B527" s="116">
        <f t="shared" ca="1" si="199"/>
        <v>1067.4129658996258</v>
      </c>
      <c r="C527" s="14">
        <f t="shared" ca="1" si="190"/>
        <v>883.05816557000003</v>
      </c>
      <c r="D527" s="95">
        <f t="shared" si="191"/>
        <v>45286</v>
      </c>
      <c r="E527" s="13">
        <f ca="1">IF(D527&lt;$B$1,VLOOKUP(D527,[1]DI!$A$4:$B$15000,2,FALSE),0)</f>
        <v>0.11650000000000001</v>
      </c>
      <c r="F527" s="14">
        <f t="shared" ca="1" si="200"/>
        <v>1.0004373900000001</v>
      </c>
      <c r="G527" s="14">
        <f ca="1">(TRUNC(PRODUCT($F$12:$F526),16))</f>
        <v>1.27650042489306</v>
      </c>
      <c r="H527" s="14">
        <f t="shared" ca="1" si="201"/>
        <v>1.2691292954233699</v>
      </c>
      <c r="I527" s="14">
        <f t="shared" ca="1" si="202"/>
        <v>1.0058080199999999</v>
      </c>
      <c r="J527" s="13">
        <f t="shared" si="192"/>
        <v>0.03</v>
      </c>
      <c r="K527" s="29">
        <f t="shared" si="193"/>
        <v>45267</v>
      </c>
      <c r="L527" s="2">
        <f t="shared" si="194"/>
        <v>13</v>
      </c>
      <c r="M527" s="17">
        <f t="shared" si="195"/>
        <v>13</v>
      </c>
      <c r="N527" s="12">
        <f t="shared" si="185"/>
        <v>1.001526022</v>
      </c>
      <c r="O527" s="12">
        <f t="shared" ca="1" si="186"/>
        <v>1.007342905</v>
      </c>
      <c r="P527" s="17">
        <f t="shared" si="196"/>
        <v>0</v>
      </c>
      <c r="Q527" s="177">
        <f t="shared" ca="1" si="184"/>
        <v>184.35480032962576</v>
      </c>
      <c r="R527" s="20">
        <f t="shared" si="187"/>
        <v>0</v>
      </c>
      <c r="S527" s="14">
        <f t="shared" si="188"/>
        <v>0</v>
      </c>
      <c r="T527" s="4">
        <f t="shared" si="197"/>
        <v>0</v>
      </c>
      <c r="U527" s="29">
        <f t="shared" si="198"/>
        <v>0</v>
      </c>
      <c r="W527" s="198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ht="15.75" x14ac:dyDescent="0.25">
      <c r="A528" s="115">
        <f t="shared" si="189"/>
        <v>45288</v>
      </c>
      <c r="B528" s="116">
        <f t="shared" ca="1" si="199"/>
        <v>1068.0051085079429</v>
      </c>
      <c r="C528" s="14">
        <f t="shared" ca="1" si="190"/>
        <v>883.05816557000003</v>
      </c>
      <c r="D528" s="95">
        <f t="shared" si="191"/>
        <v>45287</v>
      </c>
      <c r="E528" s="13">
        <f ca="1">IF(D528&lt;$B$1,VLOOKUP(D528,[1]DI!$A$4:$B$15000,2,FALSE),0)</f>
        <v>0.11650000000000001</v>
      </c>
      <c r="F528" s="14">
        <f t="shared" ca="1" si="200"/>
        <v>1.0004373900000001</v>
      </c>
      <c r="G528" s="14">
        <f ca="1">(TRUNC(PRODUCT($F$12:$F527),16))</f>
        <v>1.27705875341391</v>
      </c>
      <c r="H528" s="14">
        <f t="shared" ca="1" si="201"/>
        <v>1.2691292954233699</v>
      </c>
      <c r="I528" s="14">
        <f t="shared" ca="1" si="202"/>
        <v>1.0062479499999999</v>
      </c>
      <c r="J528" s="13">
        <f t="shared" si="192"/>
        <v>0.03</v>
      </c>
      <c r="K528" s="29">
        <f t="shared" si="193"/>
        <v>45267</v>
      </c>
      <c r="L528" s="2">
        <f t="shared" si="194"/>
        <v>14</v>
      </c>
      <c r="M528" s="17">
        <f t="shared" si="195"/>
        <v>14</v>
      </c>
      <c r="N528" s="12">
        <f t="shared" si="185"/>
        <v>1.0016435050000001</v>
      </c>
      <c r="O528" s="12">
        <f t="shared" ca="1" si="186"/>
        <v>1.0079017240000001</v>
      </c>
      <c r="P528" s="17">
        <f t="shared" si="196"/>
        <v>0</v>
      </c>
      <c r="Q528" s="177">
        <f t="shared" ca="1" si="184"/>
        <v>184.94694293794291</v>
      </c>
      <c r="R528" s="20">
        <f t="shared" si="187"/>
        <v>0</v>
      </c>
      <c r="S528" s="14">
        <f t="shared" si="188"/>
        <v>0</v>
      </c>
      <c r="T528" s="4">
        <f t="shared" si="197"/>
        <v>0</v>
      </c>
      <c r="U528" s="29">
        <f t="shared" si="198"/>
        <v>0</v>
      </c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ht="15.75" x14ac:dyDescent="0.25">
      <c r="A529" s="115">
        <f t="shared" si="189"/>
        <v>45289</v>
      </c>
      <c r="B529" s="116">
        <f t="shared" ca="1" si="199"/>
        <v>1068.5975753479108</v>
      </c>
      <c r="C529" s="14">
        <f t="shared" ca="1" si="190"/>
        <v>883.05816557000003</v>
      </c>
      <c r="D529" s="95">
        <f t="shared" si="191"/>
        <v>45288</v>
      </c>
      <c r="E529" s="13">
        <f ca="1">IF(D529&lt;$B$1,VLOOKUP(D529,[1]DI!$A$4:$B$15000,2,FALSE),0)</f>
        <v>0.11650000000000001</v>
      </c>
      <c r="F529" s="14">
        <f t="shared" ca="1" si="200"/>
        <v>1.0004373900000001</v>
      </c>
      <c r="G529" s="14">
        <f ca="1">(TRUNC(PRODUCT($F$12:$F528),16))</f>
        <v>1.27761732614206</v>
      </c>
      <c r="H529" s="14">
        <f t="shared" ca="1" si="201"/>
        <v>1.2691292954233699</v>
      </c>
      <c r="I529" s="14">
        <f t="shared" ca="1" si="202"/>
        <v>1.00668807</v>
      </c>
      <c r="J529" s="13">
        <f t="shared" si="192"/>
        <v>0.03</v>
      </c>
      <c r="K529" s="29">
        <f t="shared" si="193"/>
        <v>45267</v>
      </c>
      <c r="L529" s="2">
        <f t="shared" si="194"/>
        <v>15</v>
      </c>
      <c r="M529" s="17">
        <f t="shared" si="195"/>
        <v>15</v>
      </c>
      <c r="N529" s="12">
        <f t="shared" si="185"/>
        <v>1.001761001</v>
      </c>
      <c r="O529" s="12">
        <f t="shared" ca="1" si="186"/>
        <v>1.008460849</v>
      </c>
      <c r="P529" s="17">
        <f t="shared" si="196"/>
        <v>0</v>
      </c>
      <c r="Q529" s="177">
        <f t="shared" ca="1" si="184"/>
        <v>185.53940977791072</v>
      </c>
      <c r="R529" s="20">
        <f t="shared" si="187"/>
        <v>0</v>
      </c>
      <c r="S529" s="14">
        <f t="shared" si="188"/>
        <v>0</v>
      </c>
      <c r="T529" s="4">
        <f t="shared" si="197"/>
        <v>0</v>
      </c>
      <c r="U529" s="29">
        <f t="shared" si="198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ht="15.75" x14ac:dyDescent="0.25">
      <c r="A530" s="115">
        <f t="shared" si="189"/>
        <v>45293</v>
      </c>
      <c r="B530" s="116">
        <f t="shared" ca="1" si="199"/>
        <v>1069.1903802149916</v>
      </c>
      <c r="C530" s="14">
        <f t="shared" ca="1" si="190"/>
        <v>883.05816557000003</v>
      </c>
      <c r="D530" s="95">
        <f t="shared" si="191"/>
        <v>45289</v>
      </c>
      <c r="E530" s="13">
        <f ca="1">IF(D530&lt;$B$1,VLOOKUP(D530,[1]DI!$A$4:$B$15000,2,FALSE),0)</f>
        <v>0.11650000000000001</v>
      </c>
      <c r="F530" s="14">
        <f t="shared" ca="1" si="200"/>
        <v>1.0004373900000001</v>
      </c>
      <c r="G530" s="14">
        <f ca="1">(TRUNC(PRODUCT($F$12:$F529),16))</f>
        <v>1.2781761431843399</v>
      </c>
      <c r="H530" s="14">
        <f t="shared" ca="1" si="201"/>
        <v>1.2691292954233699</v>
      </c>
      <c r="I530" s="14">
        <f t="shared" ca="1" si="202"/>
        <v>1.0071283900000001</v>
      </c>
      <c r="J530" s="13">
        <f t="shared" si="192"/>
        <v>0.03</v>
      </c>
      <c r="K530" s="29">
        <f t="shared" si="193"/>
        <v>45267</v>
      </c>
      <c r="L530" s="2">
        <f t="shared" si="194"/>
        <v>16</v>
      </c>
      <c r="M530" s="17">
        <f t="shared" si="195"/>
        <v>16</v>
      </c>
      <c r="N530" s="12">
        <f t="shared" si="185"/>
        <v>1.001878512</v>
      </c>
      <c r="O530" s="12">
        <f t="shared" ca="1" si="186"/>
        <v>1.0090202930000001</v>
      </c>
      <c r="P530" s="17">
        <f t="shared" si="196"/>
        <v>0</v>
      </c>
      <c r="Q530" s="177">
        <f t="shared" ca="1" si="184"/>
        <v>186.13221464499156</v>
      </c>
      <c r="R530" s="20">
        <f t="shared" si="187"/>
        <v>0</v>
      </c>
      <c r="S530" s="14">
        <f t="shared" si="188"/>
        <v>0</v>
      </c>
      <c r="T530" s="4">
        <f t="shared" si="197"/>
        <v>0</v>
      </c>
      <c r="U530" s="29">
        <f t="shared" si="198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ht="15.75" x14ac:dyDescent="0.25">
      <c r="A531" s="115">
        <f t="shared" si="189"/>
        <v>45294</v>
      </c>
      <c r="B531" s="116">
        <f t="shared" ca="1" si="199"/>
        <v>1069.783510400297</v>
      </c>
      <c r="C531" s="14">
        <f t="shared" ca="1" si="190"/>
        <v>883.05816557000003</v>
      </c>
      <c r="D531" s="95">
        <f t="shared" si="191"/>
        <v>45293</v>
      </c>
      <c r="E531" s="13">
        <f ca="1">IF(D531&lt;$B$1,VLOOKUP(D531,[1]DI!$A$4:$B$15000,2,FALSE),0)</f>
        <v>0.11650000000000001</v>
      </c>
      <c r="F531" s="14">
        <f t="shared" ca="1" si="200"/>
        <v>1.0004373900000001</v>
      </c>
      <c r="G531" s="14">
        <f ca="1">(TRUNC(PRODUCT($F$12:$F530),16))</f>
        <v>1.2787352046476099</v>
      </c>
      <c r="H531" s="14">
        <f t="shared" ca="1" si="201"/>
        <v>1.2691292954233699</v>
      </c>
      <c r="I531" s="14">
        <f t="shared" ca="1" si="202"/>
        <v>1.0075689000000001</v>
      </c>
      <c r="J531" s="13">
        <f t="shared" si="192"/>
        <v>0.03</v>
      </c>
      <c r="K531" s="29">
        <f t="shared" si="193"/>
        <v>45267</v>
      </c>
      <c r="L531" s="2">
        <f t="shared" si="194"/>
        <v>17</v>
      </c>
      <c r="M531" s="17">
        <f t="shared" si="195"/>
        <v>17</v>
      </c>
      <c r="N531" s="12">
        <f t="shared" si="185"/>
        <v>1.001996036</v>
      </c>
      <c r="O531" s="12">
        <f t="shared" ca="1" si="186"/>
        <v>1.009580044</v>
      </c>
      <c r="P531" s="17">
        <f t="shared" si="196"/>
        <v>0</v>
      </c>
      <c r="Q531" s="177">
        <f t="shared" ca="1" si="184"/>
        <v>186.72534483029705</v>
      </c>
      <c r="R531" s="20">
        <f t="shared" si="187"/>
        <v>0</v>
      </c>
      <c r="S531" s="14">
        <f t="shared" si="188"/>
        <v>0</v>
      </c>
      <c r="T531" s="4">
        <f t="shared" si="197"/>
        <v>0</v>
      </c>
      <c r="U531" s="29">
        <f t="shared" si="198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ht="15.75" x14ac:dyDescent="0.25">
      <c r="A532" s="115">
        <f t="shared" si="189"/>
        <v>45295</v>
      </c>
      <c r="B532" s="116">
        <f t="shared" ca="1" si="199"/>
        <v>1070.3769658838273</v>
      </c>
      <c r="C532" s="14">
        <f t="shared" ca="1" si="190"/>
        <v>883.05816557000003</v>
      </c>
      <c r="D532" s="95">
        <f t="shared" si="191"/>
        <v>45294</v>
      </c>
      <c r="E532" s="13">
        <f ca="1">IF(D532&lt;$B$1,VLOOKUP(D532,[1]DI!$A$4:$B$15000,2,FALSE),0)</f>
        <v>0.11650000000000001</v>
      </c>
      <c r="F532" s="14">
        <f t="shared" ca="1" si="200"/>
        <v>1.0004373900000001</v>
      </c>
      <c r="G532" s="14">
        <f ca="1">(TRUNC(PRODUCT($F$12:$F531),16))</f>
        <v>1.2792945106387701</v>
      </c>
      <c r="H532" s="14">
        <f t="shared" ca="1" si="201"/>
        <v>1.2691292954233699</v>
      </c>
      <c r="I532" s="14">
        <f t="shared" ca="1" si="202"/>
        <v>1.0080096000000001</v>
      </c>
      <c r="J532" s="13">
        <f t="shared" si="192"/>
        <v>0.03</v>
      </c>
      <c r="K532" s="29">
        <f t="shared" si="193"/>
        <v>45267</v>
      </c>
      <c r="L532" s="2">
        <f t="shared" si="194"/>
        <v>18</v>
      </c>
      <c r="M532" s="17">
        <f t="shared" si="195"/>
        <v>18</v>
      </c>
      <c r="N532" s="12">
        <f t="shared" si="185"/>
        <v>1.0021135729999999</v>
      </c>
      <c r="O532" s="12">
        <f t="shared" ca="1" si="186"/>
        <v>1.010140102</v>
      </c>
      <c r="P532" s="17">
        <f t="shared" si="196"/>
        <v>0</v>
      </c>
      <c r="Q532" s="177">
        <f t="shared" ca="1" si="184"/>
        <v>187.31880031382727</v>
      </c>
      <c r="R532" s="20">
        <f t="shared" si="187"/>
        <v>0</v>
      </c>
      <c r="S532" s="14">
        <f t="shared" si="188"/>
        <v>0</v>
      </c>
      <c r="T532" s="4">
        <f t="shared" si="197"/>
        <v>0</v>
      </c>
      <c r="U532" s="29">
        <f t="shared" si="198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ht="15.75" x14ac:dyDescent="0.25">
      <c r="A533" s="115">
        <f t="shared" si="189"/>
        <v>45296</v>
      </c>
      <c r="B533" s="116">
        <f t="shared" ca="1" si="199"/>
        <v>1070.9707487887304</v>
      </c>
      <c r="C533" s="14">
        <f t="shared" ca="1" si="190"/>
        <v>883.05816557000003</v>
      </c>
      <c r="D533" s="95">
        <f t="shared" si="191"/>
        <v>45295</v>
      </c>
      <c r="E533" s="13">
        <f ca="1">IF(D533&lt;$B$1,VLOOKUP(D533,[1]DI!$A$4:$B$15000,2,FALSE),0)</f>
        <v>0.11650000000000001</v>
      </c>
      <c r="F533" s="14">
        <f t="shared" ca="1" si="200"/>
        <v>1.0004373900000001</v>
      </c>
      <c r="G533" s="14">
        <f ca="1">(TRUNC(PRODUCT($F$12:$F532),16))</f>
        <v>1.27985406126478</v>
      </c>
      <c r="H533" s="14">
        <f t="shared" ca="1" si="201"/>
        <v>1.2691292954233699</v>
      </c>
      <c r="I533" s="14">
        <f t="shared" ca="1" si="202"/>
        <v>1.00845049</v>
      </c>
      <c r="J533" s="13">
        <f t="shared" si="192"/>
        <v>0.03</v>
      </c>
      <c r="K533" s="29">
        <f t="shared" si="193"/>
        <v>45267</v>
      </c>
      <c r="L533" s="2">
        <f t="shared" si="194"/>
        <v>19</v>
      </c>
      <c r="M533" s="17">
        <f t="shared" si="195"/>
        <v>19</v>
      </c>
      <c r="N533" s="12">
        <f t="shared" si="185"/>
        <v>1.002231125</v>
      </c>
      <c r="O533" s="12">
        <f t="shared" ca="1" si="186"/>
        <v>1.0107004690000001</v>
      </c>
      <c r="P533" s="17">
        <f t="shared" si="196"/>
        <v>0</v>
      </c>
      <c r="Q533" s="177">
        <f t="shared" ca="1" si="184"/>
        <v>187.91258321873025</v>
      </c>
      <c r="R533" s="20">
        <f t="shared" si="187"/>
        <v>0</v>
      </c>
      <c r="S533" s="14">
        <f t="shared" si="188"/>
        <v>0</v>
      </c>
      <c r="T533" s="4">
        <f t="shared" si="197"/>
        <v>0</v>
      </c>
      <c r="U533" s="29">
        <f t="shared" si="198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ht="15.75" x14ac:dyDescent="0.25">
      <c r="A534" s="115">
        <f t="shared" si="189"/>
        <v>45299</v>
      </c>
      <c r="B534" s="116">
        <f t="shared" ca="1" si="199"/>
        <v>1071.5648697207462</v>
      </c>
      <c r="C534" s="14">
        <f t="shared" ca="1" si="190"/>
        <v>883.05816557000003</v>
      </c>
      <c r="D534" s="95">
        <f t="shared" si="191"/>
        <v>45296</v>
      </c>
      <c r="E534" s="13">
        <f ca="1">IF(D534&lt;$B$1,VLOOKUP(D534,[1]DI!$A$4:$B$15000,2,FALSE),0)</f>
        <v>0.11650000000000001</v>
      </c>
      <c r="F534" s="14">
        <f t="shared" ca="1" si="200"/>
        <v>1.0004373900000001</v>
      </c>
      <c r="G534" s="14">
        <f ca="1">(TRUNC(PRODUCT($F$12:$F533),16))</f>
        <v>1.28041385663264</v>
      </c>
      <c r="H534" s="14">
        <f t="shared" ca="1" si="201"/>
        <v>1.2691292954233699</v>
      </c>
      <c r="I534" s="14">
        <f t="shared" ca="1" si="202"/>
        <v>1.00889158</v>
      </c>
      <c r="J534" s="13">
        <f t="shared" si="192"/>
        <v>0.03</v>
      </c>
      <c r="K534" s="29">
        <f t="shared" si="193"/>
        <v>45267</v>
      </c>
      <c r="L534" s="2">
        <f t="shared" si="194"/>
        <v>20</v>
      </c>
      <c r="M534" s="17">
        <f t="shared" si="195"/>
        <v>20</v>
      </c>
      <c r="N534" s="12">
        <f t="shared" si="185"/>
        <v>1.0023486909999999</v>
      </c>
      <c r="O534" s="12">
        <f t="shared" ca="1" si="186"/>
        <v>1.0112611549999999</v>
      </c>
      <c r="P534" s="17">
        <f t="shared" si="196"/>
        <v>0</v>
      </c>
      <c r="Q534" s="177">
        <f t="shared" ca="1" si="184"/>
        <v>188.50670415074617</v>
      </c>
      <c r="R534" s="20">
        <f t="shared" si="187"/>
        <v>0</v>
      </c>
      <c r="S534" s="14">
        <f t="shared" si="188"/>
        <v>0</v>
      </c>
      <c r="T534" s="4">
        <f t="shared" si="197"/>
        <v>0</v>
      </c>
      <c r="U534" s="29">
        <f t="shared" si="198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ht="15.75" x14ac:dyDescent="0.25">
      <c r="A535" s="115">
        <f t="shared" si="189"/>
        <v>45300</v>
      </c>
      <c r="B535" s="116">
        <f t="shared" ca="1" si="199"/>
        <v>1072.1593149044129</v>
      </c>
      <c r="C535" s="14">
        <f t="shared" ca="1" si="190"/>
        <v>883.05816557000003</v>
      </c>
      <c r="D535" s="95">
        <f t="shared" si="191"/>
        <v>45299</v>
      </c>
      <c r="E535" s="13">
        <f ca="1">IF(D535&lt;$B$1,VLOOKUP(D535,[1]DI!$A$4:$B$15000,2,FALSE),0)</f>
        <v>0.11650000000000001</v>
      </c>
      <c r="F535" s="14">
        <f t="shared" ca="1" si="200"/>
        <v>1.0004373900000001</v>
      </c>
      <c r="G535" s="14">
        <f ca="1">(TRUNC(PRODUCT($F$12:$F534),16))</f>
        <v>1.28097389684939</v>
      </c>
      <c r="H535" s="14">
        <f t="shared" ca="1" si="201"/>
        <v>1.2691292954233699</v>
      </c>
      <c r="I535" s="14">
        <f t="shared" ca="1" si="202"/>
        <v>1.00933286</v>
      </c>
      <c r="J535" s="13">
        <f t="shared" si="192"/>
        <v>0.03</v>
      </c>
      <c r="K535" s="29">
        <f t="shared" si="193"/>
        <v>45267</v>
      </c>
      <c r="L535" s="2">
        <f t="shared" si="194"/>
        <v>21</v>
      </c>
      <c r="M535" s="17">
        <f t="shared" si="195"/>
        <v>21</v>
      </c>
      <c r="N535" s="12">
        <f t="shared" si="185"/>
        <v>1.00246627</v>
      </c>
      <c r="O535" s="12">
        <f t="shared" ca="1" si="186"/>
        <v>1.0118221469999999</v>
      </c>
      <c r="P535" s="17">
        <f t="shared" si="196"/>
        <v>0</v>
      </c>
      <c r="Q535" s="177">
        <f t="shared" ca="1" si="184"/>
        <v>189.10114933441281</v>
      </c>
      <c r="R535" s="20">
        <f t="shared" si="187"/>
        <v>0</v>
      </c>
      <c r="S535" s="14">
        <f t="shared" si="188"/>
        <v>0</v>
      </c>
      <c r="T535" s="4">
        <f t="shared" si="197"/>
        <v>0</v>
      </c>
      <c r="U535" s="29">
        <f t="shared" si="198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ht="15.75" x14ac:dyDescent="0.25">
      <c r="A536" s="115">
        <f t="shared" si="189"/>
        <v>45301</v>
      </c>
      <c r="B536" s="116">
        <f t="shared" ca="1" si="199"/>
        <v>1072.7540885660262</v>
      </c>
      <c r="C536" s="14">
        <f t="shared" ca="1" si="190"/>
        <v>883.05816557000003</v>
      </c>
      <c r="D536" s="95">
        <f t="shared" si="191"/>
        <v>45300</v>
      </c>
      <c r="E536" s="13">
        <f ca="1">IF(D536&lt;$B$1,VLOOKUP(D536,[1]DI!$A$4:$B$15000,2,FALSE),0)</f>
        <v>0.11650000000000001</v>
      </c>
      <c r="F536" s="14">
        <f t="shared" ca="1" si="200"/>
        <v>1.0004373900000001</v>
      </c>
      <c r="G536" s="14">
        <f ca="1">(TRUNC(PRODUCT($F$12:$F535),16))</f>
        <v>1.28153418202213</v>
      </c>
      <c r="H536" s="14">
        <f t="shared" ca="1" si="201"/>
        <v>1.2691292954233699</v>
      </c>
      <c r="I536" s="14">
        <f t="shared" ca="1" si="202"/>
        <v>1.0097743299999999</v>
      </c>
      <c r="J536" s="13">
        <f t="shared" si="192"/>
        <v>0.03</v>
      </c>
      <c r="K536" s="29">
        <f t="shared" si="193"/>
        <v>45267</v>
      </c>
      <c r="L536" s="2">
        <f t="shared" si="194"/>
        <v>22</v>
      </c>
      <c r="M536" s="17">
        <f t="shared" si="195"/>
        <v>22</v>
      </c>
      <c r="N536" s="12">
        <f t="shared" si="185"/>
        <v>1.0025838629999999</v>
      </c>
      <c r="O536" s="12">
        <f t="shared" ca="1" si="186"/>
        <v>1.0123834490000001</v>
      </c>
      <c r="P536" s="17">
        <f t="shared" si="196"/>
        <v>0</v>
      </c>
      <c r="Q536" s="177">
        <f t="shared" ca="1" si="184"/>
        <v>189.69592299602624</v>
      </c>
      <c r="R536" s="20">
        <f t="shared" si="187"/>
        <v>0</v>
      </c>
      <c r="S536" s="14">
        <f t="shared" si="188"/>
        <v>0</v>
      </c>
      <c r="T536" s="4">
        <f t="shared" si="197"/>
        <v>0</v>
      </c>
      <c r="U536" s="29">
        <f t="shared" si="198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ht="15.75" x14ac:dyDescent="0.25">
      <c r="A537" s="115">
        <f t="shared" si="189"/>
        <v>45302</v>
      </c>
      <c r="B537" s="116">
        <f t="shared" ca="1" si="199"/>
        <v>1073.3491875458644</v>
      </c>
      <c r="C537" s="14">
        <f t="shared" ca="1" si="190"/>
        <v>883.05816557000003</v>
      </c>
      <c r="D537" s="95">
        <f t="shared" si="191"/>
        <v>45301</v>
      </c>
      <c r="E537" s="13">
        <f ca="1">IF(D537&lt;$B$1,VLOOKUP(D537,[1]DI!$A$4:$B$15000,2,FALSE),0)</f>
        <v>0.11650000000000001</v>
      </c>
      <c r="F537" s="14">
        <f t="shared" ca="1" si="200"/>
        <v>1.0004373900000001</v>
      </c>
      <c r="G537" s="14">
        <f ca="1">(TRUNC(PRODUCT($F$12:$F536),16))</f>
        <v>1.28209471225801</v>
      </c>
      <c r="H537" s="14">
        <f t="shared" ca="1" si="201"/>
        <v>1.2691292954233699</v>
      </c>
      <c r="I537" s="14">
        <f t="shared" ca="1" si="202"/>
        <v>1.0102159900000001</v>
      </c>
      <c r="J537" s="13">
        <f t="shared" si="192"/>
        <v>0.03</v>
      </c>
      <c r="K537" s="29">
        <f t="shared" si="193"/>
        <v>45267</v>
      </c>
      <c r="L537" s="2">
        <f t="shared" si="194"/>
        <v>23</v>
      </c>
      <c r="M537" s="17">
        <f t="shared" si="195"/>
        <v>23</v>
      </c>
      <c r="N537" s="12">
        <f t="shared" si="185"/>
        <v>1.0027014700000001</v>
      </c>
      <c r="O537" s="12">
        <f t="shared" ca="1" si="186"/>
        <v>1.0129450579999999</v>
      </c>
      <c r="P537" s="17">
        <f t="shared" si="196"/>
        <v>0</v>
      </c>
      <c r="Q537" s="177">
        <f t="shared" ca="1" si="184"/>
        <v>190.29102197586431</v>
      </c>
      <c r="R537" s="20">
        <f t="shared" si="187"/>
        <v>0</v>
      </c>
      <c r="S537" s="14">
        <f t="shared" si="188"/>
        <v>0</v>
      </c>
      <c r="T537" s="4">
        <f t="shared" si="197"/>
        <v>0</v>
      </c>
      <c r="U537" s="29">
        <f t="shared" si="198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ht="15.75" x14ac:dyDescent="0.25">
      <c r="A538" s="115">
        <f t="shared" si="189"/>
        <v>45303</v>
      </c>
      <c r="B538" s="116">
        <f t="shared" ca="1" si="199"/>
        <v>1073.9446234762413</v>
      </c>
      <c r="C538" s="14">
        <f t="shared" ca="1" si="190"/>
        <v>883.05816557000003</v>
      </c>
      <c r="D538" s="95">
        <f t="shared" si="191"/>
        <v>45302</v>
      </c>
      <c r="E538" s="13">
        <f ca="1">IF(D538&lt;$B$1,VLOOKUP(D538,[1]DI!$A$4:$B$15000,2,FALSE),0)</f>
        <v>0.11650000000000001</v>
      </c>
      <c r="F538" s="14">
        <f t="shared" ca="1" si="200"/>
        <v>1.0004373900000001</v>
      </c>
      <c r="G538" s="14">
        <f ca="1">(TRUNC(PRODUCT($F$12:$F537),16))</f>
        <v>1.2826554876642</v>
      </c>
      <c r="H538" s="14">
        <f t="shared" ca="1" si="201"/>
        <v>1.2691292954233699</v>
      </c>
      <c r="I538" s="14">
        <f t="shared" ca="1" si="202"/>
        <v>1.0106578500000001</v>
      </c>
      <c r="J538" s="13">
        <f t="shared" si="192"/>
        <v>0.03</v>
      </c>
      <c r="K538" s="29">
        <f t="shared" si="193"/>
        <v>45267</v>
      </c>
      <c r="L538" s="2">
        <f t="shared" si="194"/>
        <v>24</v>
      </c>
      <c r="M538" s="17">
        <f t="shared" si="195"/>
        <v>24</v>
      </c>
      <c r="N538" s="12">
        <f t="shared" si="185"/>
        <v>1.00281909</v>
      </c>
      <c r="O538" s="12">
        <f t="shared" ca="1" si="186"/>
        <v>1.013506985</v>
      </c>
      <c r="P538" s="17">
        <f t="shared" si="196"/>
        <v>0</v>
      </c>
      <c r="Q538" s="177">
        <f t="shared" ca="1" si="184"/>
        <v>190.88645790624139</v>
      </c>
      <c r="R538" s="20">
        <f t="shared" si="187"/>
        <v>0</v>
      </c>
      <c r="S538" s="14">
        <f t="shared" si="188"/>
        <v>0</v>
      </c>
      <c r="T538" s="4">
        <f t="shared" si="197"/>
        <v>0</v>
      </c>
      <c r="U538" s="29">
        <f t="shared" si="198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ht="15.75" x14ac:dyDescent="0.25">
      <c r="A539" s="115">
        <f t="shared" si="189"/>
        <v>45306</v>
      </c>
      <c r="B539" s="116">
        <f t="shared" ca="1" si="199"/>
        <v>1074.5403879045653</v>
      </c>
      <c r="C539" s="14">
        <f t="shared" ca="1" si="190"/>
        <v>883.05816557000003</v>
      </c>
      <c r="D539" s="95">
        <f t="shared" si="191"/>
        <v>45303</v>
      </c>
      <c r="E539" s="13">
        <f ca="1">IF(D539&lt;$B$1,VLOOKUP(D539,[1]DI!$A$4:$B$15000,2,FALSE),0)</f>
        <v>0.11650000000000001</v>
      </c>
      <c r="F539" s="14">
        <f t="shared" ca="1" si="200"/>
        <v>1.0004373900000001</v>
      </c>
      <c r="G539" s="14">
        <f ca="1">(TRUNC(PRODUCT($F$12:$F538),16))</f>
        <v>1.2832165083479501</v>
      </c>
      <c r="H539" s="14">
        <f t="shared" ca="1" si="201"/>
        <v>1.2691292954233699</v>
      </c>
      <c r="I539" s="14">
        <f t="shared" ca="1" si="202"/>
        <v>1.0110999000000001</v>
      </c>
      <c r="J539" s="13">
        <f t="shared" si="192"/>
        <v>0.03</v>
      </c>
      <c r="K539" s="29">
        <f t="shared" si="193"/>
        <v>45267</v>
      </c>
      <c r="L539" s="2">
        <f t="shared" si="194"/>
        <v>25</v>
      </c>
      <c r="M539" s="17">
        <f t="shared" si="195"/>
        <v>25</v>
      </c>
      <c r="N539" s="12">
        <f t="shared" si="185"/>
        <v>1.0029367250000001</v>
      </c>
      <c r="O539" s="12">
        <f t="shared" ca="1" si="186"/>
        <v>1.014069222</v>
      </c>
      <c r="P539" s="17">
        <f t="shared" si="196"/>
        <v>0</v>
      </c>
      <c r="Q539" s="177">
        <f t="shared" ca="1" si="184"/>
        <v>191.48222233456522</v>
      </c>
      <c r="R539" s="20">
        <f t="shared" si="187"/>
        <v>0</v>
      </c>
      <c r="S539" s="14">
        <f t="shared" si="188"/>
        <v>0</v>
      </c>
      <c r="T539" s="4">
        <f t="shared" si="197"/>
        <v>0</v>
      </c>
      <c r="U539" s="29">
        <f t="shared" si="198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ht="15.75" x14ac:dyDescent="0.25">
      <c r="A540" s="115">
        <f t="shared" si="189"/>
        <v>45307</v>
      </c>
      <c r="B540" s="116">
        <f t="shared" ca="1" si="199"/>
        <v>1075.1364892834281</v>
      </c>
      <c r="C540" s="14">
        <f t="shared" ca="1" si="190"/>
        <v>883.05816557000003</v>
      </c>
      <c r="D540" s="95">
        <f t="shared" si="191"/>
        <v>45306</v>
      </c>
      <c r="E540" s="13">
        <f ca="1">IF(D540&lt;$B$1,VLOOKUP(D540,[1]DI!$A$4:$B$15000,2,FALSE),0)</f>
        <v>0.11650000000000001</v>
      </c>
      <c r="F540" s="14">
        <f t="shared" ca="1" si="200"/>
        <v>1.0004373900000001</v>
      </c>
      <c r="G540" s="14">
        <f ca="1">(TRUNC(PRODUCT($F$12:$F539),16))</f>
        <v>1.28377777441654</v>
      </c>
      <c r="H540" s="14">
        <f t="shared" ca="1" si="201"/>
        <v>1.2691292954233699</v>
      </c>
      <c r="I540" s="14">
        <f t="shared" ca="1" si="202"/>
        <v>1.0115421499999999</v>
      </c>
      <c r="J540" s="13">
        <f t="shared" si="192"/>
        <v>0.03</v>
      </c>
      <c r="K540" s="29">
        <f t="shared" si="193"/>
        <v>45267</v>
      </c>
      <c r="L540" s="2">
        <f t="shared" si="194"/>
        <v>26</v>
      </c>
      <c r="M540" s="17">
        <f t="shared" si="195"/>
        <v>26</v>
      </c>
      <c r="N540" s="12">
        <f t="shared" si="185"/>
        <v>1.0030543730000001</v>
      </c>
      <c r="O540" s="12">
        <f t="shared" ca="1" si="186"/>
        <v>1.014631777</v>
      </c>
      <c r="P540" s="17">
        <f t="shared" si="196"/>
        <v>0</v>
      </c>
      <c r="Q540" s="177">
        <f t="shared" ca="1" si="184"/>
        <v>192.07832371342798</v>
      </c>
      <c r="R540" s="20">
        <f t="shared" si="187"/>
        <v>0</v>
      </c>
      <c r="S540" s="14">
        <f t="shared" si="188"/>
        <v>0</v>
      </c>
      <c r="T540" s="4">
        <f t="shared" si="197"/>
        <v>0</v>
      </c>
      <c r="U540" s="29">
        <f t="shared" si="198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ht="15.75" x14ac:dyDescent="0.25">
      <c r="A541" s="115">
        <f t="shared" si="189"/>
        <v>45308</v>
      </c>
      <c r="B541" s="116">
        <f t="shared" ca="1" si="199"/>
        <v>1075.7329180936636</v>
      </c>
      <c r="C541" s="14">
        <f t="shared" ca="1" si="190"/>
        <v>883.05816557000003</v>
      </c>
      <c r="D541" s="95">
        <f t="shared" si="191"/>
        <v>45307</v>
      </c>
      <c r="E541" s="13">
        <f ca="1">IF(D541&lt;$B$1,VLOOKUP(D541,[1]DI!$A$4:$B$15000,2,FALSE),0)</f>
        <v>0.11650000000000001</v>
      </c>
      <c r="F541" s="14">
        <f t="shared" ca="1" si="200"/>
        <v>1.0004373900000001</v>
      </c>
      <c r="G541" s="14">
        <f ca="1">(TRUNC(PRODUCT($F$12:$F540),16))</f>
        <v>1.28433928597729</v>
      </c>
      <c r="H541" s="14">
        <f t="shared" ca="1" si="201"/>
        <v>1.2691292954233699</v>
      </c>
      <c r="I541" s="14">
        <f t="shared" ca="1" si="202"/>
        <v>1.01198459</v>
      </c>
      <c r="J541" s="13">
        <f t="shared" si="192"/>
        <v>0.03</v>
      </c>
      <c r="K541" s="29">
        <f t="shared" si="193"/>
        <v>45267</v>
      </c>
      <c r="L541" s="2">
        <f t="shared" si="194"/>
        <v>27</v>
      </c>
      <c r="M541" s="17">
        <f t="shared" si="195"/>
        <v>27</v>
      </c>
      <c r="N541" s="12">
        <f t="shared" si="185"/>
        <v>1.003172035</v>
      </c>
      <c r="O541" s="12">
        <f t="shared" ca="1" si="186"/>
        <v>1.0151946409999999</v>
      </c>
      <c r="P541" s="17">
        <f t="shared" si="196"/>
        <v>0</v>
      </c>
      <c r="Q541" s="177">
        <f t="shared" ca="1" si="184"/>
        <v>192.6747525236635</v>
      </c>
      <c r="R541" s="20">
        <f t="shared" si="187"/>
        <v>0</v>
      </c>
      <c r="S541" s="14">
        <f t="shared" si="188"/>
        <v>0</v>
      </c>
      <c r="T541" s="4">
        <f t="shared" si="197"/>
        <v>0</v>
      </c>
      <c r="U541" s="29">
        <f t="shared" si="198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189"/>
        <v>45309</v>
      </c>
      <c r="B542" s="116">
        <f t="shared" ca="1" si="199"/>
        <v>1076.3296732786978</v>
      </c>
      <c r="C542" s="14">
        <f t="shared" ca="1" si="190"/>
        <v>883.05816557000003</v>
      </c>
      <c r="D542" s="95">
        <f t="shared" si="191"/>
        <v>45308</v>
      </c>
      <c r="E542" s="13">
        <f ca="1">IF(D542&lt;$B$1,VLOOKUP(D542,[1]DI!$A$4:$B$15000,2,FALSE),0)</f>
        <v>0.11650000000000001</v>
      </c>
      <c r="F542" s="14">
        <f t="shared" ca="1" si="200"/>
        <v>1.0004373900000001</v>
      </c>
      <c r="G542" s="14">
        <f ca="1">(TRUNC(PRODUCT($F$12:$F541),16))</f>
        <v>1.28490104313759</v>
      </c>
      <c r="H542" s="14">
        <f t="shared" ca="1" si="201"/>
        <v>1.2691292954233699</v>
      </c>
      <c r="I542" s="14">
        <f t="shared" ca="1" si="202"/>
        <v>1.01242722</v>
      </c>
      <c r="J542" s="13">
        <f t="shared" si="192"/>
        <v>0.03</v>
      </c>
      <c r="K542" s="29">
        <f t="shared" si="193"/>
        <v>45267</v>
      </c>
      <c r="L542" s="2">
        <f t="shared" si="194"/>
        <v>28</v>
      </c>
      <c r="M542" s="17">
        <f t="shared" si="195"/>
        <v>28</v>
      </c>
      <c r="N542" s="12">
        <f t="shared" si="185"/>
        <v>1.0032897110000001</v>
      </c>
      <c r="O542" s="12">
        <f t="shared" ca="1" si="186"/>
        <v>1.015757813</v>
      </c>
      <c r="P542" s="17">
        <f t="shared" si="196"/>
        <v>0</v>
      </c>
      <c r="Q542" s="177">
        <f t="shared" ca="1" si="184"/>
        <v>193.27150770869781</v>
      </c>
      <c r="R542" s="20">
        <f t="shared" si="187"/>
        <v>0</v>
      </c>
      <c r="S542" s="14">
        <f t="shared" si="188"/>
        <v>0</v>
      </c>
      <c r="T542" s="4">
        <f t="shared" si="197"/>
        <v>0</v>
      </c>
      <c r="U542" s="29">
        <f t="shared" si="198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189"/>
        <v>45310</v>
      </c>
      <c r="B543" s="116">
        <f t="shared" ca="1" si="199"/>
        <v>1076.9267548185308</v>
      </c>
      <c r="C543" s="14">
        <f t="shared" ca="1" si="190"/>
        <v>883.05816557000003</v>
      </c>
      <c r="D543" s="95">
        <f t="shared" si="191"/>
        <v>45309</v>
      </c>
      <c r="E543" s="13">
        <f ca="1">IF(D543&lt;$B$1,VLOOKUP(D543,[1]DI!$A$4:$B$15000,2,FALSE),0)</f>
        <v>0.11650000000000001</v>
      </c>
      <c r="F543" s="14">
        <f t="shared" ca="1" si="200"/>
        <v>1.0004373900000001</v>
      </c>
      <c r="G543" s="14">
        <f ca="1">(TRUNC(PRODUCT($F$12:$F542),16))</f>
        <v>1.28546304600484</v>
      </c>
      <c r="H543" s="14">
        <f t="shared" ca="1" si="201"/>
        <v>1.2691292954233699</v>
      </c>
      <c r="I543" s="14">
        <f t="shared" ca="1" si="202"/>
        <v>1.0128700399999999</v>
      </c>
      <c r="J543" s="13">
        <f t="shared" si="192"/>
        <v>0.03</v>
      </c>
      <c r="K543" s="29">
        <f t="shared" si="193"/>
        <v>45267</v>
      </c>
      <c r="L543" s="2">
        <f t="shared" si="194"/>
        <v>29</v>
      </c>
      <c r="M543" s="17">
        <f t="shared" si="195"/>
        <v>29</v>
      </c>
      <c r="N543" s="12">
        <f t="shared" si="185"/>
        <v>1.0034073999999999</v>
      </c>
      <c r="O543" s="12">
        <f t="shared" ca="1" si="186"/>
        <v>1.0163212930000001</v>
      </c>
      <c r="P543" s="17">
        <f t="shared" si="196"/>
        <v>0</v>
      </c>
      <c r="Q543" s="177">
        <f t="shared" ca="1" si="184"/>
        <v>193.86858924853081</v>
      </c>
      <c r="R543" s="20">
        <f t="shared" si="187"/>
        <v>0</v>
      </c>
      <c r="S543" s="14">
        <f t="shared" si="188"/>
        <v>0</v>
      </c>
      <c r="T543" s="4">
        <f t="shared" si="197"/>
        <v>0</v>
      </c>
      <c r="U543" s="29">
        <f t="shared" si="198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189"/>
        <v>45313</v>
      </c>
      <c r="B544" s="116">
        <f t="shared" ca="1" si="199"/>
        <v>1077.5241765086248</v>
      </c>
      <c r="C544" s="14">
        <f t="shared" ca="1" si="190"/>
        <v>883.05816557000003</v>
      </c>
      <c r="D544" s="95">
        <f t="shared" si="191"/>
        <v>45310</v>
      </c>
      <c r="E544" s="13">
        <f ca="1">IF(D544&lt;$B$1,VLOOKUP(D544,[1]DI!$A$4:$B$15000,2,FALSE),0)</f>
        <v>0.11650000000000001</v>
      </c>
      <c r="F544" s="14">
        <f t="shared" ca="1" si="200"/>
        <v>1.0004373900000001</v>
      </c>
      <c r="G544" s="14">
        <f ca="1">(TRUNC(PRODUCT($F$12:$F543),16))</f>
        <v>1.28602529468654</v>
      </c>
      <c r="H544" s="14">
        <f t="shared" ca="1" si="201"/>
        <v>1.2691292954233699</v>
      </c>
      <c r="I544" s="14">
        <f t="shared" ca="1" si="202"/>
        <v>1.01331306</v>
      </c>
      <c r="J544" s="13">
        <f t="shared" si="192"/>
        <v>0.03</v>
      </c>
      <c r="K544" s="29">
        <f t="shared" si="193"/>
        <v>45267</v>
      </c>
      <c r="L544" s="2">
        <f t="shared" si="194"/>
        <v>30</v>
      </c>
      <c r="M544" s="17">
        <f t="shared" si="195"/>
        <v>30</v>
      </c>
      <c r="N544" s="12">
        <f t="shared" si="185"/>
        <v>1.0035251039999999</v>
      </c>
      <c r="O544" s="12">
        <f t="shared" ca="1" si="186"/>
        <v>1.016885094</v>
      </c>
      <c r="P544" s="17">
        <f t="shared" si="196"/>
        <v>0</v>
      </c>
      <c r="Q544" s="177">
        <f t="shared" ca="1" si="184"/>
        <v>194.46601093862483</v>
      </c>
      <c r="R544" s="20">
        <f t="shared" si="187"/>
        <v>0</v>
      </c>
      <c r="S544" s="14">
        <f t="shared" si="188"/>
        <v>0</v>
      </c>
      <c r="T544" s="4">
        <f t="shared" si="197"/>
        <v>0</v>
      </c>
      <c r="U544" s="29">
        <f t="shared" si="198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189"/>
        <v>45314</v>
      </c>
      <c r="B545" s="116">
        <f t="shared" ca="1" si="199"/>
        <v>1078.1219351592576</v>
      </c>
      <c r="C545" s="14">
        <f t="shared" ca="1" si="190"/>
        <v>883.05816557000003</v>
      </c>
      <c r="D545" s="95">
        <f t="shared" si="191"/>
        <v>45313</v>
      </c>
      <c r="E545" s="13">
        <f ca="1">IF(D545&lt;$B$1,VLOOKUP(D545,[1]DI!$A$4:$B$15000,2,FALSE),0)</f>
        <v>0.11650000000000001</v>
      </c>
      <c r="F545" s="14">
        <f t="shared" ca="1" si="200"/>
        <v>1.0004373900000001</v>
      </c>
      <c r="G545" s="14">
        <f ca="1">(TRUNC(PRODUCT($F$12:$F544),16))</f>
        <v>1.28658778929018</v>
      </c>
      <c r="H545" s="14">
        <f t="shared" ca="1" si="201"/>
        <v>1.2691292954233699</v>
      </c>
      <c r="I545" s="14">
        <f t="shared" ca="1" si="202"/>
        <v>1.01375628</v>
      </c>
      <c r="J545" s="13">
        <f t="shared" si="192"/>
        <v>0.03</v>
      </c>
      <c r="K545" s="29">
        <f t="shared" si="193"/>
        <v>45267</v>
      </c>
      <c r="L545" s="2">
        <f t="shared" si="194"/>
        <v>31</v>
      </c>
      <c r="M545" s="17">
        <f t="shared" si="195"/>
        <v>31</v>
      </c>
      <c r="N545" s="12">
        <f t="shared" si="185"/>
        <v>1.0036428209999999</v>
      </c>
      <c r="O545" s="12">
        <f t="shared" ca="1" si="186"/>
        <v>1.0174492129999999</v>
      </c>
      <c r="P545" s="17">
        <f t="shared" si="196"/>
        <v>0</v>
      </c>
      <c r="Q545" s="177">
        <f t="shared" ca="1" si="184"/>
        <v>195.06376958925773</v>
      </c>
      <c r="R545" s="20">
        <f t="shared" si="187"/>
        <v>0</v>
      </c>
      <c r="S545" s="14">
        <f t="shared" si="188"/>
        <v>0</v>
      </c>
      <c r="T545" s="4">
        <f t="shared" si="197"/>
        <v>0</v>
      </c>
      <c r="U545" s="29">
        <f t="shared" si="198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189"/>
        <v>45315</v>
      </c>
      <c r="B546" s="116">
        <f t="shared" ca="1" si="199"/>
        <v>1078.7200106355233</v>
      </c>
      <c r="C546" s="14">
        <f t="shared" ca="1" si="190"/>
        <v>883.05816557000003</v>
      </c>
      <c r="D546" s="95">
        <f t="shared" si="191"/>
        <v>45314</v>
      </c>
      <c r="E546" s="13">
        <f ca="1">IF(D546&lt;$B$1,VLOOKUP(D546,[1]DI!$A$4:$B$15000,2,FALSE),0)</f>
        <v>0.11650000000000001</v>
      </c>
      <c r="F546" s="14">
        <f t="shared" ca="1" si="200"/>
        <v>1.0004373900000001</v>
      </c>
      <c r="G546" s="14">
        <f ca="1">(TRUNC(PRODUCT($F$12:$F545),16))</f>
        <v>1.2871505299233399</v>
      </c>
      <c r="H546" s="14">
        <f t="shared" ca="1" si="201"/>
        <v>1.2691292954233699</v>
      </c>
      <c r="I546" s="14">
        <f t="shared" ca="1" si="202"/>
        <v>1.0141996799999999</v>
      </c>
      <c r="J546" s="13">
        <f t="shared" si="192"/>
        <v>0.03</v>
      </c>
      <c r="K546" s="29">
        <f t="shared" si="193"/>
        <v>45267</v>
      </c>
      <c r="L546" s="2">
        <f t="shared" si="194"/>
        <v>32</v>
      </c>
      <c r="M546" s="17">
        <f t="shared" si="195"/>
        <v>32</v>
      </c>
      <c r="N546" s="12">
        <f t="shared" si="185"/>
        <v>1.0037605519999999</v>
      </c>
      <c r="O546" s="12">
        <f t="shared" ca="1" si="186"/>
        <v>1.0180136310000001</v>
      </c>
      <c r="P546" s="17">
        <f t="shared" si="196"/>
        <v>0</v>
      </c>
      <c r="Q546" s="177">
        <f t="shared" ca="1" si="184"/>
        <v>195.66184506552329</v>
      </c>
      <c r="R546" s="20">
        <f t="shared" si="187"/>
        <v>0</v>
      </c>
      <c r="S546" s="14">
        <f t="shared" si="188"/>
        <v>0</v>
      </c>
      <c r="T546" s="4">
        <f t="shared" si="197"/>
        <v>0</v>
      </c>
      <c r="U546" s="29">
        <f t="shared" si="198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189"/>
        <v>45316</v>
      </c>
      <c r="B547" s="116">
        <f t="shared" ca="1" si="199"/>
        <v>1079.3184241389017</v>
      </c>
      <c r="C547" s="14">
        <f t="shared" ca="1" si="190"/>
        <v>883.05816557000003</v>
      </c>
      <c r="D547" s="95">
        <f t="shared" si="191"/>
        <v>45315</v>
      </c>
      <c r="E547" s="13">
        <f ca="1">IF(D547&lt;$B$1,VLOOKUP(D547,[1]DI!$A$4:$B$15000,2,FALSE),0)</f>
        <v>0.11650000000000001</v>
      </c>
      <c r="F547" s="14">
        <f t="shared" ca="1" si="200"/>
        <v>1.0004373900000001</v>
      </c>
      <c r="G547" s="14">
        <f ca="1">(TRUNC(PRODUCT($F$12:$F546),16))</f>
        <v>1.28771351669362</v>
      </c>
      <c r="H547" s="14">
        <f t="shared" ca="1" si="201"/>
        <v>1.2691292954233699</v>
      </c>
      <c r="I547" s="14">
        <f t="shared" ca="1" si="202"/>
        <v>1.01464328</v>
      </c>
      <c r="J547" s="13">
        <f t="shared" si="192"/>
        <v>0.03</v>
      </c>
      <c r="K547" s="29">
        <f t="shared" si="193"/>
        <v>45267</v>
      </c>
      <c r="L547" s="2">
        <f t="shared" si="194"/>
        <v>33</v>
      </c>
      <c r="M547" s="17">
        <f t="shared" si="195"/>
        <v>33</v>
      </c>
      <c r="N547" s="12">
        <f t="shared" si="185"/>
        <v>1.003878297</v>
      </c>
      <c r="O547" s="12">
        <f t="shared" ca="1" si="186"/>
        <v>1.018578368</v>
      </c>
      <c r="P547" s="17">
        <f t="shared" si="196"/>
        <v>0</v>
      </c>
      <c r="Q547" s="177">
        <f t="shared" ca="1" si="184"/>
        <v>196.26025856890175</v>
      </c>
      <c r="R547" s="20">
        <f t="shared" si="187"/>
        <v>0</v>
      </c>
      <c r="S547" s="14">
        <f t="shared" si="188"/>
        <v>0</v>
      </c>
      <c r="T547" s="4">
        <f t="shared" si="197"/>
        <v>0</v>
      </c>
      <c r="U547" s="29">
        <f t="shared" si="198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189"/>
        <v>45317</v>
      </c>
      <c r="B548" s="116">
        <f t="shared" ca="1" si="199"/>
        <v>1079.9171756693931</v>
      </c>
      <c r="C548" s="14">
        <f t="shared" ca="1" si="190"/>
        <v>883.05816557000003</v>
      </c>
      <c r="D548" s="95">
        <f t="shared" si="191"/>
        <v>45316</v>
      </c>
      <c r="E548" s="13">
        <f ca="1">IF(D548&lt;$B$1,VLOOKUP(D548,[1]DI!$A$4:$B$15000,2,FALSE),0)</f>
        <v>0.11650000000000001</v>
      </c>
      <c r="F548" s="14">
        <f t="shared" ca="1" si="200"/>
        <v>1.0004373900000001</v>
      </c>
      <c r="G548" s="14">
        <f ca="1">(TRUNC(PRODUCT($F$12:$F547),16))</f>
        <v>1.28827674970869</v>
      </c>
      <c r="H548" s="14">
        <f t="shared" ca="1" si="201"/>
        <v>1.2691292954233699</v>
      </c>
      <c r="I548" s="14">
        <f t="shared" ca="1" si="202"/>
        <v>1.01508708</v>
      </c>
      <c r="J548" s="13">
        <f t="shared" si="192"/>
        <v>0.03</v>
      </c>
      <c r="K548" s="29">
        <f t="shared" si="193"/>
        <v>45267</v>
      </c>
      <c r="L548" s="2">
        <f t="shared" si="194"/>
        <v>34</v>
      </c>
      <c r="M548" s="17">
        <f t="shared" si="195"/>
        <v>34</v>
      </c>
      <c r="N548" s="12">
        <f t="shared" si="185"/>
        <v>1.003996055</v>
      </c>
      <c r="O548" s="12">
        <f t="shared" ca="1" si="186"/>
        <v>1.0191434239999999</v>
      </c>
      <c r="P548" s="17">
        <f t="shared" si="196"/>
        <v>0</v>
      </c>
      <c r="Q548" s="177">
        <f t="shared" ca="1" si="184"/>
        <v>196.85901009939315</v>
      </c>
      <c r="R548" s="20">
        <f t="shared" si="187"/>
        <v>0</v>
      </c>
      <c r="S548" s="14">
        <f t="shared" si="188"/>
        <v>0</v>
      </c>
      <c r="T548" s="4">
        <f t="shared" si="197"/>
        <v>0</v>
      </c>
      <c r="U548" s="29">
        <f t="shared" si="198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189"/>
        <v>45320</v>
      </c>
      <c r="B549" s="116">
        <f t="shared" ca="1" si="199"/>
        <v>1080.5162556778314</v>
      </c>
      <c r="C549" s="14">
        <f t="shared" ca="1" si="190"/>
        <v>883.05816557000003</v>
      </c>
      <c r="D549" s="95">
        <f t="shared" si="191"/>
        <v>45317</v>
      </c>
      <c r="E549" s="13">
        <f ca="1">IF(D549&lt;$B$1,VLOOKUP(D549,[1]DI!$A$4:$B$15000,2,FALSE),0)</f>
        <v>0.11650000000000001</v>
      </c>
      <c r="F549" s="14">
        <f t="shared" ca="1" si="200"/>
        <v>1.0004373900000001</v>
      </c>
      <c r="G549" s="14">
        <f ca="1">(TRUNC(PRODUCT($F$12:$F548),16))</f>
        <v>1.28884022907624</v>
      </c>
      <c r="H549" s="14">
        <f t="shared" ca="1" si="201"/>
        <v>1.2691292954233699</v>
      </c>
      <c r="I549" s="14">
        <f t="shared" ca="1" si="202"/>
        <v>1.01553107</v>
      </c>
      <c r="J549" s="13">
        <f t="shared" si="192"/>
        <v>0.03</v>
      </c>
      <c r="K549" s="29">
        <f t="shared" si="193"/>
        <v>45267</v>
      </c>
      <c r="L549" s="2">
        <f t="shared" si="194"/>
        <v>35</v>
      </c>
      <c r="M549" s="17">
        <f t="shared" si="195"/>
        <v>35</v>
      </c>
      <c r="N549" s="12">
        <f t="shared" si="185"/>
        <v>1.0041138279999999</v>
      </c>
      <c r="O549" s="12">
        <f t="shared" ca="1" si="186"/>
        <v>1.0197087899999999</v>
      </c>
      <c r="P549" s="17">
        <f t="shared" si="196"/>
        <v>0</v>
      </c>
      <c r="Q549" s="177">
        <f t="shared" ca="1" si="184"/>
        <v>197.45809010783137</v>
      </c>
      <c r="R549" s="20">
        <f t="shared" si="187"/>
        <v>0</v>
      </c>
      <c r="S549" s="14">
        <f t="shared" si="188"/>
        <v>0</v>
      </c>
      <c r="T549" s="4">
        <f t="shared" si="197"/>
        <v>0</v>
      </c>
      <c r="U549" s="29">
        <f t="shared" si="198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189"/>
        <v>45321</v>
      </c>
      <c r="B550" s="116">
        <f t="shared" ca="1" si="199"/>
        <v>1081.1156631176423</v>
      </c>
      <c r="C550" s="14">
        <f t="shared" ca="1" si="190"/>
        <v>883.05816557000003</v>
      </c>
      <c r="D550" s="95">
        <f t="shared" si="191"/>
        <v>45320</v>
      </c>
      <c r="E550" s="13">
        <f ca="1">IF(D550&lt;$B$1,VLOOKUP(D550,[1]DI!$A$4:$B$15000,2,FALSE),0)</f>
        <v>0.11650000000000001</v>
      </c>
      <c r="F550" s="14">
        <f t="shared" ca="1" si="200"/>
        <v>1.0004373900000001</v>
      </c>
      <c r="G550" s="14">
        <f ca="1">(TRUNC(PRODUCT($F$12:$F549),16))</f>
        <v>1.2894039549040399</v>
      </c>
      <c r="H550" s="14">
        <f t="shared" ca="1" si="201"/>
        <v>1.2691292954233699</v>
      </c>
      <c r="I550" s="14">
        <f t="shared" ca="1" si="202"/>
        <v>1.0159752500000001</v>
      </c>
      <c r="J550" s="13">
        <f t="shared" si="192"/>
        <v>0.03</v>
      </c>
      <c r="K550" s="29">
        <f t="shared" si="193"/>
        <v>45267</v>
      </c>
      <c r="L550" s="2">
        <f t="shared" si="194"/>
        <v>36</v>
      </c>
      <c r="M550" s="17">
        <f t="shared" si="195"/>
        <v>36</v>
      </c>
      <c r="N550" s="12">
        <f t="shared" si="185"/>
        <v>1.0042316140000001</v>
      </c>
      <c r="O550" s="12">
        <f t="shared" ca="1" si="186"/>
        <v>1.020274465</v>
      </c>
      <c r="P550" s="17">
        <f t="shared" si="196"/>
        <v>0</v>
      </c>
      <c r="Q550" s="177">
        <f t="shared" ca="1" si="184"/>
        <v>198.05749754764233</v>
      </c>
      <c r="R550" s="20">
        <f t="shared" si="187"/>
        <v>0</v>
      </c>
      <c r="S550" s="14">
        <f t="shared" si="188"/>
        <v>0</v>
      </c>
      <c r="T550" s="4">
        <f t="shared" si="197"/>
        <v>0</v>
      </c>
      <c r="U550" s="29">
        <f t="shared" si="198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15">
        <f t="shared" si="189"/>
        <v>45322</v>
      </c>
      <c r="B551" s="116">
        <f t="shared" ca="1" si="199"/>
        <v>1081.7154096311403</v>
      </c>
      <c r="C551" s="14">
        <f t="shared" ca="1" si="190"/>
        <v>883.05816557000003</v>
      </c>
      <c r="D551" s="95">
        <f t="shared" si="191"/>
        <v>45321</v>
      </c>
      <c r="E551" s="13">
        <f ca="1">IF(D551&lt;$B$1,VLOOKUP(D551,[1]DI!$A$4:$B$15000,2,FALSE),0)</f>
        <v>0.11650000000000001</v>
      </c>
      <c r="F551" s="14">
        <f t="shared" ca="1" si="200"/>
        <v>1.0004373900000001</v>
      </c>
      <c r="G551" s="14">
        <f ca="1">(TRUNC(PRODUCT($F$12:$F550),16))</f>
        <v>1.2899679272998701</v>
      </c>
      <c r="H551" s="14">
        <f t="shared" ca="1" si="201"/>
        <v>1.2691292954233699</v>
      </c>
      <c r="I551" s="14">
        <f t="shared" ca="1" si="202"/>
        <v>1.0164196299999999</v>
      </c>
      <c r="J551" s="13">
        <f t="shared" si="192"/>
        <v>0.03</v>
      </c>
      <c r="K551" s="29">
        <f t="shared" si="193"/>
        <v>45267</v>
      </c>
      <c r="L551" s="2">
        <f t="shared" si="194"/>
        <v>37</v>
      </c>
      <c r="M551" s="17">
        <f t="shared" si="195"/>
        <v>37</v>
      </c>
      <c r="N551" s="12">
        <f t="shared" si="185"/>
        <v>1.004349414</v>
      </c>
      <c r="O551" s="12">
        <f t="shared" ca="1" si="186"/>
        <v>1.0208404600000001</v>
      </c>
      <c r="P551" s="17">
        <f t="shared" si="196"/>
        <v>0</v>
      </c>
      <c r="Q551" s="177">
        <f t="shared" ca="1" si="184"/>
        <v>198.65724406114029</v>
      </c>
      <c r="R551" s="20">
        <f t="shared" si="187"/>
        <v>0</v>
      </c>
      <c r="S551" s="14">
        <f t="shared" si="188"/>
        <v>0</v>
      </c>
      <c r="T551" s="4">
        <f t="shared" si="197"/>
        <v>0</v>
      </c>
      <c r="U551" s="29">
        <f t="shared" si="198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189"/>
        <v>45323</v>
      </c>
      <c r="B552" s="116">
        <f t="shared" ca="1" si="199"/>
        <v>1082.315483576011</v>
      </c>
      <c r="C552" s="14">
        <f t="shared" ca="1" si="190"/>
        <v>883.05816557000003</v>
      </c>
      <c r="D552" s="95">
        <f t="shared" si="191"/>
        <v>45322</v>
      </c>
      <c r="E552" s="13">
        <f ca="1">IF(D552&lt;$B$1,VLOOKUP(D552,[1]DI!$A$4:$B$15000,2,FALSE),0)</f>
        <v>0.11650000000000001</v>
      </c>
      <c r="F552" s="14">
        <f t="shared" ca="1" si="200"/>
        <v>1.0004373900000001</v>
      </c>
      <c r="G552" s="14">
        <f ca="1">(TRUNC(PRODUCT($F$12:$F551),16))</f>
        <v>1.29053214637159</v>
      </c>
      <c r="H552" s="14">
        <f t="shared" ca="1" si="201"/>
        <v>1.2691292954233699</v>
      </c>
      <c r="I552" s="14">
        <f t="shared" ca="1" si="202"/>
        <v>1.0168642000000001</v>
      </c>
      <c r="J552" s="13">
        <f t="shared" si="192"/>
        <v>0.03</v>
      </c>
      <c r="K552" s="29">
        <f t="shared" si="193"/>
        <v>45267</v>
      </c>
      <c r="L552" s="2">
        <f t="shared" si="194"/>
        <v>38</v>
      </c>
      <c r="M552" s="17">
        <f t="shared" si="195"/>
        <v>38</v>
      </c>
      <c r="N552" s="12">
        <f t="shared" si="185"/>
        <v>1.004467228</v>
      </c>
      <c r="O552" s="12">
        <f t="shared" ca="1" si="186"/>
        <v>1.021406764</v>
      </c>
      <c r="P552" s="17">
        <f t="shared" si="196"/>
        <v>0</v>
      </c>
      <c r="Q552" s="177">
        <f t="shared" ca="1" si="184"/>
        <v>199.25731800601099</v>
      </c>
      <c r="R552" s="20">
        <f t="shared" si="187"/>
        <v>0</v>
      </c>
      <c r="S552" s="14">
        <f t="shared" si="188"/>
        <v>0</v>
      </c>
      <c r="T552" s="4">
        <f t="shared" si="197"/>
        <v>0</v>
      </c>
      <c r="U552" s="29">
        <f t="shared" si="198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189"/>
        <v>45324</v>
      </c>
      <c r="B553" s="116">
        <f t="shared" ca="1" si="199"/>
        <v>1082.9158976711428</v>
      </c>
      <c r="C553" s="14">
        <f t="shared" ca="1" si="190"/>
        <v>883.05816557000003</v>
      </c>
      <c r="D553" s="95">
        <f t="shared" si="191"/>
        <v>45323</v>
      </c>
      <c r="E553" s="13">
        <f ca="1">IF(D553&lt;$B$1,VLOOKUP(D553,[1]DI!$A$4:$B$15000,2,FALSE),0)</f>
        <v>0.1115</v>
      </c>
      <c r="F553" s="14">
        <f t="shared" ca="1" si="200"/>
        <v>1.00041957</v>
      </c>
      <c r="G553" s="14">
        <f ca="1">(TRUNC(PRODUCT($F$12:$F552),16))</f>
        <v>1.2910966122270999</v>
      </c>
      <c r="H553" s="14">
        <f t="shared" ca="1" si="201"/>
        <v>1.2691292954233699</v>
      </c>
      <c r="I553" s="14">
        <f t="shared" ca="1" si="202"/>
        <v>1.01730897</v>
      </c>
      <c r="J553" s="13">
        <f t="shared" si="192"/>
        <v>0.03</v>
      </c>
      <c r="K553" s="29">
        <f t="shared" si="193"/>
        <v>45267</v>
      </c>
      <c r="L553" s="2">
        <f t="shared" si="194"/>
        <v>39</v>
      </c>
      <c r="M553" s="17">
        <f t="shared" si="195"/>
        <v>39</v>
      </c>
      <c r="N553" s="12">
        <f t="shared" si="185"/>
        <v>1.004585056</v>
      </c>
      <c r="O553" s="12">
        <f t="shared" ca="1" si="186"/>
        <v>1.021973389</v>
      </c>
      <c r="P553" s="17">
        <f t="shared" si="196"/>
        <v>0</v>
      </c>
      <c r="Q553" s="177">
        <f t="shared" ca="1" si="184"/>
        <v>199.85773210114272</v>
      </c>
      <c r="R553" s="20">
        <f t="shared" si="187"/>
        <v>0</v>
      </c>
      <c r="S553" s="14">
        <f t="shared" si="188"/>
        <v>0</v>
      </c>
      <c r="T553" s="4">
        <f t="shared" si="197"/>
        <v>0</v>
      </c>
      <c r="U553" s="29">
        <f t="shared" si="198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189"/>
        <v>45327</v>
      </c>
      <c r="B554" s="116">
        <f t="shared" ca="1" si="199"/>
        <v>1083.4973369252652</v>
      </c>
      <c r="C554" s="14">
        <f t="shared" ca="1" si="190"/>
        <v>883.05816557000003</v>
      </c>
      <c r="D554" s="95">
        <f t="shared" si="191"/>
        <v>45324</v>
      </c>
      <c r="E554" s="13">
        <f ca="1">IF(D554&lt;$B$1,VLOOKUP(D554,[1]DI!$A$4:$B$15000,2,FALSE),0)</f>
        <v>0.1115</v>
      </c>
      <c r="F554" s="14">
        <f t="shared" ca="1" si="200"/>
        <v>1.00041957</v>
      </c>
      <c r="G554" s="14">
        <f ca="1">(TRUNC(PRODUCT($F$12:$F553),16))</f>
        <v>1.29163831763269</v>
      </c>
      <c r="H554" s="14">
        <f t="shared" ca="1" si="201"/>
        <v>1.2691292954233699</v>
      </c>
      <c r="I554" s="14">
        <f t="shared" ca="1" si="202"/>
        <v>1.0177358000000001</v>
      </c>
      <c r="J554" s="13">
        <f t="shared" si="192"/>
        <v>0.03</v>
      </c>
      <c r="K554" s="29">
        <f t="shared" si="193"/>
        <v>45267</v>
      </c>
      <c r="L554" s="2">
        <f t="shared" si="194"/>
        <v>40</v>
      </c>
      <c r="M554" s="17">
        <f t="shared" si="195"/>
        <v>40</v>
      </c>
      <c r="N554" s="12">
        <f t="shared" si="185"/>
        <v>1.004702897</v>
      </c>
      <c r="O554" s="12">
        <f t="shared" ca="1" si="186"/>
        <v>1.0225221069999999</v>
      </c>
      <c r="P554" s="17">
        <f t="shared" si="196"/>
        <v>0</v>
      </c>
      <c r="Q554" s="177">
        <f t="shared" ca="1" si="184"/>
        <v>200.4391713552651</v>
      </c>
      <c r="R554" s="20">
        <f t="shared" si="187"/>
        <v>0</v>
      </c>
      <c r="S554" s="14">
        <f t="shared" si="188"/>
        <v>0</v>
      </c>
      <c r="T554" s="4">
        <f t="shared" si="197"/>
        <v>0</v>
      </c>
      <c r="U554" s="29">
        <f t="shared" si="198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ht="15.75" x14ac:dyDescent="0.25">
      <c r="A555" s="115">
        <f t="shared" si="189"/>
        <v>45328</v>
      </c>
      <c r="B555" s="116">
        <f t="shared" ca="1" si="199"/>
        <v>1084.0790898252981</v>
      </c>
      <c r="C555" s="14">
        <f t="shared" ca="1" si="190"/>
        <v>883.05816557000003</v>
      </c>
      <c r="D555" s="95">
        <f t="shared" si="191"/>
        <v>45327</v>
      </c>
      <c r="E555" s="13">
        <f ca="1">IF(D555&lt;$B$1,VLOOKUP(D555,[1]DI!$A$4:$B$15000,2,FALSE),0)</f>
        <v>0.1115</v>
      </c>
      <c r="F555" s="14">
        <f t="shared" ca="1" si="200"/>
        <v>1.00041957</v>
      </c>
      <c r="G555" s="14">
        <f ca="1">(TRUNC(PRODUCT($F$12:$F554),16))</f>
        <v>1.29218025032162</v>
      </c>
      <c r="H555" s="14">
        <f t="shared" ca="1" si="201"/>
        <v>1.2691292954233699</v>
      </c>
      <c r="I555" s="14">
        <f t="shared" ca="1" si="202"/>
        <v>1.01816281</v>
      </c>
      <c r="J555" s="13">
        <f t="shared" si="192"/>
        <v>0.03</v>
      </c>
      <c r="K555" s="29">
        <f t="shared" si="193"/>
        <v>45267</v>
      </c>
      <c r="L555" s="2">
        <f t="shared" si="194"/>
        <v>41</v>
      </c>
      <c r="M555" s="17">
        <f t="shared" si="195"/>
        <v>41</v>
      </c>
      <c r="N555" s="12">
        <f t="shared" si="185"/>
        <v>1.004820753</v>
      </c>
      <c r="O555" s="12">
        <f t="shared" ca="1" si="186"/>
        <v>1.0230711210000001</v>
      </c>
      <c r="P555" s="17">
        <f t="shared" si="196"/>
        <v>0</v>
      </c>
      <c r="Q555" s="177">
        <f t="shared" ca="1" si="184"/>
        <v>201.02092425529804</v>
      </c>
      <c r="R555" s="20">
        <f t="shared" si="187"/>
        <v>0</v>
      </c>
      <c r="S555" s="14">
        <f t="shared" si="188"/>
        <v>0</v>
      </c>
      <c r="T555" s="4">
        <f t="shared" si="197"/>
        <v>0</v>
      </c>
      <c r="U555" s="29">
        <f t="shared" si="198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ht="15.75" x14ac:dyDescent="0.25">
      <c r="A556" s="115">
        <f t="shared" si="189"/>
        <v>45329</v>
      </c>
      <c r="B556" s="116">
        <f t="shared" ca="1" si="199"/>
        <v>1084.6611563812414</v>
      </c>
      <c r="C556" s="14">
        <f t="shared" ca="1" si="190"/>
        <v>883.05816557000003</v>
      </c>
      <c r="D556" s="95">
        <f t="shared" si="191"/>
        <v>45328</v>
      </c>
      <c r="E556" s="13">
        <f ca="1">IF(D556&lt;$B$1,VLOOKUP(D556,[1]DI!$A$4:$B$15000,2,FALSE),0)</f>
        <v>0.1115</v>
      </c>
      <c r="F556" s="14">
        <f t="shared" ca="1" si="200"/>
        <v>1.00041957</v>
      </c>
      <c r="G556" s="14">
        <f ca="1">(TRUNC(PRODUCT($F$12:$F555),16))</f>
        <v>1.2927224103892401</v>
      </c>
      <c r="H556" s="14">
        <f t="shared" ca="1" si="201"/>
        <v>1.2691292954233699</v>
      </c>
      <c r="I556" s="14">
        <f t="shared" ca="1" si="202"/>
        <v>1.0185900000000001</v>
      </c>
      <c r="J556" s="13">
        <f t="shared" si="192"/>
        <v>0.03</v>
      </c>
      <c r="K556" s="29">
        <f t="shared" si="193"/>
        <v>45267</v>
      </c>
      <c r="L556" s="2">
        <f t="shared" si="194"/>
        <v>42</v>
      </c>
      <c r="M556" s="17">
        <f t="shared" si="195"/>
        <v>42</v>
      </c>
      <c r="N556" s="12">
        <f t="shared" si="185"/>
        <v>1.0049386220000001</v>
      </c>
      <c r="O556" s="12">
        <f t="shared" ca="1" si="186"/>
        <v>1.0236204310000001</v>
      </c>
      <c r="P556" s="17">
        <f t="shared" si="196"/>
        <v>0</v>
      </c>
      <c r="Q556" s="177">
        <f t="shared" ca="1" si="184"/>
        <v>201.6029908112414</v>
      </c>
      <c r="R556" s="20">
        <f t="shared" si="187"/>
        <v>0</v>
      </c>
      <c r="S556" s="14">
        <f t="shared" si="188"/>
        <v>0</v>
      </c>
      <c r="T556" s="4">
        <f t="shared" si="197"/>
        <v>0</v>
      </c>
      <c r="U556" s="29">
        <f t="shared" si="198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ht="15.75" x14ac:dyDescent="0.25">
      <c r="A557" s="115">
        <f t="shared" si="189"/>
        <v>45330</v>
      </c>
      <c r="B557" s="116">
        <f t="shared" ca="1" si="199"/>
        <v>1085.2435355365212</v>
      </c>
      <c r="C557" s="14">
        <f t="shared" ca="1" si="190"/>
        <v>883.05816557000003</v>
      </c>
      <c r="D557" s="95">
        <f t="shared" si="191"/>
        <v>45329</v>
      </c>
      <c r="E557" s="13">
        <f ca="1">IF(D557&lt;$B$1,VLOOKUP(D557,[1]DI!$A$4:$B$15000,2,FALSE),0)</f>
        <v>0.1115</v>
      </c>
      <c r="F557" s="14">
        <f t="shared" ca="1" si="200"/>
        <v>1.00041957</v>
      </c>
      <c r="G557" s="14">
        <f ca="1">(TRUNC(PRODUCT($F$12:$F556),16))</f>
        <v>1.2932647979309699</v>
      </c>
      <c r="H557" s="14">
        <f t="shared" ca="1" si="201"/>
        <v>1.2691292954233699</v>
      </c>
      <c r="I557" s="14">
        <f t="shared" ca="1" si="202"/>
        <v>1.01901737</v>
      </c>
      <c r="J557" s="13">
        <f t="shared" si="192"/>
        <v>0.03</v>
      </c>
      <c r="K557" s="29">
        <f t="shared" si="193"/>
        <v>45267</v>
      </c>
      <c r="L557" s="2">
        <f t="shared" si="194"/>
        <v>43</v>
      </c>
      <c r="M557" s="17">
        <f t="shared" si="195"/>
        <v>43</v>
      </c>
      <c r="N557" s="12">
        <f t="shared" si="185"/>
        <v>1.005056505</v>
      </c>
      <c r="O557" s="12">
        <f t="shared" ca="1" si="186"/>
        <v>1.0241700359999999</v>
      </c>
      <c r="P557" s="17">
        <f t="shared" si="196"/>
        <v>0</v>
      </c>
      <c r="Q557" s="177">
        <f t="shared" ca="1" si="184"/>
        <v>202.18536996652116</v>
      </c>
      <c r="R557" s="20">
        <f t="shared" si="187"/>
        <v>0</v>
      </c>
      <c r="S557" s="14">
        <f t="shared" si="188"/>
        <v>0</v>
      </c>
      <c r="T557" s="4">
        <f t="shared" si="197"/>
        <v>0</v>
      </c>
      <c r="U557" s="29">
        <f t="shared" si="198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ht="15.75" x14ac:dyDescent="0.25">
      <c r="A558" s="115">
        <f t="shared" si="189"/>
        <v>45331</v>
      </c>
      <c r="B558" s="116">
        <f t="shared" ca="1" si="199"/>
        <v>1085.8262293942855</v>
      </c>
      <c r="C558" s="14">
        <f t="shared" ca="1" si="190"/>
        <v>883.05816557000003</v>
      </c>
      <c r="D558" s="95">
        <f t="shared" si="191"/>
        <v>45330</v>
      </c>
      <c r="E558" s="13">
        <f ca="1">IF(D558&lt;$B$1,VLOOKUP(D558,[1]DI!$A$4:$B$15000,2,FALSE),0)</f>
        <v>0.1115</v>
      </c>
      <c r="F558" s="14">
        <f t="shared" ca="1" si="200"/>
        <v>1.00041957</v>
      </c>
      <c r="G558" s="14">
        <f ca="1">(TRUNC(PRODUCT($F$12:$F557),16))</f>
        <v>1.2938074130422399</v>
      </c>
      <c r="H558" s="14">
        <f t="shared" ca="1" si="201"/>
        <v>1.2691292954233699</v>
      </c>
      <c r="I558" s="14">
        <f t="shared" ca="1" si="202"/>
        <v>1.01944492</v>
      </c>
      <c r="J558" s="13">
        <f t="shared" si="192"/>
        <v>0.03</v>
      </c>
      <c r="K558" s="29">
        <f t="shared" si="193"/>
        <v>45267</v>
      </c>
      <c r="L558" s="2">
        <f t="shared" si="194"/>
        <v>44</v>
      </c>
      <c r="M558" s="17">
        <f t="shared" si="195"/>
        <v>44</v>
      </c>
      <c r="N558" s="12">
        <f t="shared" si="185"/>
        <v>1.005174402</v>
      </c>
      <c r="O558" s="12">
        <f t="shared" ca="1" si="186"/>
        <v>1.0247199380000001</v>
      </c>
      <c r="P558" s="17">
        <f t="shared" si="196"/>
        <v>0</v>
      </c>
      <c r="Q558" s="177">
        <f t="shared" ca="1" si="184"/>
        <v>202.76806382428549</v>
      </c>
      <c r="R558" s="20">
        <f t="shared" si="187"/>
        <v>0</v>
      </c>
      <c r="S558" s="14">
        <f t="shared" si="188"/>
        <v>0</v>
      </c>
      <c r="T558" s="4">
        <f t="shared" si="197"/>
        <v>0</v>
      </c>
      <c r="U558" s="29">
        <f t="shared" si="198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ht="15.75" x14ac:dyDescent="0.25">
      <c r="A559" s="115">
        <f t="shared" si="189"/>
        <v>45336</v>
      </c>
      <c r="B559" s="116">
        <f t="shared" ca="1" si="199"/>
        <v>1086.4092358413864</v>
      </c>
      <c r="C559" s="14">
        <f t="shared" ca="1" si="190"/>
        <v>883.05816557000003</v>
      </c>
      <c r="D559" s="95">
        <f t="shared" si="191"/>
        <v>45331</v>
      </c>
      <c r="E559" s="13">
        <f ca="1">IF(D559&lt;$B$1,VLOOKUP(D559,[1]DI!$A$4:$B$15000,2,FALSE),0)</f>
        <v>0.1115</v>
      </c>
      <c r="F559" s="14">
        <f t="shared" ca="1" si="200"/>
        <v>1.00041957</v>
      </c>
      <c r="G559" s="14">
        <f ca="1">(TRUNC(PRODUCT($F$12:$F558),16))</f>
        <v>1.29435025581853</v>
      </c>
      <c r="H559" s="14">
        <f t="shared" ca="1" si="201"/>
        <v>1.2691292954233699</v>
      </c>
      <c r="I559" s="14">
        <f t="shared" ca="1" si="202"/>
        <v>1.0198726499999999</v>
      </c>
      <c r="J559" s="13">
        <f t="shared" si="192"/>
        <v>0.03</v>
      </c>
      <c r="K559" s="29">
        <f t="shared" si="193"/>
        <v>45267</v>
      </c>
      <c r="L559" s="2">
        <f t="shared" si="194"/>
        <v>45</v>
      </c>
      <c r="M559" s="17">
        <f t="shared" si="195"/>
        <v>45</v>
      </c>
      <c r="N559" s="12">
        <f t="shared" si="185"/>
        <v>1.005292313</v>
      </c>
      <c r="O559" s="12">
        <f t="shared" ca="1" si="186"/>
        <v>1.025270135</v>
      </c>
      <c r="P559" s="17">
        <f t="shared" si="196"/>
        <v>0</v>
      </c>
      <c r="Q559" s="177">
        <f t="shared" ca="1" si="184"/>
        <v>203.35107027138622</v>
      </c>
      <c r="R559" s="20">
        <f t="shared" si="187"/>
        <v>0</v>
      </c>
      <c r="S559" s="14">
        <f t="shared" si="188"/>
        <v>0</v>
      </c>
      <c r="T559" s="4">
        <f t="shared" si="197"/>
        <v>0</v>
      </c>
      <c r="U559" s="29">
        <f t="shared" si="198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5.75" x14ac:dyDescent="0.25">
      <c r="A560" s="115">
        <f t="shared" si="189"/>
        <v>45337</v>
      </c>
      <c r="B560" s="116">
        <f t="shared" ca="1" si="199"/>
        <v>1086.9925559443975</v>
      </c>
      <c r="C560" s="14">
        <f t="shared" ca="1" si="190"/>
        <v>883.05816557000003</v>
      </c>
      <c r="D560" s="95">
        <f t="shared" si="191"/>
        <v>45336</v>
      </c>
      <c r="E560" s="13">
        <f ca="1">IF(D560&lt;$B$1,VLOOKUP(D560,[1]DI!$A$4:$B$15000,2,FALSE),0)</f>
        <v>0.1115</v>
      </c>
      <c r="F560" s="14">
        <f t="shared" ca="1" si="200"/>
        <v>1.00041957</v>
      </c>
      <c r="G560" s="14">
        <f ca="1">(TRUNC(PRODUCT($F$12:$F559),16))</f>
        <v>1.2948933263553599</v>
      </c>
      <c r="H560" s="14">
        <f t="shared" ca="1" si="201"/>
        <v>1.2691292954233699</v>
      </c>
      <c r="I560" s="14">
        <f t="shared" ca="1" si="202"/>
        <v>1.0203005599999999</v>
      </c>
      <c r="J560" s="13">
        <f t="shared" si="192"/>
        <v>0.03</v>
      </c>
      <c r="K560" s="29">
        <f t="shared" si="193"/>
        <v>45267</v>
      </c>
      <c r="L560" s="2">
        <f t="shared" si="194"/>
        <v>46</v>
      </c>
      <c r="M560" s="17">
        <f t="shared" si="195"/>
        <v>46</v>
      </c>
      <c r="N560" s="12">
        <f t="shared" si="185"/>
        <v>1.005410237</v>
      </c>
      <c r="O560" s="12">
        <f t="shared" ca="1" si="186"/>
        <v>1.025820628</v>
      </c>
      <c r="P560" s="17">
        <f t="shared" si="196"/>
        <v>0</v>
      </c>
      <c r="Q560" s="177">
        <f t="shared" ca="1" si="184"/>
        <v>203.93439037439742</v>
      </c>
      <c r="R560" s="20">
        <f t="shared" si="187"/>
        <v>0</v>
      </c>
      <c r="S560" s="14">
        <f t="shared" si="188"/>
        <v>0</v>
      </c>
      <c r="T560" s="4">
        <f t="shared" si="197"/>
        <v>0</v>
      </c>
      <c r="U560" s="29">
        <f t="shared" si="198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ht="15.75" x14ac:dyDescent="0.25">
      <c r="A561" s="115">
        <f t="shared" si="189"/>
        <v>45338</v>
      </c>
      <c r="B561" s="116">
        <f t="shared" ca="1" si="199"/>
        <v>1087.5761790975789</v>
      </c>
      <c r="C561" s="14">
        <f t="shared" ca="1" si="190"/>
        <v>883.05816557000003</v>
      </c>
      <c r="D561" s="95">
        <f t="shared" si="191"/>
        <v>45337</v>
      </c>
      <c r="E561" s="13">
        <f ca="1">IF(D561&lt;$B$1,VLOOKUP(D561,[1]DI!$A$4:$B$15000,2,FALSE),0)</f>
        <v>0.1115</v>
      </c>
      <c r="F561" s="14">
        <f t="shared" ca="1" si="200"/>
        <v>1.00041957</v>
      </c>
      <c r="G561" s="14">
        <f ca="1">(TRUNC(PRODUCT($F$12:$F560),16))</f>
        <v>1.2954366247483</v>
      </c>
      <c r="H561" s="14">
        <f t="shared" ca="1" si="201"/>
        <v>1.2691292954233699</v>
      </c>
      <c r="I561" s="14">
        <f t="shared" ca="1" si="202"/>
        <v>1.02072864</v>
      </c>
      <c r="J561" s="13">
        <f t="shared" si="192"/>
        <v>0.03</v>
      </c>
      <c r="K561" s="29">
        <f t="shared" si="193"/>
        <v>45267</v>
      </c>
      <c r="L561" s="2">
        <f t="shared" si="194"/>
        <v>47</v>
      </c>
      <c r="M561" s="17">
        <f t="shared" si="195"/>
        <v>47</v>
      </c>
      <c r="N561" s="12">
        <f t="shared" si="185"/>
        <v>1.005528175</v>
      </c>
      <c r="O561" s="12">
        <f t="shared" ca="1" si="186"/>
        <v>1.0263714070000001</v>
      </c>
      <c r="P561" s="17">
        <f t="shared" si="196"/>
        <v>0</v>
      </c>
      <c r="Q561" s="177">
        <f t="shared" ca="1" si="184"/>
        <v>204.51801352757889</v>
      </c>
      <c r="R561" s="20">
        <f t="shared" si="187"/>
        <v>0</v>
      </c>
      <c r="S561" s="14">
        <f t="shared" si="188"/>
        <v>0</v>
      </c>
      <c r="T561" s="4">
        <f t="shared" si="197"/>
        <v>0</v>
      </c>
      <c r="U561" s="29">
        <f t="shared" si="198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ht="15.75" x14ac:dyDescent="0.25">
      <c r="A562" s="115">
        <f t="shared" si="189"/>
        <v>45341</v>
      </c>
      <c r="B562" s="116">
        <f t="shared" ca="1" si="199"/>
        <v>1088.160127568985</v>
      </c>
      <c r="C562" s="14">
        <f t="shared" ca="1" si="190"/>
        <v>883.05816557000003</v>
      </c>
      <c r="D562" s="95">
        <f t="shared" si="191"/>
        <v>45338</v>
      </c>
      <c r="E562" s="13">
        <f ca="1">IF(D562&lt;$B$1,VLOOKUP(D562,[1]DI!$A$4:$B$15000,2,FALSE),0)</f>
        <v>0.1115</v>
      </c>
      <c r="F562" s="14">
        <f t="shared" ca="1" si="200"/>
        <v>1.00041957</v>
      </c>
      <c r="G562" s="14">
        <f ca="1">(TRUNC(PRODUCT($F$12:$F561),16))</f>
        <v>1.2959801510929501</v>
      </c>
      <c r="H562" s="14">
        <f t="shared" ca="1" si="201"/>
        <v>1.2691292954233699</v>
      </c>
      <c r="I562" s="14">
        <f t="shared" ca="1" si="202"/>
        <v>1.02115691</v>
      </c>
      <c r="J562" s="13">
        <f t="shared" si="192"/>
        <v>0.03</v>
      </c>
      <c r="K562" s="29">
        <f t="shared" si="193"/>
        <v>45267</v>
      </c>
      <c r="L562" s="2">
        <f t="shared" si="194"/>
        <v>48</v>
      </c>
      <c r="M562" s="17">
        <f t="shared" si="195"/>
        <v>48</v>
      </c>
      <c r="N562" s="12">
        <f t="shared" si="185"/>
        <v>1.005646128</v>
      </c>
      <c r="O562" s="12">
        <f t="shared" ca="1" si="186"/>
        <v>1.026922493</v>
      </c>
      <c r="P562" s="17">
        <f t="shared" si="196"/>
        <v>0</v>
      </c>
      <c r="Q562" s="177">
        <f t="shared" ca="1" si="184"/>
        <v>205.10196199898505</v>
      </c>
      <c r="R562" s="20">
        <f t="shared" si="187"/>
        <v>0</v>
      </c>
      <c r="S562" s="14">
        <f t="shared" si="188"/>
        <v>0</v>
      </c>
      <c r="T562" s="4">
        <f t="shared" si="197"/>
        <v>0</v>
      </c>
      <c r="U562" s="29">
        <f t="shared" si="198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ht="15.75" x14ac:dyDescent="0.25">
      <c r="A563" s="115">
        <f t="shared" si="189"/>
        <v>45342</v>
      </c>
      <c r="B563" s="116">
        <f t="shared" ca="1" si="199"/>
        <v>1088.7443886197277</v>
      </c>
      <c r="C563" s="14">
        <f t="shared" ca="1" si="190"/>
        <v>883.05816557000003</v>
      </c>
      <c r="D563" s="95">
        <f t="shared" si="191"/>
        <v>45341</v>
      </c>
      <c r="E563" s="13">
        <f ca="1">IF(D563&lt;$B$1,VLOOKUP(D563,[1]DI!$A$4:$B$15000,2,FALSE),0)</f>
        <v>0.1115</v>
      </c>
      <c r="F563" s="14">
        <f t="shared" ca="1" si="200"/>
        <v>1.00041957</v>
      </c>
      <c r="G563" s="14">
        <f ca="1">(TRUNC(PRODUCT($F$12:$F562),16))</f>
        <v>1.29652390548494</v>
      </c>
      <c r="H563" s="14">
        <f t="shared" ca="1" si="201"/>
        <v>1.2691292954233699</v>
      </c>
      <c r="I563" s="14">
        <f t="shared" ca="1" si="202"/>
        <v>1.02158536</v>
      </c>
      <c r="J563" s="13">
        <f t="shared" si="192"/>
        <v>0.03</v>
      </c>
      <c r="K563" s="29">
        <f t="shared" si="193"/>
        <v>45267</v>
      </c>
      <c r="L563" s="2">
        <f t="shared" si="194"/>
        <v>49</v>
      </c>
      <c r="M563" s="17">
        <f t="shared" si="195"/>
        <v>49</v>
      </c>
      <c r="N563" s="12">
        <f t="shared" si="185"/>
        <v>1.0057640940000001</v>
      </c>
      <c r="O563" s="12">
        <f t="shared" ca="1" si="186"/>
        <v>1.027473874</v>
      </c>
      <c r="P563" s="17">
        <f t="shared" si="196"/>
        <v>0</v>
      </c>
      <c r="Q563" s="177">
        <f t="shared" ca="1" si="184"/>
        <v>205.68622304972766</v>
      </c>
      <c r="R563" s="20">
        <f t="shared" si="187"/>
        <v>0</v>
      </c>
      <c r="S563" s="14">
        <f t="shared" si="188"/>
        <v>0</v>
      </c>
      <c r="T563" s="4">
        <f t="shared" si="197"/>
        <v>0</v>
      </c>
      <c r="U563" s="29">
        <f t="shared" si="198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ht="15.75" x14ac:dyDescent="0.25">
      <c r="A564" s="115">
        <f t="shared" si="189"/>
        <v>45343</v>
      </c>
      <c r="B564" s="116">
        <f t="shared" ca="1" si="199"/>
        <v>1089.3289537872147</v>
      </c>
      <c r="C564" s="14">
        <f t="shared" ca="1" si="190"/>
        <v>883.05816557000003</v>
      </c>
      <c r="D564" s="95">
        <f t="shared" si="191"/>
        <v>45342</v>
      </c>
      <c r="E564" s="13">
        <f ca="1">IF(D564&lt;$B$1,VLOOKUP(D564,[1]DI!$A$4:$B$15000,2,FALSE),0)</f>
        <v>0.1115</v>
      </c>
      <c r="F564" s="14">
        <f t="shared" ca="1" si="200"/>
        <v>1.00041957</v>
      </c>
      <c r="G564" s="14">
        <f ca="1">(TRUNC(PRODUCT($F$12:$F563),16))</f>
        <v>1.29706788801997</v>
      </c>
      <c r="H564" s="14">
        <f t="shared" ca="1" si="201"/>
        <v>1.2691292954233699</v>
      </c>
      <c r="I564" s="14">
        <f t="shared" ca="1" si="202"/>
        <v>1.0220139800000001</v>
      </c>
      <c r="J564" s="13">
        <f t="shared" si="192"/>
        <v>0.03</v>
      </c>
      <c r="K564" s="29">
        <f t="shared" si="193"/>
        <v>45267</v>
      </c>
      <c r="L564" s="2">
        <f t="shared" si="194"/>
        <v>50</v>
      </c>
      <c r="M564" s="17">
        <f t="shared" si="195"/>
        <v>50</v>
      </c>
      <c r="N564" s="12">
        <f t="shared" si="185"/>
        <v>1.0058820740000001</v>
      </c>
      <c r="O564" s="12">
        <f t="shared" ca="1" si="186"/>
        <v>1.028025542</v>
      </c>
      <c r="P564" s="17">
        <f t="shared" si="196"/>
        <v>0</v>
      </c>
      <c r="Q564" s="177">
        <f t="shared" ca="1" si="184"/>
        <v>206.27078821721454</v>
      </c>
      <c r="R564" s="20">
        <f t="shared" si="187"/>
        <v>0</v>
      </c>
      <c r="S564" s="14">
        <f t="shared" si="188"/>
        <v>0</v>
      </c>
      <c r="T564" s="4">
        <f t="shared" si="197"/>
        <v>0</v>
      </c>
      <c r="U564" s="29">
        <f t="shared" si="198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ht="15.75" x14ac:dyDescent="0.25">
      <c r="A565" s="115">
        <f t="shared" si="189"/>
        <v>45344</v>
      </c>
      <c r="B565" s="116">
        <f t="shared" ca="1" si="199"/>
        <v>1089.9138421497782</v>
      </c>
      <c r="C565" s="14">
        <f t="shared" ca="1" si="190"/>
        <v>883.05816557000003</v>
      </c>
      <c r="D565" s="95">
        <f t="shared" si="191"/>
        <v>45343</v>
      </c>
      <c r="E565" s="13">
        <f ca="1">IF(D565&lt;$B$1,VLOOKUP(D565,[1]DI!$A$4:$B$15000,2,FALSE),0)</f>
        <v>0.1115</v>
      </c>
      <c r="F565" s="14">
        <f t="shared" ca="1" si="200"/>
        <v>1.00041957</v>
      </c>
      <c r="G565" s="14">
        <f ca="1">(TRUNC(PRODUCT($F$12:$F564),16))</f>
        <v>1.2976120987937401</v>
      </c>
      <c r="H565" s="14">
        <f t="shared" ca="1" si="201"/>
        <v>1.2691292954233699</v>
      </c>
      <c r="I565" s="14">
        <f t="shared" ca="1" si="202"/>
        <v>1.0224427899999999</v>
      </c>
      <c r="J565" s="13">
        <f t="shared" si="192"/>
        <v>0.03</v>
      </c>
      <c r="K565" s="29">
        <f t="shared" si="193"/>
        <v>45267</v>
      </c>
      <c r="L565" s="2">
        <f t="shared" si="194"/>
        <v>51</v>
      </c>
      <c r="M565" s="17">
        <f t="shared" si="195"/>
        <v>51</v>
      </c>
      <c r="N565" s="12">
        <f t="shared" si="185"/>
        <v>1.006000067</v>
      </c>
      <c r="O565" s="12">
        <f t="shared" ca="1" si="186"/>
        <v>1.0285775150000001</v>
      </c>
      <c r="P565" s="17">
        <f t="shared" si="196"/>
        <v>0</v>
      </c>
      <c r="Q565" s="177">
        <f t="shared" ca="1" si="184"/>
        <v>206.85567657977811</v>
      </c>
      <c r="R565" s="20">
        <f t="shared" si="187"/>
        <v>0</v>
      </c>
      <c r="S565" s="14">
        <f t="shared" si="188"/>
        <v>0</v>
      </c>
      <c r="T565" s="4">
        <f t="shared" si="197"/>
        <v>0</v>
      </c>
      <c r="U565" s="29">
        <f t="shared" si="198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ht="15.75" x14ac:dyDescent="0.25">
      <c r="A566" s="115">
        <f t="shared" si="189"/>
        <v>45345</v>
      </c>
      <c r="B566" s="116">
        <f t="shared" ca="1" si="199"/>
        <v>1090.4990462714002</v>
      </c>
      <c r="C566" s="14">
        <f t="shared" ca="1" si="190"/>
        <v>883.05816557000003</v>
      </c>
      <c r="D566" s="95">
        <f t="shared" si="191"/>
        <v>45344</v>
      </c>
      <c r="E566" s="13">
        <f ca="1">IF(D566&lt;$B$1,VLOOKUP(D566,[1]DI!$A$4:$B$15000,2,FALSE),0)</f>
        <v>0.1115</v>
      </c>
      <c r="F566" s="14">
        <f t="shared" ca="1" si="200"/>
        <v>1.00041957</v>
      </c>
      <c r="G566" s="14">
        <f ca="1">(TRUNC(PRODUCT($F$12:$F565),16))</f>
        <v>1.2981565379020299</v>
      </c>
      <c r="H566" s="14">
        <f t="shared" ca="1" si="201"/>
        <v>1.2691292954233699</v>
      </c>
      <c r="I566" s="14">
        <f t="shared" ca="1" si="202"/>
        <v>1.02287178</v>
      </c>
      <c r="J566" s="13">
        <f t="shared" si="192"/>
        <v>0.03</v>
      </c>
      <c r="K566" s="29">
        <f t="shared" si="193"/>
        <v>45267</v>
      </c>
      <c r="L566" s="2">
        <f t="shared" si="194"/>
        <v>52</v>
      </c>
      <c r="M566" s="17">
        <f t="shared" si="195"/>
        <v>52</v>
      </c>
      <c r="N566" s="12">
        <f t="shared" si="185"/>
        <v>1.0061180750000001</v>
      </c>
      <c r="O566" s="12">
        <f t="shared" ca="1" si="186"/>
        <v>1.0291297859999999</v>
      </c>
      <c r="P566" s="17">
        <f t="shared" si="196"/>
        <v>0</v>
      </c>
      <c r="Q566" s="177">
        <f t="shared" ca="1" si="184"/>
        <v>207.44088070140015</v>
      </c>
      <c r="R566" s="20">
        <f t="shared" si="187"/>
        <v>0</v>
      </c>
      <c r="S566" s="14">
        <f t="shared" si="188"/>
        <v>0</v>
      </c>
      <c r="T566" s="4">
        <f t="shared" si="197"/>
        <v>0</v>
      </c>
      <c r="U566" s="29">
        <f t="shared" si="198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ht="15.75" x14ac:dyDescent="0.25">
      <c r="A567" s="115">
        <f t="shared" si="189"/>
        <v>45348</v>
      </c>
      <c r="B567" s="116">
        <f t="shared" ca="1" si="199"/>
        <v>1091.0845534531925</v>
      </c>
      <c r="C567" s="14">
        <f t="shared" ca="1" si="190"/>
        <v>883.05816557000003</v>
      </c>
      <c r="D567" s="95">
        <f t="shared" si="191"/>
        <v>45345</v>
      </c>
      <c r="E567" s="13">
        <f ca="1">IF(D567&lt;$B$1,VLOOKUP(D567,[1]DI!$A$4:$B$15000,2,FALSE),0)</f>
        <v>0.1115</v>
      </c>
      <c r="F567" s="14">
        <f t="shared" ca="1" si="200"/>
        <v>1.00041957</v>
      </c>
      <c r="G567" s="14">
        <f ca="1">(TRUNC(PRODUCT($F$12:$F566),16))</f>
        <v>1.2987012054406399</v>
      </c>
      <c r="H567" s="14">
        <f t="shared" ca="1" si="201"/>
        <v>1.2691292954233699</v>
      </c>
      <c r="I567" s="14">
        <f t="shared" ca="1" si="202"/>
        <v>1.0233009399999999</v>
      </c>
      <c r="J567" s="13">
        <f t="shared" si="192"/>
        <v>0.03</v>
      </c>
      <c r="K567" s="29">
        <f t="shared" si="193"/>
        <v>45267</v>
      </c>
      <c r="L567" s="2">
        <f t="shared" si="194"/>
        <v>53</v>
      </c>
      <c r="M567" s="17">
        <f t="shared" si="195"/>
        <v>53</v>
      </c>
      <c r="N567" s="12">
        <f t="shared" si="185"/>
        <v>1.0062360960000001</v>
      </c>
      <c r="O567" s="12">
        <f t="shared" ca="1" si="186"/>
        <v>1.0296823429999999</v>
      </c>
      <c r="P567" s="17">
        <f t="shared" si="196"/>
        <v>0</v>
      </c>
      <c r="Q567" s="177">
        <f t="shared" ca="1" si="184"/>
        <v>208.02638788319246</v>
      </c>
      <c r="R567" s="20">
        <f t="shared" si="187"/>
        <v>0</v>
      </c>
      <c r="S567" s="14">
        <f t="shared" si="188"/>
        <v>0</v>
      </c>
      <c r="T567" s="4">
        <f t="shared" si="197"/>
        <v>0</v>
      </c>
      <c r="U567" s="29">
        <f t="shared" si="198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ht="15.75" x14ac:dyDescent="0.25">
      <c r="A568" s="115">
        <f t="shared" si="189"/>
        <v>45349</v>
      </c>
      <c r="B568" s="116">
        <f t="shared" ca="1" si="199"/>
        <v>1091.6703848866355</v>
      </c>
      <c r="C568" s="14">
        <f t="shared" ca="1" si="190"/>
        <v>883.05816557000003</v>
      </c>
      <c r="D568" s="95">
        <f t="shared" si="191"/>
        <v>45348</v>
      </c>
      <c r="E568" s="13">
        <f ca="1">IF(D568&lt;$B$1,VLOOKUP(D568,[1]DI!$A$4:$B$15000,2,FALSE),0)</f>
        <v>0.1115</v>
      </c>
      <c r="F568" s="14">
        <f t="shared" ca="1" si="200"/>
        <v>1.00041957</v>
      </c>
      <c r="G568" s="14">
        <f ca="1">(TRUNC(PRODUCT($F$12:$F567),16))</f>
        <v>1.29924610150541</v>
      </c>
      <c r="H568" s="14">
        <f t="shared" ca="1" si="201"/>
        <v>1.2691292954233699</v>
      </c>
      <c r="I568" s="14">
        <f t="shared" ca="1" si="202"/>
        <v>1.02373029</v>
      </c>
      <c r="J568" s="13">
        <f t="shared" si="192"/>
        <v>0.03</v>
      </c>
      <c r="K568" s="29">
        <f t="shared" si="193"/>
        <v>45267</v>
      </c>
      <c r="L568" s="2">
        <f t="shared" si="194"/>
        <v>54</v>
      </c>
      <c r="M568" s="17">
        <f t="shared" si="195"/>
        <v>54</v>
      </c>
      <c r="N568" s="12">
        <f t="shared" si="185"/>
        <v>1.0063541309999999</v>
      </c>
      <c r="O568" s="12">
        <f t="shared" ca="1" si="186"/>
        <v>1.030235206</v>
      </c>
      <c r="P568" s="17">
        <f t="shared" si="196"/>
        <v>0</v>
      </c>
      <c r="Q568" s="177">
        <f t="shared" ca="1" si="184"/>
        <v>208.61221931663545</v>
      </c>
      <c r="R568" s="20">
        <f t="shared" si="187"/>
        <v>0</v>
      </c>
      <c r="S568" s="14">
        <f t="shared" si="188"/>
        <v>0</v>
      </c>
      <c r="T568" s="4">
        <f t="shared" si="197"/>
        <v>0</v>
      </c>
      <c r="U568" s="29">
        <f t="shared" si="198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ht="15.75" x14ac:dyDescent="0.25">
      <c r="A569" s="115">
        <f t="shared" si="189"/>
        <v>45350</v>
      </c>
      <c r="B569" s="116">
        <f t="shared" ca="1" si="199"/>
        <v>1092.256533145711</v>
      </c>
      <c r="C569" s="14">
        <f t="shared" ca="1" si="190"/>
        <v>883.05816557000003</v>
      </c>
      <c r="D569" s="95">
        <f t="shared" si="191"/>
        <v>45349</v>
      </c>
      <c r="E569" s="13">
        <f ca="1">IF(D569&lt;$B$1,VLOOKUP(D569,[1]DI!$A$4:$B$15000,2,FALSE),0)</f>
        <v>0.1115</v>
      </c>
      <c r="F569" s="14">
        <f t="shared" ca="1" si="200"/>
        <v>1.00041957</v>
      </c>
      <c r="G569" s="14">
        <f ca="1">(TRUNC(PRODUCT($F$12:$F568),16))</f>
        <v>1.29979122619222</v>
      </c>
      <c r="H569" s="14">
        <f t="shared" ca="1" si="201"/>
        <v>1.2691292954233699</v>
      </c>
      <c r="I569" s="14">
        <f t="shared" ca="1" si="202"/>
        <v>1.0241598199999999</v>
      </c>
      <c r="J569" s="13">
        <f t="shared" si="192"/>
        <v>0.03</v>
      </c>
      <c r="K569" s="29">
        <f t="shared" si="193"/>
        <v>45267</v>
      </c>
      <c r="L569" s="2">
        <f t="shared" si="194"/>
        <v>55</v>
      </c>
      <c r="M569" s="17">
        <f t="shared" si="195"/>
        <v>55</v>
      </c>
      <c r="N569" s="12">
        <f t="shared" si="185"/>
        <v>1.0064721809999999</v>
      </c>
      <c r="O569" s="12">
        <f t="shared" ca="1" si="186"/>
        <v>1.0307883680000001</v>
      </c>
      <c r="P569" s="17">
        <f t="shared" si="196"/>
        <v>0</v>
      </c>
      <c r="Q569" s="177">
        <f t="shared" ca="1" si="184"/>
        <v>209.19836757571102</v>
      </c>
      <c r="R569" s="20">
        <f t="shared" si="187"/>
        <v>0</v>
      </c>
      <c r="S569" s="14">
        <f t="shared" si="188"/>
        <v>0</v>
      </c>
      <c r="T569" s="4">
        <f t="shared" si="197"/>
        <v>0</v>
      </c>
      <c r="U569" s="29">
        <f t="shared" si="198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ht="15.75" x14ac:dyDescent="0.25">
      <c r="A570" s="115">
        <f t="shared" si="189"/>
        <v>45351</v>
      </c>
      <c r="B570" s="116">
        <f t="shared" ca="1" si="199"/>
        <v>1092.8429823418087</v>
      </c>
      <c r="C570" s="14">
        <f t="shared" ca="1" si="190"/>
        <v>883.05816557000003</v>
      </c>
      <c r="D570" s="95">
        <f t="shared" si="191"/>
        <v>45350</v>
      </c>
      <c r="E570" s="13">
        <f ca="1">IF(D570&lt;$B$1,VLOOKUP(D570,[1]DI!$A$4:$B$15000,2,FALSE),0)</f>
        <v>0.1115</v>
      </c>
      <c r="F570" s="14">
        <f t="shared" ca="1" si="200"/>
        <v>1.00041957</v>
      </c>
      <c r="G570" s="14">
        <f ca="1">(TRUNC(PRODUCT($F$12:$F569),16))</f>
        <v>1.3003365795969899</v>
      </c>
      <c r="H570" s="14">
        <f t="shared" ca="1" si="201"/>
        <v>1.2691292954233699</v>
      </c>
      <c r="I570" s="14">
        <f t="shared" ca="1" si="202"/>
        <v>1.0245895199999999</v>
      </c>
      <c r="J570" s="13">
        <f t="shared" si="192"/>
        <v>0.03</v>
      </c>
      <c r="K570" s="29">
        <f t="shared" si="193"/>
        <v>45267</v>
      </c>
      <c r="L570" s="2">
        <f t="shared" si="194"/>
        <v>56</v>
      </c>
      <c r="M570" s="17">
        <f t="shared" si="195"/>
        <v>56</v>
      </c>
      <c r="N570" s="12">
        <f t="shared" si="185"/>
        <v>1.006590243</v>
      </c>
      <c r="O570" s="12">
        <f t="shared" ca="1" si="186"/>
        <v>1.0313418139999999</v>
      </c>
      <c r="P570" s="17">
        <f t="shared" si="196"/>
        <v>0</v>
      </c>
      <c r="Q570" s="177">
        <f t="shared" ca="1" si="184"/>
        <v>209.78481677180872</v>
      </c>
      <c r="R570" s="20">
        <f t="shared" si="187"/>
        <v>0</v>
      </c>
      <c r="S570" s="14">
        <f t="shared" si="188"/>
        <v>0</v>
      </c>
      <c r="T570" s="4">
        <f t="shared" si="197"/>
        <v>0</v>
      </c>
      <c r="U570" s="29">
        <f t="shared" si="198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ht="15.75" x14ac:dyDescent="0.25">
      <c r="A571" s="115">
        <f t="shared" si="189"/>
        <v>45352</v>
      </c>
      <c r="B571" s="116">
        <f t="shared" ca="1" si="199"/>
        <v>1093.4297579027052</v>
      </c>
      <c r="C571" s="14">
        <f t="shared" ca="1" si="190"/>
        <v>883.05816557000003</v>
      </c>
      <c r="D571" s="95">
        <f t="shared" si="191"/>
        <v>45351</v>
      </c>
      <c r="E571" s="13">
        <f ca="1">IF(D571&lt;$B$1,VLOOKUP(D571,[1]DI!$A$4:$B$15000,2,FALSE),0)</f>
        <v>0.1115</v>
      </c>
      <c r="F571" s="14">
        <f t="shared" ca="1" si="200"/>
        <v>1.00041957</v>
      </c>
      <c r="G571" s="14">
        <f ca="1">(TRUNC(PRODUCT($F$12:$F570),16))</f>
        <v>1.3008821618156901</v>
      </c>
      <c r="H571" s="14">
        <f t="shared" ca="1" si="201"/>
        <v>1.2691292954233699</v>
      </c>
      <c r="I571" s="14">
        <f t="shared" ca="1" si="202"/>
        <v>1.0250194100000001</v>
      </c>
      <c r="J571" s="13">
        <f t="shared" si="192"/>
        <v>0.03</v>
      </c>
      <c r="K571" s="29">
        <f t="shared" si="193"/>
        <v>45267</v>
      </c>
      <c r="L571" s="2">
        <f t="shared" si="194"/>
        <v>57</v>
      </c>
      <c r="M571" s="17">
        <f t="shared" si="195"/>
        <v>57</v>
      </c>
      <c r="N571" s="12">
        <f t="shared" si="185"/>
        <v>1.00670832</v>
      </c>
      <c r="O571" s="12">
        <f t="shared" ca="1" si="186"/>
        <v>1.0318955679999999</v>
      </c>
      <c r="P571" s="17">
        <f t="shared" si="196"/>
        <v>0</v>
      </c>
      <c r="Q571" s="177">
        <f t="shared" ca="1" si="184"/>
        <v>210.37159233270518</v>
      </c>
      <c r="R571" s="20">
        <f t="shared" si="187"/>
        <v>0</v>
      </c>
      <c r="S571" s="14">
        <f t="shared" si="188"/>
        <v>0</v>
      </c>
      <c r="T571" s="4">
        <f t="shared" si="197"/>
        <v>0</v>
      </c>
      <c r="U571" s="29">
        <f t="shared" si="198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ht="15.75" x14ac:dyDescent="0.25">
      <c r="A572" s="115">
        <f t="shared" si="189"/>
        <v>45355</v>
      </c>
      <c r="B572" s="116">
        <f t="shared" ca="1" si="199"/>
        <v>1094.0168492426601</v>
      </c>
      <c r="C572" s="14">
        <f t="shared" ca="1" si="190"/>
        <v>883.05816557000003</v>
      </c>
      <c r="D572" s="95">
        <f t="shared" si="191"/>
        <v>45352</v>
      </c>
      <c r="E572" s="13">
        <f ca="1">IF(D572&lt;$B$1,VLOOKUP(D572,[1]DI!$A$4:$B$15000,2,FALSE),0)</f>
        <v>0.1115</v>
      </c>
      <c r="F572" s="14">
        <f t="shared" ca="1" si="200"/>
        <v>1.00041957</v>
      </c>
      <c r="G572" s="14">
        <f ca="1">(TRUNC(PRODUCT($F$12:$F571),16))</f>
        <v>1.3014279729443301</v>
      </c>
      <c r="H572" s="14">
        <f t="shared" ca="1" si="201"/>
        <v>1.2691292954233699</v>
      </c>
      <c r="I572" s="14">
        <f t="shared" ca="1" si="202"/>
        <v>1.02544948</v>
      </c>
      <c r="J572" s="13">
        <f t="shared" si="192"/>
        <v>0.03</v>
      </c>
      <c r="K572" s="29">
        <f t="shared" si="193"/>
        <v>45267</v>
      </c>
      <c r="L572" s="2">
        <f t="shared" si="194"/>
        <v>58</v>
      </c>
      <c r="M572" s="17">
        <f t="shared" si="195"/>
        <v>58</v>
      </c>
      <c r="N572" s="12">
        <f t="shared" si="185"/>
        <v>1.006826411</v>
      </c>
      <c r="O572" s="12">
        <f t="shared" ca="1" si="186"/>
        <v>1.03244962</v>
      </c>
      <c r="P572" s="17">
        <f t="shared" si="196"/>
        <v>0</v>
      </c>
      <c r="Q572" s="177">
        <f t="shared" ca="1" si="184"/>
        <v>210.95868367266019</v>
      </c>
      <c r="R572" s="20">
        <f t="shared" si="187"/>
        <v>0</v>
      </c>
      <c r="S572" s="14">
        <f t="shared" si="188"/>
        <v>0</v>
      </c>
      <c r="T572" s="4">
        <f t="shared" si="197"/>
        <v>0</v>
      </c>
      <c r="U572" s="29">
        <f t="shared" si="198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ht="15.75" x14ac:dyDescent="0.25">
      <c r="A573" s="115">
        <f t="shared" si="189"/>
        <v>45356</v>
      </c>
      <c r="B573" s="116">
        <f t="shared" ca="1" si="199"/>
        <v>1094.6042531619516</v>
      </c>
      <c r="C573" s="14">
        <f t="shared" ca="1" si="190"/>
        <v>883.05816557000003</v>
      </c>
      <c r="D573" s="95">
        <f t="shared" si="191"/>
        <v>45355</v>
      </c>
      <c r="E573" s="13">
        <f ca="1">IF(D573&lt;$B$1,VLOOKUP(D573,[1]DI!$A$4:$B$15000,2,FALSE),0)</f>
        <v>0.1115</v>
      </c>
      <c r="F573" s="14">
        <f t="shared" ca="1" si="200"/>
        <v>1.00041957</v>
      </c>
      <c r="G573" s="14">
        <f ca="1">(TRUNC(PRODUCT($F$12:$F572),16))</f>
        <v>1.3019740130789299</v>
      </c>
      <c r="H573" s="14">
        <f t="shared" ca="1" si="201"/>
        <v>1.2691292954233699</v>
      </c>
      <c r="I573" s="14">
        <f t="shared" ca="1" si="202"/>
        <v>1.02587973</v>
      </c>
      <c r="J573" s="13">
        <f t="shared" si="192"/>
        <v>0.03</v>
      </c>
      <c r="K573" s="29">
        <f t="shared" si="193"/>
        <v>45267</v>
      </c>
      <c r="L573" s="2">
        <f t="shared" si="194"/>
        <v>59</v>
      </c>
      <c r="M573" s="17">
        <f t="shared" si="195"/>
        <v>59</v>
      </c>
      <c r="N573" s="12">
        <f t="shared" si="185"/>
        <v>1.006944515</v>
      </c>
      <c r="O573" s="12">
        <f t="shared" ca="1" si="186"/>
        <v>1.033003967</v>
      </c>
      <c r="P573" s="17">
        <f t="shared" si="196"/>
        <v>0</v>
      </c>
      <c r="Q573" s="177">
        <f t="shared" ca="1" si="184"/>
        <v>211.54608759195159</v>
      </c>
      <c r="R573" s="20">
        <f t="shared" si="187"/>
        <v>0</v>
      </c>
      <c r="S573" s="14">
        <f t="shared" si="188"/>
        <v>0</v>
      </c>
      <c r="T573" s="4">
        <f t="shared" si="197"/>
        <v>0</v>
      </c>
      <c r="U573" s="29">
        <f t="shared" si="198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ht="15.75" x14ac:dyDescent="0.25">
      <c r="A574" s="115">
        <f t="shared" si="189"/>
        <v>45357</v>
      </c>
      <c r="B574" s="116">
        <f t="shared" ca="1" si="199"/>
        <v>1095.1919633211353</v>
      </c>
      <c r="C574" s="14">
        <f t="shared" ca="1" si="190"/>
        <v>883.05816557000003</v>
      </c>
      <c r="D574" s="95">
        <f t="shared" si="191"/>
        <v>45356</v>
      </c>
      <c r="E574" s="13">
        <f ca="1">IF(D574&lt;$B$1,VLOOKUP(D574,[1]DI!$A$4:$B$15000,2,FALSE),0)</f>
        <v>0.1115</v>
      </c>
      <c r="F574" s="14">
        <f t="shared" ca="1" si="200"/>
        <v>1.00041957</v>
      </c>
      <c r="G574" s="14">
        <f ca="1">(TRUNC(PRODUCT($F$12:$F573),16))</f>
        <v>1.3025202823155999</v>
      </c>
      <c r="H574" s="14">
        <f t="shared" ca="1" si="201"/>
        <v>1.2691292954233699</v>
      </c>
      <c r="I574" s="14">
        <f t="shared" ca="1" si="202"/>
        <v>1.02631015</v>
      </c>
      <c r="J574" s="13">
        <f t="shared" si="192"/>
        <v>0.03</v>
      </c>
      <c r="K574" s="29">
        <f t="shared" si="193"/>
        <v>45267</v>
      </c>
      <c r="L574" s="2">
        <f t="shared" si="194"/>
        <v>60</v>
      </c>
      <c r="M574" s="17">
        <f t="shared" si="195"/>
        <v>60</v>
      </c>
      <c r="N574" s="12">
        <f t="shared" si="185"/>
        <v>1.007062634</v>
      </c>
      <c r="O574" s="12">
        <f t="shared" ca="1" si="186"/>
        <v>1.0335586029999999</v>
      </c>
      <c r="P574" s="17">
        <f t="shared" si="196"/>
        <v>0</v>
      </c>
      <c r="Q574" s="177">
        <f t="shared" ca="1" si="184"/>
        <v>212.13379775113532</v>
      </c>
      <c r="R574" s="20">
        <f t="shared" si="187"/>
        <v>0</v>
      </c>
      <c r="S574" s="14">
        <f t="shared" si="188"/>
        <v>0</v>
      </c>
      <c r="T574" s="4">
        <f t="shared" si="197"/>
        <v>0</v>
      </c>
      <c r="U574" s="29">
        <f t="shared" si="198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ht="15.75" x14ac:dyDescent="0.25">
      <c r="A575" s="115">
        <f t="shared" si="189"/>
        <v>45358</v>
      </c>
      <c r="B575" s="116">
        <f t="shared" ca="1" si="199"/>
        <v>1095.7799977219697</v>
      </c>
      <c r="C575" s="14">
        <f t="shared" ca="1" si="190"/>
        <v>883.05816557000003</v>
      </c>
      <c r="D575" s="95">
        <f t="shared" si="191"/>
        <v>45357</v>
      </c>
      <c r="E575" s="13">
        <f ca="1">IF(D575&lt;$B$1,VLOOKUP(D575,[1]DI!$A$4:$B$15000,2,FALSE),0)</f>
        <v>0.1115</v>
      </c>
      <c r="F575" s="14">
        <f t="shared" ca="1" si="200"/>
        <v>1.00041957</v>
      </c>
      <c r="G575" s="14">
        <f ca="1">(TRUNC(PRODUCT($F$12:$F574),16))</f>
        <v>1.3030667807504499</v>
      </c>
      <c r="H575" s="14">
        <f t="shared" ca="1" si="201"/>
        <v>1.2691292954233699</v>
      </c>
      <c r="I575" s="14">
        <f t="shared" ca="1" si="202"/>
        <v>1.02674076</v>
      </c>
      <c r="J575" s="13">
        <f t="shared" si="192"/>
        <v>0.03</v>
      </c>
      <c r="K575" s="29">
        <f t="shared" si="193"/>
        <v>45267</v>
      </c>
      <c r="L575" s="2">
        <f t="shared" si="194"/>
        <v>61</v>
      </c>
      <c r="M575" s="17">
        <f t="shared" si="195"/>
        <v>61</v>
      </c>
      <c r="N575" s="12">
        <f t="shared" si="185"/>
        <v>1.0071807660000001</v>
      </c>
      <c r="O575" s="12">
        <f t="shared" ca="1" si="186"/>
        <v>1.0341135450000001</v>
      </c>
      <c r="P575" s="17">
        <f t="shared" si="196"/>
        <v>0</v>
      </c>
      <c r="Q575" s="177">
        <f t="shared" ca="1" si="184"/>
        <v>212.72183215196978</v>
      </c>
      <c r="R575" s="20">
        <f t="shared" si="187"/>
        <v>0</v>
      </c>
      <c r="S575" s="14">
        <f t="shared" si="188"/>
        <v>0</v>
      </c>
      <c r="T575" s="4">
        <f t="shared" si="197"/>
        <v>0</v>
      </c>
      <c r="U575" s="29">
        <f t="shared" si="198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ht="15.75" x14ac:dyDescent="0.25">
      <c r="A576" s="115">
        <f t="shared" si="189"/>
        <v>45359</v>
      </c>
      <c r="B576" s="116">
        <f t="shared" ca="1" si="199"/>
        <v>1096.3683479018628</v>
      </c>
      <c r="C576" s="14">
        <f t="shared" ca="1" si="190"/>
        <v>883.05816557000003</v>
      </c>
      <c r="D576" s="95">
        <f t="shared" si="191"/>
        <v>45358</v>
      </c>
      <c r="E576" s="13">
        <f ca="1">IF(D576&lt;$B$1,VLOOKUP(D576,[1]DI!$A$4:$B$15000,2,FALSE),0)</f>
        <v>0.1115</v>
      </c>
      <c r="F576" s="14">
        <f t="shared" ca="1" si="200"/>
        <v>1.00041957</v>
      </c>
      <c r="G576" s="14">
        <f ca="1">(TRUNC(PRODUCT($F$12:$F575),16))</f>
        <v>1.3036135084796501</v>
      </c>
      <c r="H576" s="14">
        <f t="shared" ca="1" si="201"/>
        <v>1.2691292954233699</v>
      </c>
      <c r="I576" s="14">
        <f t="shared" ca="1" si="202"/>
        <v>1.02717155</v>
      </c>
      <c r="J576" s="13">
        <f t="shared" si="192"/>
        <v>0.03</v>
      </c>
      <c r="K576" s="29">
        <f t="shared" si="193"/>
        <v>45267</v>
      </c>
      <c r="L576" s="2">
        <f t="shared" si="194"/>
        <v>62</v>
      </c>
      <c r="M576" s="17">
        <f t="shared" si="195"/>
        <v>62</v>
      </c>
      <c r="N576" s="12">
        <f t="shared" si="185"/>
        <v>1.007298912</v>
      </c>
      <c r="O576" s="12">
        <f t="shared" ca="1" si="186"/>
        <v>1.034668785</v>
      </c>
      <c r="P576" s="17">
        <f t="shared" si="196"/>
        <v>0</v>
      </c>
      <c r="Q576" s="177">
        <f t="shared" ca="1" si="184"/>
        <v>213.31018233186271</v>
      </c>
      <c r="R576" s="20">
        <f t="shared" si="187"/>
        <v>0</v>
      </c>
      <c r="S576" s="14">
        <f t="shared" si="188"/>
        <v>0</v>
      </c>
      <c r="T576" s="4">
        <f t="shared" si="197"/>
        <v>0</v>
      </c>
      <c r="U576" s="29">
        <f t="shared" si="198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ht="15.75" x14ac:dyDescent="0.25">
      <c r="A577" s="115">
        <f t="shared" si="189"/>
        <v>45362</v>
      </c>
      <c r="B577" s="116">
        <f t="shared" ca="1" si="199"/>
        <v>1096.9570127842401</v>
      </c>
      <c r="C577" s="14">
        <f t="shared" ca="1" si="190"/>
        <v>883.05816557000003</v>
      </c>
      <c r="D577" s="95">
        <f t="shared" si="191"/>
        <v>45359</v>
      </c>
      <c r="E577" s="13">
        <f ca="1">IF(D577&lt;$B$1,VLOOKUP(D577,[1]DI!$A$4:$B$15000,2,FALSE),0)</f>
        <v>0.1115</v>
      </c>
      <c r="F577" s="14">
        <f t="shared" ca="1" si="200"/>
        <v>1.00041957</v>
      </c>
      <c r="G577" s="14">
        <f ca="1">(TRUNC(PRODUCT($F$12:$F576),16))</f>
        <v>1.3041604655994099</v>
      </c>
      <c r="H577" s="14">
        <f t="shared" ca="1" si="201"/>
        <v>1.2691292954233699</v>
      </c>
      <c r="I577" s="14">
        <f t="shared" ca="1" si="202"/>
        <v>1.0276025200000001</v>
      </c>
      <c r="J577" s="13">
        <f t="shared" si="192"/>
        <v>0.03</v>
      </c>
      <c r="K577" s="29">
        <f t="shared" si="193"/>
        <v>45267</v>
      </c>
      <c r="L577" s="2">
        <f t="shared" si="194"/>
        <v>63</v>
      </c>
      <c r="M577" s="17">
        <f t="shared" si="195"/>
        <v>63</v>
      </c>
      <c r="N577" s="12">
        <f t="shared" si="185"/>
        <v>1.007417072</v>
      </c>
      <c r="O577" s="12">
        <f t="shared" ca="1" si="186"/>
        <v>1.0352243219999999</v>
      </c>
      <c r="P577" s="17">
        <f t="shared" si="196"/>
        <v>0</v>
      </c>
      <c r="Q577" s="177">
        <f t="shared" ca="1" si="184"/>
        <v>213.89884721424013</v>
      </c>
      <c r="R577" s="20">
        <f t="shared" si="187"/>
        <v>0</v>
      </c>
      <c r="S577" s="14">
        <f t="shared" si="188"/>
        <v>0</v>
      </c>
      <c r="T577" s="4">
        <f t="shared" si="197"/>
        <v>0</v>
      </c>
      <c r="U577" s="29">
        <f t="shared" si="198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ht="15.75" x14ac:dyDescent="0.25">
      <c r="A578" s="115">
        <f t="shared" si="189"/>
        <v>45363</v>
      </c>
      <c r="B578" s="116">
        <f t="shared" ca="1" si="199"/>
        <v>1097.5459934456762</v>
      </c>
      <c r="C578" s="14">
        <f t="shared" ca="1" si="190"/>
        <v>883.05816557000003</v>
      </c>
      <c r="D578" s="95">
        <f t="shared" si="191"/>
        <v>45362</v>
      </c>
      <c r="E578" s="13">
        <f ca="1">IF(D578&lt;$B$1,VLOOKUP(D578,[1]DI!$A$4:$B$15000,2,FALSE),0)</f>
        <v>0.1115</v>
      </c>
      <c r="F578" s="14">
        <f t="shared" ca="1" si="200"/>
        <v>1.00041957</v>
      </c>
      <c r="G578" s="14">
        <f ca="1">(TRUNC(PRODUCT($F$12:$F577),16))</f>
        <v>1.30470765220596</v>
      </c>
      <c r="H578" s="14">
        <f t="shared" ca="1" si="201"/>
        <v>1.2691292954233699</v>
      </c>
      <c r="I578" s="14">
        <f t="shared" ca="1" si="202"/>
        <v>1.0280336699999999</v>
      </c>
      <c r="J578" s="13">
        <f t="shared" si="192"/>
        <v>0.03</v>
      </c>
      <c r="K578" s="29">
        <f t="shared" si="193"/>
        <v>45267</v>
      </c>
      <c r="L578" s="2">
        <f t="shared" si="194"/>
        <v>64</v>
      </c>
      <c r="M578" s="17">
        <f t="shared" si="195"/>
        <v>64</v>
      </c>
      <c r="N578" s="12">
        <f t="shared" si="185"/>
        <v>1.007535246</v>
      </c>
      <c r="O578" s="12">
        <f t="shared" ca="1" si="186"/>
        <v>1.035780157</v>
      </c>
      <c r="P578" s="17">
        <f t="shared" si="196"/>
        <v>0</v>
      </c>
      <c r="Q578" s="177">
        <f t="shared" ca="1" si="184"/>
        <v>214.48782787567609</v>
      </c>
      <c r="R578" s="20">
        <f t="shared" si="187"/>
        <v>0</v>
      </c>
      <c r="S578" s="14">
        <f t="shared" si="188"/>
        <v>0</v>
      </c>
      <c r="T578" s="4">
        <f t="shared" si="197"/>
        <v>0</v>
      </c>
      <c r="U578" s="29">
        <f t="shared" si="198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ht="15.75" x14ac:dyDescent="0.25">
      <c r="A579" s="115">
        <f t="shared" si="189"/>
        <v>45364</v>
      </c>
      <c r="B579" s="116">
        <f t="shared" ca="1" si="199"/>
        <v>1098.1352983487627</v>
      </c>
      <c r="C579" s="14">
        <f t="shared" ca="1" si="190"/>
        <v>883.05816557000003</v>
      </c>
      <c r="D579" s="95">
        <f t="shared" si="191"/>
        <v>45363</v>
      </c>
      <c r="E579" s="13">
        <f ca="1">IF(D579&lt;$B$1,VLOOKUP(D579,[1]DI!$A$4:$B$15000,2,FALSE),0)</f>
        <v>0.1115</v>
      </c>
      <c r="F579" s="14">
        <f t="shared" ca="1" si="200"/>
        <v>1.00041957</v>
      </c>
      <c r="G579" s="14">
        <f ca="1">(TRUNC(PRODUCT($F$12:$F578),16))</f>
        <v>1.3052550683955899</v>
      </c>
      <c r="H579" s="14">
        <f t="shared" ca="1" si="201"/>
        <v>1.2691292954233699</v>
      </c>
      <c r="I579" s="14">
        <f t="shared" ca="1" si="202"/>
        <v>1.0284650099999999</v>
      </c>
      <c r="J579" s="13">
        <f t="shared" si="192"/>
        <v>0.03</v>
      </c>
      <c r="K579" s="29">
        <f t="shared" si="193"/>
        <v>45267</v>
      </c>
      <c r="L579" s="2">
        <f t="shared" si="194"/>
        <v>65</v>
      </c>
      <c r="M579" s="17">
        <f t="shared" si="195"/>
        <v>65</v>
      </c>
      <c r="N579" s="12">
        <f t="shared" si="185"/>
        <v>1.007653433</v>
      </c>
      <c r="O579" s="12">
        <f t="shared" ca="1" si="186"/>
        <v>1.0363362979999999</v>
      </c>
      <c r="P579" s="17">
        <f t="shared" si="196"/>
        <v>0</v>
      </c>
      <c r="Q579" s="177">
        <f t="shared" ca="1" si="184"/>
        <v>215.07713277876269</v>
      </c>
      <c r="R579" s="20">
        <f t="shared" si="187"/>
        <v>0</v>
      </c>
      <c r="S579" s="14">
        <f t="shared" si="188"/>
        <v>0</v>
      </c>
      <c r="T579" s="4">
        <f t="shared" si="197"/>
        <v>0</v>
      </c>
      <c r="U579" s="29">
        <f t="shared" si="198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ht="15.75" x14ac:dyDescent="0.25">
      <c r="A580" s="115">
        <f t="shared" si="189"/>
        <v>45365</v>
      </c>
      <c r="B580" s="116">
        <f t="shared" ca="1" si="199"/>
        <v>1098.7249094917418</v>
      </c>
      <c r="C580" s="14">
        <f t="shared" ca="1" si="190"/>
        <v>883.05816557000003</v>
      </c>
      <c r="D580" s="95">
        <f t="shared" si="191"/>
        <v>45364</v>
      </c>
      <c r="E580" s="13">
        <f ca="1">IF(D580&lt;$B$1,VLOOKUP(D580,[1]DI!$A$4:$B$15000,2,FALSE),0)</f>
        <v>0.1115</v>
      </c>
      <c r="F580" s="14">
        <f t="shared" ca="1" si="200"/>
        <v>1.00041957</v>
      </c>
      <c r="G580" s="14">
        <f ca="1">(TRUNC(PRODUCT($F$12:$F579),16))</f>
        <v>1.30580271426464</v>
      </c>
      <c r="H580" s="14">
        <f t="shared" ca="1" si="201"/>
        <v>1.2691292954233699</v>
      </c>
      <c r="I580" s="14">
        <f t="shared" ca="1" si="202"/>
        <v>1.02889652</v>
      </c>
      <c r="J580" s="13">
        <f t="shared" si="192"/>
        <v>0.03</v>
      </c>
      <c r="K580" s="29">
        <f t="shared" si="193"/>
        <v>45267</v>
      </c>
      <c r="L580" s="2">
        <f t="shared" si="194"/>
        <v>66</v>
      </c>
      <c r="M580" s="17">
        <f t="shared" si="195"/>
        <v>66</v>
      </c>
      <c r="N580" s="12">
        <f t="shared" si="185"/>
        <v>1.0077716350000001</v>
      </c>
      <c r="O580" s="12">
        <f t="shared" ca="1" si="186"/>
        <v>1.036892728</v>
      </c>
      <c r="P580" s="17">
        <f t="shared" si="196"/>
        <v>0</v>
      </c>
      <c r="Q580" s="177">
        <f t="shared" ref="Q580:Q634" ca="1" si="203">TRUNC(((O580-1)*C580),8)+((Q$514-W$521)*O580)</f>
        <v>215.66674392174164</v>
      </c>
      <c r="R580" s="20">
        <f t="shared" si="187"/>
        <v>0</v>
      </c>
      <c r="S580" s="14">
        <f t="shared" si="188"/>
        <v>0</v>
      </c>
      <c r="T580" s="4">
        <f t="shared" si="197"/>
        <v>0</v>
      </c>
      <c r="U580" s="29">
        <f t="shared" si="198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ht="15.75" x14ac:dyDescent="0.25">
      <c r="A581" s="115">
        <f t="shared" si="189"/>
        <v>45366</v>
      </c>
      <c r="B581" s="116">
        <f t="shared" ca="1" si="199"/>
        <v>1099.3148353372051</v>
      </c>
      <c r="C581" s="14">
        <f t="shared" ca="1" si="190"/>
        <v>883.05816557000003</v>
      </c>
      <c r="D581" s="95">
        <f t="shared" si="191"/>
        <v>45365</v>
      </c>
      <c r="E581" s="13">
        <f ca="1">IF(D581&lt;$B$1,VLOOKUP(D581,[1]DI!$A$4:$B$15000,2,FALSE),0)</f>
        <v>0.1115</v>
      </c>
      <c r="F581" s="14">
        <f t="shared" ca="1" si="200"/>
        <v>1.00041957</v>
      </c>
      <c r="G581" s="14">
        <f ca="1">(TRUNC(PRODUCT($F$12:$F580),16))</f>
        <v>1.3063505899094601</v>
      </c>
      <c r="H581" s="14">
        <f t="shared" ca="1" si="201"/>
        <v>1.2691292954233699</v>
      </c>
      <c r="I581" s="14">
        <f t="shared" ca="1" si="202"/>
        <v>1.0293282100000001</v>
      </c>
      <c r="J581" s="13">
        <f t="shared" si="192"/>
        <v>0.03</v>
      </c>
      <c r="K581" s="29">
        <f t="shared" si="193"/>
        <v>45267</v>
      </c>
      <c r="L581" s="2">
        <f t="shared" si="194"/>
        <v>67</v>
      </c>
      <c r="M581" s="17">
        <f t="shared" si="195"/>
        <v>67</v>
      </c>
      <c r="N581" s="12">
        <f t="shared" si="185"/>
        <v>1.00788985</v>
      </c>
      <c r="O581" s="12">
        <f t="shared" ca="1" si="186"/>
        <v>1.037449455</v>
      </c>
      <c r="P581" s="17">
        <f t="shared" si="196"/>
        <v>0</v>
      </c>
      <c r="Q581" s="177">
        <f t="shared" ca="1" si="203"/>
        <v>216.2566697672051</v>
      </c>
      <c r="R581" s="20">
        <f t="shared" si="187"/>
        <v>0</v>
      </c>
      <c r="S581" s="14">
        <f t="shared" si="188"/>
        <v>0</v>
      </c>
      <c r="T581" s="4">
        <f t="shared" si="197"/>
        <v>0</v>
      </c>
      <c r="U581" s="29">
        <f t="shared" si="198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ht="15.75" x14ac:dyDescent="0.25">
      <c r="A582" s="115">
        <f t="shared" si="189"/>
        <v>45369</v>
      </c>
      <c r="B582" s="116">
        <f t="shared" ca="1" si="199"/>
        <v>1099.9050875474672</v>
      </c>
      <c r="C582" s="14">
        <f t="shared" ca="1" si="190"/>
        <v>883.05816557000003</v>
      </c>
      <c r="D582" s="95">
        <f t="shared" si="191"/>
        <v>45366</v>
      </c>
      <c r="E582" s="13">
        <f ca="1">IF(D582&lt;$B$1,VLOOKUP(D582,[1]DI!$A$4:$B$15000,2,FALSE),0)</f>
        <v>0.1115</v>
      </c>
      <c r="F582" s="14">
        <f t="shared" ca="1" si="200"/>
        <v>1.00041957</v>
      </c>
      <c r="G582" s="14">
        <f ca="1">(TRUNC(PRODUCT($F$12:$F581),16))</f>
        <v>1.3068986954264701</v>
      </c>
      <c r="H582" s="14">
        <f t="shared" ca="1" si="201"/>
        <v>1.2691292954233699</v>
      </c>
      <c r="I582" s="14">
        <f t="shared" ca="1" si="202"/>
        <v>1.0297600899999999</v>
      </c>
      <c r="J582" s="13">
        <f t="shared" si="192"/>
        <v>0.03</v>
      </c>
      <c r="K582" s="29">
        <f t="shared" si="193"/>
        <v>45267</v>
      </c>
      <c r="L582" s="2">
        <f t="shared" si="194"/>
        <v>68</v>
      </c>
      <c r="M582" s="17">
        <f t="shared" si="195"/>
        <v>68</v>
      </c>
      <c r="N582" s="12">
        <f t="shared" si="185"/>
        <v>1.0080080789999999</v>
      </c>
      <c r="O582" s="12">
        <f t="shared" ca="1" si="186"/>
        <v>1.0380064899999999</v>
      </c>
      <c r="P582" s="17">
        <f t="shared" si="196"/>
        <v>0</v>
      </c>
      <c r="Q582" s="177">
        <f t="shared" ca="1" si="203"/>
        <v>216.84692197746722</v>
      </c>
      <c r="R582" s="20">
        <f t="shared" si="187"/>
        <v>0</v>
      </c>
      <c r="S582" s="14">
        <f t="shared" si="188"/>
        <v>0</v>
      </c>
      <c r="T582" s="4">
        <f t="shared" si="197"/>
        <v>0</v>
      </c>
      <c r="U582" s="29">
        <f t="shared" si="198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ht="15.75" x14ac:dyDescent="0.25">
      <c r="A583" s="115">
        <f t="shared" si="189"/>
        <v>45370</v>
      </c>
      <c r="B583" s="116">
        <f t="shared" ca="1" si="199"/>
        <v>1100.4956449410477</v>
      </c>
      <c r="C583" s="14">
        <f t="shared" ca="1" si="190"/>
        <v>883.05816557000003</v>
      </c>
      <c r="D583" s="95">
        <f t="shared" si="191"/>
        <v>45369</v>
      </c>
      <c r="E583" s="13">
        <f ca="1">IF(D583&lt;$B$1,VLOOKUP(D583,[1]DI!$A$4:$B$15000,2,FALSE),0)</f>
        <v>0.1115</v>
      </c>
      <c r="F583" s="14">
        <f t="shared" ca="1" si="200"/>
        <v>1.00041957</v>
      </c>
      <c r="G583" s="14">
        <f ca="1">(TRUNC(PRODUCT($F$12:$F582),16))</f>
        <v>1.30744703091211</v>
      </c>
      <c r="H583" s="14">
        <f t="shared" ca="1" si="201"/>
        <v>1.2691292954233699</v>
      </c>
      <c r="I583" s="14">
        <f t="shared" ca="1" si="202"/>
        <v>1.03019214</v>
      </c>
      <c r="J583" s="13">
        <f t="shared" si="192"/>
        <v>0.03</v>
      </c>
      <c r="K583" s="29">
        <f t="shared" si="193"/>
        <v>45267</v>
      </c>
      <c r="L583" s="2">
        <f t="shared" si="194"/>
        <v>69</v>
      </c>
      <c r="M583" s="17">
        <f t="shared" si="195"/>
        <v>69</v>
      </c>
      <c r="N583" s="12">
        <f t="shared" si="185"/>
        <v>1.0081263220000001</v>
      </c>
      <c r="O583" s="12">
        <f t="shared" ca="1" si="186"/>
        <v>1.0385638129999999</v>
      </c>
      <c r="P583" s="17">
        <f t="shared" si="196"/>
        <v>0</v>
      </c>
      <c r="Q583" s="177">
        <f t="shared" ca="1" si="203"/>
        <v>217.43747937104769</v>
      </c>
      <c r="R583" s="20">
        <f t="shared" si="187"/>
        <v>0</v>
      </c>
      <c r="S583" s="14">
        <f t="shared" si="188"/>
        <v>0</v>
      </c>
      <c r="T583" s="4">
        <f t="shared" si="197"/>
        <v>0</v>
      </c>
      <c r="U583" s="29">
        <f t="shared" si="198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ht="15.75" x14ac:dyDescent="0.25">
      <c r="A584" s="115">
        <f t="shared" si="189"/>
        <v>45371</v>
      </c>
      <c r="B584" s="116">
        <f t="shared" ca="1" si="199"/>
        <v>1101.0865286994269</v>
      </c>
      <c r="C584" s="14">
        <f t="shared" ca="1" si="190"/>
        <v>883.05816557000003</v>
      </c>
      <c r="D584" s="95">
        <f t="shared" si="191"/>
        <v>45370</v>
      </c>
      <c r="E584" s="13">
        <f ca="1">IF(D584&lt;$B$1,VLOOKUP(D584,[1]DI!$A$4:$B$15000,2,FALSE),0)</f>
        <v>0.1115</v>
      </c>
      <c r="F584" s="14">
        <f t="shared" ca="1" si="200"/>
        <v>1.00041957</v>
      </c>
      <c r="G584" s="14">
        <f ca="1">(TRUNC(PRODUCT($F$12:$F583),16))</f>
        <v>1.30799559646287</v>
      </c>
      <c r="H584" s="14">
        <f t="shared" ca="1" si="201"/>
        <v>1.2691292954233699</v>
      </c>
      <c r="I584" s="14">
        <f t="shared" ca="1" si="202"/>
        <v>1.0306243799999999</v>
      </c>
      <c r="J584" s="13">
        <f t="shared" si="192"/>
        <v>0.03</v>
      </c>
      <c r="K584" s="29">
        <f t="shared" si="193"/>
        <v>45267</v>
      </c>
      <c r="L584" s="2">
        <f t="shared" si="194"/>
        <v>70</v>
      </c>
      <c r="M584" s="17">
        <f t="shared" si="195"/>
        <v>70</v>
      </c>
      <c r="N584" s="12">
        <f t="shared" si="185"/>
        <v>1.0082445790000001</v>
      </c>
      <c r="O584" s="12">
        <f t="shared" ca="1" si="186"/>
        <v>1.0391214440000001</v>
      </c>
      <c r="P584" s="17">
        <f t="shared" si="196"/>
        <v>0</v>
      </c>
      <c r="Q584" s="177">
        <f t="shared" ca="1" si="203"/>
        <v>218.02836312942691</v>
      </c>
      <c r="R584" s="20">
        <f t="shared" si="187"/>
        <v>0</v>
      </c>
      <c r="S584" s="14">
        <f t="shared" si="188"/>
        <v>0</v>
      </c>
      <c r="T584" s="4">
        <f t="shared" si="197"/>
        <v>0</v>
      </c>
      <c r="U584" s="29">
        <f t="shared" si="198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ht="15.75" x14ac:dyDescent="0.25">
      <c r="A585" s="115">
        <f t="shared" si="189"/>
        <v>45372</v>
      </c>
      <c r="B585" s="116">
        <f t="shared" ca="1" si="199"/>
        <v>1101.6777282268645</v>
      </c>
      <c r="C585" s="14">
        <f t="shared" ca="1" si="190"/>
        <v>883.05816557000003</v>
      </c>
      <c r="D585" s="95">
        <f t="shared" si="191"/>
        <v>45371</v>
      </c>
      <c r="E585" s="13">
        <f ca="1">IF(D585&lt;$B$1,VLOOKUP(D585,[1]DI!$A$4:$B$15000,2,FALSE),0)</f>
        <v>0.1115</v>
      </c>
      <c r="F585" s="14">
        <f t="shared" ca="1" si="200"/>
        <v>1.00041957</v>
      </c>
      <c r="G585" s="14">
        <f ca="1">(TRUNC(PRODUCT($F$12:$F584),16))</f>
        <v>1.30854439217528</v>
      </c>
      <c r="H585" s="14">
        <f t="shared" ca="1" si="201"/>
        <v>1.2691292954233699</v>
      </c>
      <c r="I585" s="14">
        <f t="shared" ca="1" si="202"/>
        <v>1.0310568</v>
      </c>
      <c r="J585" s="13">
        <f t="shared" si="192"/>
        <v>0.03</v>
      </c>
      <c r="K585" s="29">
        <f t="shared" si="193"/>
        <v>45267</v>
      </c>
      <c r="L585" s="2">
        <f t="shared" si="194"/>
        <v>71</v>
      </c>
      <c r="M585" s="17">
        <f t="shared" si="195"/>
        <v>71</v>
      </c>
      <c r="N585" s="12">
        <f t="shared" si="185"/>
        <v>1.0083628499999999</v>
      </c>
      <c r="O585" s="12">
        <f t="shared" ca="1" si="186"/>
        <v>1.039679373</v>
      </c>
      <c r="P585" s="17">
        <f t="shared" si="196"/>
        <v>0</v>
      </c>
      <c r="Q585" s="177">
        <f t="shared" ca="1" si="203"/>
        <v>218.61956265686456</v>
      </c>
      <c r="R585" s="20">
        <f t="shared" si="187"/>
        <v>0</v>
      </c>
      <c r="S585" s="14">
        <f t="shared" si="188"/>
        <v>0</v>
      </c>
      <c r="T585" s="4">
        <f t="shared" si="197"/>
        <v>0</v>
      </c>
      <c r="U585" s="29">
        <f t="shared" si="198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ht="15.75" x14ac:dyDescent="0.25">
      <c r="A586" s="115">
        <f t="shared" si="189"/>
        <v>45373</v>
      </c>
      <c r="B586" s="116">
        <f t="shared" ca="1" si="199"/>
        <v>1102.2692445799348</v>
      </c>
      <c r="C586" s="14">
        <f t="shared" ca="1" si="190"/>
        <v>883.05816557000003</v>
      </c>
      <c r="D586" s="95">
        <f t="shared" si="191"/>
        <v>45372</v>
      </c>
      <c r="E586" s="13">
        <f ca="1">IF(D586&lt;$B$1,VLOOKUP(D586,[1]DI!$A$4:$B$15000,2,FALSE),0)</f>
        <v>0.1065</v>
      </c>
      <c r="F586" s="14">
        <f t="shared" ca="1" si="200"/>
        <v>1.00040168</v>
      </c>
      <c r="G586" s="14">
        <f ca="1">(TRUNC(PRODUCT($F$12:$F585),16))</f>
        <v>1.30909341814591</v>
      </c>
      <c r="H586" s="14">
        <f t="shared" ca="1" si="201"/>
        <v>1.2691292954233699</v>
      </c>
      <c r="I586" s="14">
        <f t="shared" ca="1" si="202"/>
        <v>1.0314893999999999</v>
      </c>
      <c r="J586" s="13">
        <f t="shared" si="192"/>
        <v>0.03</v>
      </c>
      <c r="K586" s="29">
        <f t="shared" si="193"/>
        <v>45267</v>
      </c>
      <c r="L586" s="2">
        <f t="shared" si="194"/>
        <v>72</v>
      </c>
      <c r="M586" s="17">
        <f t="shared" si="195"/>
        <v>72</v>
      </c>
      <c r="N586" s="12">
        <f t="shared" si="185"/>
        <v>1.008481135</v>
      </c>
      <c r="O586" s="12">
        <f t="shared" ca="1" si="186"/>
        <v>1.0402376010000001</v>
      </c>
      <c r="P586" s="17">
        <f t="shared" si="196"/>
        <v>0</v>
      </c>
      <c r="Q586" s="177">
        <f t="shared" ca="1" si="203"/>
        <v>219.21107900993482</v>
      </c>
      <c r="R586" s="20">
        <f t="shared" si="187"/>
        <v>0</v>
      </c>
      <c r="S586" s="14">
        <f t="shared" si="188"/>
        <v>0</v>
      </c>
      <c r="T586" s="4">
        <f t="shared" si="197"/>
        <v>0</v>
      </c>
      <c r="U586" s="29">
        <f t="shared" si="198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ht="15.75" x14ac:dyDescent="0.25">
      <c r="A587" s="115">
        <f t="shared" si="189"/>
        <v>45376</v>
      </c>
      <c r="B587" s="116">
        <f t="shared" ca="1" si="199"/>
        <v>1102.8413569495169</v>
      </c>
      <c r="C587" s="14">
        <f t="shared" ca="1" si="190"/>
        <v>883.05816557000003</v>
      </c>
      <c r="D587" s="95">
        <f t="shared" si="191"/>
        <v>45373</v>
      </c>
      <c r="E587" s="13">
        <f ca="1">IF(D587&lt;$B$1,VLOOKUP(D587,[1]DI!$A$4:$B$15000,2,FALSE),0)</f>
        <v>0.1065</v>
      </c>
      <c r="F587" s="14">
        <f t="shared" ca="1" si="200"/>
        <v>1.00040168</v>
      </c>
      <c r="G587" s="14">
        <f ca="1">(TRUNC(PRODUCT($F$12:$F586),16))</f>
        <v>1.30961925479011</v>
      </c>
      <c r="H587" s="14">
        <f t="shared" ca="1" si="201"/>
        <v>1.2691292954233699</v>
      </c>
      <c r="I587" s="14">
        <f t="shared" ca="1" si="202"/>
        <v>1.03190373</v>
      </c>
      <c r="J587" s="13">
        <f t="shared" si="192"/>
        <v>0.03</v>
      </c>
      <c r="K587" s="29">
        <f t="shared" si="193"/>
        <v>45267</v>
      </c>
      <c r="L587" s="2">
        <f t="shared" si="194"/>
        <v>73</v>
      </c>
      <c r="M587" s="17">
        <f t="shared" si="195"/>
        <v>73</v>
      </c>
      <c r="N587" s="12">
        <f t="shared" si="185"/>
        <v>1.0085994330000001</v>
      </c>
      <c r="O587" s="12">
        <f t="shared" ca="1" si="186"/>
        <v>1.040777517</v>
      </c>
      <c r="P587" s="17">
        <f t="shared" si="196"/>
        <v>0</v>
      </c>
      <c r="Q587" s="177">
        <f t="shared" ca="1" si="203"/>
        <v>219.78319137951689</v>
      </c>
      <c r="R587" s="20">
        <f t="shared" si="187"/>
        <v>0</v>
      </c>
      <c r="S587" s="14">
        <f t="shared" si="188"/>
        <v>0</v>
      </c>
      <c r="T587" s="4">
        <f t="shared" si="197"/>
        <v>0</v>
      </c>
      <c r="U587" s="29">
        <f t="shared" si="198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ht="15.75" x14ac:dyDescent="0.25">
      <c r="A588" s="115">
        <f t="shared" si="189"/>
        <v>45377</v>
      </c>
      <c r="B588" s="116">
        <f t="shared" ca="1" si="199"/>
        <v>1103.4137713226951</v>
      </c>
      <c r="C588" s="14">
        <f t="shared" ca="1" si="190"/>
        <v>883.05816557000003</v>
      </c>
      <c r="D588" s="95">
        <f t="shared" si="191"/>
        <v>45376</v>
      </c>
      <c r="E588" s="13">
        <f ca="1">IF(D588&lt;$B$1,VLOOKUP(D588,[1]DI!$A$4:$B$15000,2,FALSE),0)</f>
        <v>0.1065</v>
      </c>
      <c r="F588" s="14">
        <f t="shared" ca="1" si="200"/>
        <v>1.00040168</v>
      </c>
      <c r="G588" s="14">
        <f ca="1">(TRUNC(PRODUCT($F$12:$F587),16))</f>
        <v>1.3101453026523699</v>
      </c>
      <c r="H588" s="14">
        <f t="shared" ca="1" si="201"/>
        <v>1.2691292954233699</v>
      </c>
      <c r="I588" s="14">
        <f t="shared" ca="1" si="202"/>
        <v>1.03231823</v>
      </c>
      <c r="J588" s="13">
        <f t="shared" si="192"/>
        <v>0.03</v>
      </c>
      <c r="K588" s="29">
        <f t="shared" si="193"/>
        <v>45267</v>
      </c>
      <c r="L588" s="2">
        <f t="shared" si="194"/>
        <v>74</v>
      </c>
      <c r="M588" s="17">
        <f t="shared" si="195"/>
        <v>74</v>
      </c>
      <c r="N588" s="12">
        <f t="shared" ref="N588:N651" si="204">ROUND((J588+1)^(M588/252),9)</f>
        <v>1.0087177460000001</v>
      </c>
      <c r="O588" s="12">
        <f t="shared" ref="O588:O651" ca="1" si="205">ROUND(I588*N588,9)</f>
        <v>1.0413177179999999</v>
      </c>
      <c r="P588" s="17">
        <f t="shared" si="196"/>
        <v>0</v>
      </c>
      <c r="Q588" s="177">
        <f t="shared" ca="1" si="203"/>
        <v>220.35560575269517</v>
      </c>
      <c r="R588" s="20">
        <f t="shared" ref="R588:R651" si="206">IF($P588&gt;0,VLOOKUP($P588,$X$12:$AD$150,7),0)</f>
        <v>0</v>
      </c>
      <c r="S588" s="14">
        <f t="shared" ref="S588:S651" si="207">IF(R588&gt;0,TRUNC(R588*C588,8),0)</f>
        <v>0</v>
      </c>
      <c r="T588" s="4">
        <f t="shared" si="197"/>
        <v>0</v>
      </c>
      <c r="U588" s="29">
        <f t="shared" si="198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ht="15.75" x14ac:dyDescent="0.25">
      <c r="A589" s="115">
        <f t="shared" ref="A589:A652" si="208">WORKDAY($A588,1,$X$166:$X$544)</f>
        <v>45378</v>
      </c>
      <c r="B589" s="116">
        <f t="shared" ca="1" si="199"/>
        <v>1103.9864749705816</v>
      </c>
      <c r="C589" s="14">
        <f t="shared" ref="C589:C652" ca="1" si="209">(C588-S588)</f>
        <v>883.05816557000003</v>
      </c>
      <c r="D589" s="95">
        <f t="shared" ref="D589:D652" si="210">WORKDAY($A589,-1,$X$160:$X$544)</f>
        <v>45377</v>
      </c>
      <c r="E589" s="13">
        <f ca="1">IF(D589&lt;$B$1,VLOOKUP(D589,[1]DI!$A$4:$B$15000,2,FALSE),0)</f>
        <v>0.1065</v>
      </c>
      <c r="F589" s="14">
        <f t="shared" ca="1" si="200"/>
        <v>1.00040168</v>
      </c>
      <c r="G589" s="14">
        <f ca="1">(TRUNC(PRODUCT($F$12:$F588),16))</f>
        <v>1.31067156181754</v>
      </c>
      <c r="H589" s="14">
        <f t="shared" ca="1" si="201"/>
        <v>1.2691292954233699</v>
      </c>
      <c r="I589" s="14">
        <f t="shared" ca="1" si="202"/>
        <v>1.0327328899999999</v>
      </c>
      <c r="J589" s="13">
        <f t="shared" ref="J589:J652" si="211">J588</f>
        <v>0.03</v>
      </c>
      <c r="K589" s="29">
        <f t="shared" ref="K589:K652" si="212">IF(P588&gt;0,VLOOKUP(P588,X$12:AH$150,2),K588)</f>
        <v>45267</v>
      </c>
      <c r="L589" s="2">
        <f t="shared" ref="L589:L652" si="213">IF(A589&gt;K589,IF(NETWORKDAYS(K589,A589,$X$160:$X$544)-1=0,1,NETWORKDAYS(K589,A589,$X$160:$X$544)-1),0)</f>
        <v>75</v>
      </c>
      <c r="M589" s="17">
        <f t="shared" ref="M589:M652" si="214">IF(AND(L589=1,L588=1),1,IF(L589&gt;0,IF(L589=L588,L589+1,L589),0))</f>
        <v>75</v>
      </c>
      <c r="N589" s="12">
        <f t="shared" si="204"/>
        <v>1.008836072</v>
      </c>
      <c r="O589" s="12">
        <f t="shared" ca="1" si="205"/>
        <v>1.0418581920000001</v>
      </c>
      <c r="P589" s="17">
        <f t="shared" ref="P589:P652" si="215">IF(VLOOKUP(A589,Y$12:AF$150,8)=VLOOKUP(A588,Y$12:AF$150,8),0,VLOOKUP(A589,Y$12:AF$150,8))</f>
        <v>0</v>
      </c>
      <c r="Q589" s="177">
        <f t="shared" ca="1" si="203"/>
        <v>220.9283094005815</v>
      </c>
      <c r="R589" s="20">
        <f t="shared" si="206"/>
        <v>0</v>
      </c>
      <c r="S589" s="14">
        <f t="shared" si="207"/>
        <v>0</v>
      </c>
      <c r="T589" s="4">
        <f t="shared" ref="T589:T652" si="216">IF(P588&gt;0,VLOOKUP(P588,X$12:AH$150,10),T588)</f>
        <v>0</v>
      </c>
      <c r="U589" s="29">
        <f t="shared" ref="U589:U652" si="217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ht="15.75" x14ac:dyDescent="0.25">
      <c r="A590" s="115">
        <f t="shared" si="208"/>
        <v>45379</v>
      </c>
      <c r="B590" s="116">
        <f t="shared" ref="B590:B653" ca="1" si="218">IF(D590&lt;=TODAY(),C590+Q590,IF(AND(D590&gt;TODAY(),A590&lt;=$B$1),IF(VLOOKUP(TODAY(),$A$10:$E$5000,4,FALSE)=0,"n.d",C590+Q590),"n.d"))</f>
        <v>1104.5594795454899</v>
      </c>
      <c r="C590" s="14">
        <f t="shared" ca="1" si="209"/>
        <v>883.05816557000003</v>
      </c>
      <c r="D590" s="95">
        <f t="shared" si="210"/>
        <v>45378</v>
      </c>
      <c r="E590" s="13">
        <f ca="1">IF(D590&lt;$B$1,VLOOKUP(D590,[1]DI!$A$4:$B$15000,2,FALSE),0)</f>
        <v>0.1065</v>
      </c>
      <c r="F590" s="14">
        <f t="shared" ref="F590:F653" ca="1" si="219">ROUND(((1+E590)^(1/252)),8)</f>
        <v>1.00040168</v>
      </c>
      <c r="G590" s="14">
        <f ca="1">(TRUNC(PRODUCT($F$12:$F589),16))</f>
        <v>1.3111980323704899</v>
      </c>
      <c r="H590" s="14">
        <f t="shared" ref="H590:H653" ca="1" si="220">IF(P589&gt;0,G589,H589)</f>
        <v>1.2691292954233699</v>
      </c>
      <c r="I590" s="14">
        <f t="shared" ref="I590:I653" ca="1" si="221">ROUND(G590/H590,8)</f>
        <v>1.0331477200000001</v>
      </c>
      <c r="J590" s="13">
        <f t="shared" si="211"/>
        <v>0.03</v>
      </c>
      <c r="K590" s="29">
        <f t="shared" si="212"/>
        <v>45267</v>
      </c>
      <c r="L590" s="2">
        <f t="shared" si="213"/>
        <v>76</v>
      </c>
      <c r="M590" s="17">
        <f t="shared" si="214"/>
        <v>76</v>
      </c>
      <c r="N590" s="12">
        <f t="shared" si="204"/>
        <v>1.008954412</v>
      </c>
      <c r="O590" s="12">
        <f t="shared" ca="1" si="205"/>
        <v>1.0423989499999999</v>
      </c>
      <c r="P590" s="17">
        <f t="shared" si="215"/>
        <v>0</v>
      </c>
      <c r="Q590" s="177">
        <f t="shared" ca="1" si="203"/>
        <v>221.50131397548995</v>
      </c>
      <c r="R590" s="20">
        <f t="shared" si="206"/>
        <v>0</v>
      </c>
      <c r="S590" s="14">
        <f t="shared" si="207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ht="15.75" x14ac:dyDescent="0.25">
      <c r="A591" s="115">
        <f t="shared" si="208"/>
        <v>45383</v>
      </c>
      <c r="B591" s="116">
        <f t="shared" ca="1" si="218"/>
        <v>1105.1327765948286</v>
      </c>
      <c r="C591" s="14">
        <f t="shared" ca="1" si="209"/>
        <v>883.05816557000003</v>
      </c>
      <c r="D591" s="95">
        <f t="shared" si="210"/>
        <v>45379</v>
      </c>
      <c r="E591" s="13">
        <f ca="1">IF(D591&lt;$B$1,VLOOKUP(D591,[1]DI!$A$4:$B$15000,2,FALSE),0)</f>
        <v>0.1065</v>
      </c>
      <c r="F591" s="14">
        <f t="shared" ca="1" si="219"/>
        <v>1.00040168</v>
      </c>
      <c r="G591" s="14">
        <f ca="1">(TRUNC(PRODUCT($F$12:$F590),16))</f>
        <v>1.3117247143961299</v>
      </c>
      <c r="H591" s="14">
        <f t="shared" ca="1" si="220"/>
        <v>1.2691292954233699</v>
      </c>
      <c r="I591" s="14">
        <f t="shared" ca="1" si="221"/>
        <v>1.03356271</v>
      </c>
      <c r="J591" s="13">
        <f t="shared" si="211"/>
        <v>0.03</v>
      </c>
      <c r="K591" s="29">
        <f t="shared" si="212"/>
        <v>45267</v>
      </c>
      <c r="L591" s="2">
        <f t="shared" si="213"/>
        <v>77</v>
      </c>
      <c r="M591" s="17">
        <f t="shared" si="214"/>
        <v>77</v>
      </c>
      <c r="N591" s="12">
        <f t="shared" si="204"/>
        <v>1.0090727669999999</v>
      </c>
      <c r="O591" s="12">
        <f t="shared" ca="1" si="205"/>
        <v>1.042939984</v>
      </c>
      <c r="P591" s="17">
        <f t="shared" si="215"/>
        <v>0</v>
      </c>
      <c r="Q591" s="177">
        <f t="shared" ca="1" si="203"/>
        <v>222.07461102482847</v>
      </c>
      <c r="R591" s="20">
        <f t="shared" si="206"/>
        <v>0</v>
      </c>
      <c r="S591" s="14">
        <f t="shared" si="207"/>
        <v>0</v>
      </c>
      <c r="T591" s="4">
        <f t="shared" si="216"/>
        <v>0</v>
      </c>
      <c r="U591" s="29">
        <f t="shared" si="217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ht="15.75" x14ac:dyDescent="0.25">
      <c r="A592" s="115">
        <f t="shared" si="208"/>
        <v>45384</v>
      </c>
      <c r="B592" s="116">
        <f t="shared" ca="1" si="218"/>
        <v>1105.7063724480413</v>
      </c>
      <c r="C592" s="14">
        <f t="shared" ca="1" si="209"/>
        <v>883.05816557000003</v>
      </c>
      <c r="D592" s="95">
        <f t="shared" si="210"/>
        <v>45383</v>
      </c>
      <c r="E592" s="13">
        <f ca="1">IF(D592&lt;$B$1,VLOOKUP(D592,[1]DI!$A$4:$B$15000,2,FALSE),0)</f>
        <v>0.1065</v>
      </c>
      <c r="F592" s="14">
        <f t="shared" ca="1" si="219"/>
        <v>1.00040168</v>
      </c>
      <c r="G592" s="14">
        <f ca="1">(TRUNC(PRODUCT($F$12:$F591),16))</f>
        <v>1.31225160797941</v>
      </c>
      <c r="H592" s="14">
        <f t="shared" ca="1" si="220"/>
        <v>1.2691292954233699</v>
      </c>
      <c r="I592" s="14">
        <f t="shared" ca="1" si="221"/>
        <v>1.03397787</v>
      </c>
      <c r="J592" s="13">
        <f t="shared" si="211"/>
        <v>0.03</v>
      </c>
      <c r="K592" s="29">
        <f t="shared" si="212"/>
        <v>45267</v>
      </c>
      <c r="L592" s="2">
        <f t="shared" si="213"/>
        <v>78</v>
      </c>
      <c r="M592" s="17">
        <f t="shared" si="214"/>
        <v>78</v>
      </c>
      <c r="N592" s="12">
        <f t="shared" si="204"/>
        <v>1.009191135</v>
      </c>
      <c r="O592" s="12">
        <f t="shared" ca="1" si="205"/>
        <v>1.0434813000000001</v>
      </c>
      <c r="P592" s="17">
        <f t="shared" si="215"/>
        <v>0</v>
      </c>
      <c r="Q592" s="177">
        <f t="shared" ca="1" si="203"/>
        <v>222.64820687804115</v>
      </c>
      <c r="R592" s="20">
        <f t="shared" si="206"/>
        <v>0</v>
      </c>
      <c r="S592" s="14">
        <f t="shared" si="207"/>
        <v>0</v>
      </c>
      <c r="T592" s="4">
        <f t="shared" si="216"/>
        <v>0</v>
      </c>
      <c r="U592" s="29">
        <f t="shared" si="217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ht="15.75" x14ac:dyDescent="0.25">
      <c r="A593" s="115">
        <f t="shared" si="208"/>
        <v>45385</v>
      </c>
      <c r="B593" s="116">
        <f t="shared" ca="1" si="218"/>
        <v>1106.2802692382761</v>
      </c>
      <c r="C593" s="14">
        <f t="shared" ca="1" si="209"/>
        <v>883.05816557000003</v>
      </c>
      <c r="D593" s="95">
        <f t="shared" si="210"/>
        <v>45384</v>
      </c>
      <c r="E593" s="13">
        <f ca="1">IF(D593&lt;$B$1,VLOOKUP(D593,[1]DI!$A$4:$B$15000,2,FALSE),0)</f>
        <v>0.1065</v>
      </c>
      <c r="F593" s="14">
        <f t="shared" ca="1" si="219"/>
        <v>1.00040168</v>
      </c>
      <c r="G593" s="14">
        <f ca="1">(TRUNC(PRODUCT($F$12:$F592),16))</f>
        <v>1.3127787132052999</v>
      </c>
      <c r="H593" s="14">
        <f t="shared" ca="1" si="220"/>
        <v>1.2691292954233699</v>
      </c>
      <c r="I593" s="14">
        <f t="shared" ca="1" si="221"/>
        <v>1.0343932</v>
      </c>
      <c r="J593" s="13">
        <f t="shared" si="211"/>
        <v>0.03</v>
      </c>
      <c r="K593" s="29">
        <f t="shared" si="212"/>
        <v>45267</v>
      </c>
      <c r="L593" s="2">
        <f t="shared" si="213"/>
        <v>79</v>
      </c>
      <c r="M593" s="17">
        <f t="shared" si="214"/>
        <v>79</v>
      </c>
      <c r="N593" s="12">
        <f t="shared" si="204"/>
        <v>1.0093095160000001</v>
      </c>
      <c r="O593" s="12">
        <f t="shared" ca="1" si="205"/>
        <v>1.0440229000000001</v>
      </c>
      <c r="P593" s="17">
        <f t="shared" si="215"/>
        <v>0</v>
      </c>
      <c r="Q593" s="177">
        <f t="shared" ca="1" si="203"/>
        <v>223.22210366827605</v>
      </c>
      <c r="R593" s="20">
        <f t="shared" si="206"/>
        <v>0</v>
      </c>
      <c r="S593" s="14">
        <f t="shared" si="207"/>
        <v>0</v>
      </c>
      <c r="T593" s="4">
        <f t="shared" si="216"/>
        <v>0</v>
      </c>
      <c r="U593" s="29">
        <f t="shared" si="217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ht="15.75" x14ac:dyDescent="0.25">
      <c r="A594" s="115">
        <f t="shared" si="208"/>
        <v>45386</v>
      </c>
      <c r="B594" s="116">
        <f t="shared" ca="1" si="218"/>
        <v>1106.8544680321072</v>
      </c>
      <c r="C594" s="14">
        <f t="shared" ca="1" si="209"/>
        <v>883.05816557000003</v>
      </c>
      <c r="D594" s="95">
        <f t="shared" si="210"/>
        <v>45385</v>
      </c>
      <c r="E594" s="13">
        <f ca="1">IF(D594&lt;$B$1,VLOOKUP(D594,[1]DI!$A$4:$B$15000,2,FALSE),0)</f>
        <v>0.1065</v>
      </c>
      <c r="F594" s="14">
        <f t="shared" ca="1" si="219"/>
        <v>1.00040168</v>
      </c>
      <c r="G594" s="14">
        <f ca="1">(TRUNC(PRODUCT($F$12:$F593),16))</f>
        <v>1.31330603015882</v>
      </c>
      <c r="H594" s="14">
        <f t="shared" ca="1" si="220"/>
        <v>1.2691292954233699</v>
      </c>
      <c r="I594" s="14">
        <f t="shared" ca="1" si="221"/>
        <v>1.0348086999999999</v>
      </c>
      <c r="J594" s="13">
        <f t="shared" si="211"/>
        <v>0.03</v>
      </c>
      <c r="K594" s="29">
        <f t="shared" si="212"/>
        <v>45267</v>
      </c>
      <c r="L594" s="2">
        <f t="shared" si="213"/>
        <v>80</v>
      </c>
      <c r="M594" s="17">
        <f t="shared" si="214"/>
        <v>80</v>
      </c>
      <c r="N594" s="12">
        <f t="shared" si="204"/>
        <v>1.009427912</v>
      </c>
      <c r="O594" s="12">
        <f t="shared" ca="1" si="205"/>
        <v>1.0445647849999999</v>
      </c>
      <c r="P594" s="17">
        <f t="shared" si="215"/>
        <v>0</v>
      </c>
      <c r="Q594" s="177">
        <f t="shared" ca="1" si="203"/>
        <v>223.79630246210712</v>
      </c>
      <c r="R594" s="20">
        <f t="shared" si="206"/>
        <v>0</v>
      </c>
      <c r="S594" s="14">
        <f t="shared" si="207"/>
        <v>0</v>
      </c>
      <c r="T594" s="4">
        <f t="shared" si="216"/>
        <v>0</v>
      </c>
      <c r="U594" s="29">
        <f t="shared" si="217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ht="15.75" x14ac:dyDescent="0.25">
      <c r="A595" s="115">
        <f t="shared" si="208"/>
        <v>45387</v>
      </c>
      <c r="B595" s="116">
        <f t="shared" ca="1" si="218"/>
        <v>1107.4289582137942</v>
      </c>
      <c r="C595" s="14">
        <f t="shared" ca="1" si="209"/>
        <v>883.05816557000003</v>
      </c>
      <c r="D595" s="95">
        <f t="shared" si="210"/>
        <v>45386</v>
      </c>
      <c r="E595" s="13">
        <f ca="1">IF(D595&lt;$B$1,VLOOKUP(D595,[1]DI!$A$4:$B$15000,2,FALSE),0)</f>
        <v>0.1065</v>
      </c>
      <c r="F595" s="14">
        <f t="shared" ca="1" si="219"/>
        <v>1.00040168</v>
      </c>
      <c r="G595" s="14">
        <f ca="1">(TRUNC(PRODUCT($F$12:$F594),16))</f>
        <v>1.3138335589250201</v>
      </c>
      <c r="H595" s="14">
        <f t="shared" ca="1" si="220"/>
        <v>1.2691292954233699</v>
      </c>
      <c r="I595" s="14">
        <f t="shared" ca="1" si="221"/>
        <v>1.03522436</v>
      </c>
      <c r="J595" s="13">
        <f t="shared" si="211"/>
        <v>0.03</v>
      </c>
      <c r="K595" s="29">
        <f t="shared" si="212"/>
        <v>45267</v>
      </c>
      <c r="L595" s="2">
        <f t="shared" si="213"/>
        <v>81</v>
      </c>
      <c r="M595" s="17">
        <f t="shared" si="214"/>
        <v>81</v>
      </c>
      <c r="N595" s="12">
        <f t="shared" si="204"/>
        <v>1.0095463220000001</v>
      </c>
      <c r="O595" s="12">
        <f t="shared" ca="1" si="205"/>
        <v>1.0451069449999999</v>
      </c>
      <c r="P595" s="17">
        <f t="shared" si="215"/>
        <v>0</v>
      </c>
      <c r="Q595" s="177">
        <f t="shared" ca="1" si="203"/>
        <v>224.37079264379423</v>
      </c>
      <c r="R595" s="20">
        <f t="shared" si="206"/>
        <v>0</v>
      </c>
      <c r="S595" s="14">
        <f t="shared" si="207"/>
        <v>0</v>
      </c>
      <c r="T595" s="4">
        <f t="shared" si="216"/>
        <v>0</v>
      </c>
      <c r="U595" s="29">
        <f t="shared" si="217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ht="15.75" x14ac:dyDescent="0.25">
      <c r="A596" s="115">
        <f t="shared" si="208"/>
        <v>45390</v>
      </c>
      <c r="B596" s="116">
        <f t="shared" ca="1" si="218"/>
        <v>1108.0037482759296</v>
      </c>
      <c r="C596" s="14">
        <f t="shared" ca="1" si="209"/>
        <v>883.05816557000003</v>
      </c>
      <c r="D596" s="95">
        <f t="shared" si="210"/>
        <v>45387</v>
      </c>
      <c r="E596" s="13">
        <f ca="1">IF(D596&lt;$B$1,VLOOKUP(D596,[1]DI!$A$4:$B$15000,2,FALSE),0)</f>
        <v>0.1065</v>
      </c>
      <c r="F596" s="14">
        <f t="shared" ca="1" si="219"/>
        <v>1.00040168</v>
      </c>
      <c r="G596" s="14">
        <f ca="1">(TRUNC(PRODUCT($F$12:$F595),16))</f>
        <v>1.31436129958897</v>
      </c>
      <c r="H596" s="14">
        <f t="shared" ca="1" si="220"/>
        <v>1.2691292954233699</v>
      </c>
      <c r="I596" s="14">
        <f t="shared" ca="1" si="221"/>
        <v>1.0356401900000001</v>
      </c>
      <c r="J596" s="13">
        <f t="shared" si="211"/>
        <v>0.03</v>
      </c>
      <c r="K596" s="29">
        <f t="shared" si="212"/>
        <v>45267</v>
      </c>
      <c r="L596" s="2">
        <f t="shared" si="213"/>
        <v>82</v>
      </c>
      <c r="M596" s="17">
        <f t="shared" si="214"/>
        <v>82</v>
      </c>
      <c r="N596" s="12">
        <f t="shared" si="204"/>
        <v>1.009664745</v>
      </c>
      <c r="O596" s="12">
        <f t="shared" ca="1" si="205"/>
        <v>1.045649388</v>
      </c>
      <c r="P596" s="17">
        <f t="shared" si="215"/>
        <v>0</v>
      </c>
      <c r="Q596" s="177">
        <f t="shared" ca="1" si="203"/>
        <v>224.94558270592955</v>
      </c>
      <c r="R596" s="20">
        <f t="shared" si="206"/>
        <v>0</v>
      </c>
      <c r="S596" s="14">
        <f t="shared" si="207"/>
        <v>0</v>
      </c>
      <c r="T596" s="4">
        <f t="shared" si="216"/>
        <v>0</v>
      </c>
      <c r="U596" s="29">
        <f t="shared" si="217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ht="15.75" x14ac:dyDescent="0.25">
      <c r="A597" s="115">
        <f t="shared" si="208"/>
        <v>45391</v>
      </c>
      <c r="B597" s="116">
        <f t="shared" ca="1" si="218"/>
        <v>1108.5788308024948</v>
      </c>
      <c r="C597" s="14">
        <f t="shared" ca="1" si="209"/>
        <v>883.05816557000003</v>
      </c>
      <c r="D597" s="95">
        <f t="shared" si="210"/>
        <v>45390</v>
      </c>
      <c r="E597" s="13">
        <f ca="1">IF(D597&lt;$B$1,VLOOKUP(D597,[1]DI!$A$4:$B$15000,2,FALSE),0)</f>
        <v>0.1065</v>
      </c>
      <c r="F597" s="14">
        <f t="shared" ca="1" si="219"/>
        <v>1.00040168</v>
      </c>
      <c r="G597" s="14">
        <f ca="1">(TRUNC(PRODUCT($F$12:$F596),16))</f>
        <v>1.31488925223579</v>
      </c>
      <c r="H597" s="14">
        <f t="shared" ca="1" si="220"/>
        <v>1.2691292954233699</v>
      </c>
      <c r="I597" s="14">
        <f t="shared" ca="1" si="221"/>
        <v>1.0360561800000001</v>
      </c>
      <c r="J597" s="13">
        <f t="shared" si="211"/>
        <v>0.03</v>
      </c>
      <c r="K597" s="29">
        <f t="shared" si="212"/>
        <v>45267</v>
      </c>
      <c r="L597" s="2">
        <f t="shared" si="213"/>
        <v>83</v>
      </c>
      <c r="M597" s="17">
        <f t="shared" si="214"/>
        <v>83</v>
      </c>
      <c r="N597" s="12">
        <f t="shared" si="204"/>
        <v>1.0097831829999999</v>
      </c>
      <c r="O597" s="12">
        <f t="shared" ca="1" si="205"/>
        <v>1.046192107</v>
      </c>
      <c r="P597" s="17">
        <f t="shared" si="215"/>
        <v>0</v>
      </c>
      <c r="Q597" s="177">
        <f t="shared" ca="1" si="203"/>
        <v>225.52066523249491</v>
      </c>
      <c r="R597" s="20">
        <f t="shared" si="206"/>
        <v>0</v>
      </c>
      <c r="S597" s="14">
        <f t="shared" si="207"/>
        <v>0</v>
      </c>
      <c r="T597" s="4">
        <f t="shared" si="216"/>
        <v>0</v>
      </c>
      <c r="U597" s="29">
        <f t="shared" si="217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ht="15.75" x14ac:dyDescent="0.25">
      <c r="A598" s="115">
        <f t="shared" si="208"/>
        <v>45392</v>
      </c>
      <c r="B598" s="116">
        <f t="shared" ca="1" si="218"/>
        <v>1109.1542248518226</v>
      </c>
      <c r="C598" s="14">
        <f t="shared" ca="1" si="209"/>
        <v>883.05816557000003</v>
      </c>
      <c r="D598" s="95">
        <f t="shared" si="210"/>
        <v>45391</v>
      </c>
      <c r="E598" s="13">
        <f ca="1">IF(D598&lt;$B$1,VLOOKUP(D598,[1]DI!$A$4:$B$15000,2,FALSE),0)</f>
        <v>0.1065</v>
      </c>
      <c r="F598" s="14">
        <f t="shared" ca="1" si="219"/>
        <v>1.00040168</v>
      </c>
      <c r="G598" s="14">
        <f ca="1">(TRUNC(PRODUCT($F$12:$F597),16))</f>
        <v>1.3154174169506201</v>
      </c>
      <c r="H598" s="14">
        <f t="shared" ca="1" si="220"/>
        <v>1.2691292954233699</v>
      </c>
      <c r="I598" s="14">
        <f t="shared" ca="1" si="221"/>
        <v>1.0364723499999999</v>
      </c>
      <c r="J598" s="13">
        <f t="shared" si="211"/>
        <v>0.03</v>
      </c>
      <c r="K598" s="29">
        <f t="shared" si="212"/>
        <v>45267</v>
      </c>
      <c r="L598" s="2">
        <f t="shared" si="213"/>
        <v>84</v>
      </c>
      <c r="M598" s="17">
        <f t="shared" si="214"/>
        <v>84</v>
      </c>
      <c r="N598" s="12">
        <f t="shared" si="204"/>
        <v>1.009901634</v>
      </c>
      <c r="O598" s="12">
        <f t="shared" ca="1" si="205"/>
        <v>1.0467351199999999</v>
      </c>
      <c r="P598" s="17">
        <f t="shared" si="215"/>
        <v>0</v>
      </c>
      <c r="Q598" s="177">
        <f t="shared" ca="1" si="203"/>
        <v>226.09605928182262</v>
      </c>
      <c r="R598" s="20">
        <f t="shared" si="206"/>
        <v>0</v>
      </c>
      <c r="S598" s="14">
        <f t="shared" si="207"/>
        <v>0</v>
      </c>
      <c r="T598" s="4">
        <f t="shared" si="216"/>
        <v>0</v>
      </c>
      <c r="U598" s="29">
        <f t="shared" si="217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ht="15.75" x14ac:dyDescent="0.25">
      <c r="A599" s="115">
        <f t="shared" si="208"/>
        <v>45393</v>
      </c>
      <c r="B599" s="116">
        <f t="shared" ca="1" si="218"/>
        <v>1109.7299092424323</v>
      </c>
      <c r="C599" s="14">
        <f t="shared" ca="1" si="209"/>
        <v>883.05816557000003</v>
      </c>
      <c r="D599" s="95">
        <f t="shared" si="210"/>
        <v>45392</v>
      </c>
      <c r="E599" s="13">
        <f ca="1">IF(D599&lt;$B$1,VLOOKUP(D599,[1]DI!$A$4:$B$15000,2,FALSE),0)</f>
        <v>0.1065</v>
      </c>
      <c r="F599" s="14">
        <f t="shared" ca="1" si="219"/>
        <v>1.00040168</v>
      </c>
      <c r="G599" s="14">
        <f ca="1">(TRUNC(PRODUCT($F$12:$F598),16))</f>
        <v>1.3159457938186601</v>
      </c>
      <c r="H599" s="14">
        <f t="shared" ca="1" si="220"/>
        <v>1.2691292954233699</v>
      </c>
      <c r="I599" s="14">
        <f t="shared" ca="1" si="221"/>
        <v>1.0368886799999999</v>
      </c>
      <c r="J599" s="13">
        <f t="shared" si="211"/>
        <v>0.03</v>
      </c>
      <c r="K599" s="29">
        <f t="shared" si="212"/>
        <v>45267</v>
      </c>
      <c r="L599" s="2">
        <f t="shared" si="213"/>
        <v>85</v>
      </c>
      <c r="M599" s="17">
        <f t="shared" si="214"/>
        <v>85</v>
      </c>
      <c r="N599" s="12">
        <f t="shared" si="204"/>
        <v>1.0100200989999999</v>
      </c>
      <c r="O599" s="12">
        <f t="shared" ca="1" si="205"/>
        <v>1.0472784070000001</v>
      </c>
      <c r="P599" s="17">
        <f t="shared" si="215"/>
        <v>0</v>
      </c>
      <c r="Q599" s="177">
        <f t="shared" ca="1" si="203"/>
        <v>226.6717436724324</v>
      </c>
      <c r="R599" s="20">
        <f t="shared" si="206"/>
        <v>0</v>
      </c>
      <c r="S599" s="14">
        <f t="shared" si="207"/>
        <v>0</v>
      </c>
      <c r="T599" s="4">
        <f t="shared" si="216"/>
        <v>0</v>
      </c>
      <c r="U599" s="29">
        <f t="shared" si="217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ht="15.75" x14ac:dyDescent="0.25">
      <c r="A600" s="115">
        <f t="shared" si="208"/>
        <v>45394</v>
      </c>
      <c r="B600" s="116">
        <f t="shared" ca="1" si="218"/>
        <v>1110.3058850308983</v>
      </c>
      <c r="C600" s="14">
        <f t="shared" ca="1" si="209"/>
        <v>883.05816557000003</v>
      </c>
      <c r="D600" s="95">
        <f t="shared" si="210"/>
        <v>45393</v>
      </c>
      <c r="E600" s="13">
        <f ca="1">IF(D600&lt;$B$1,VLOOKUP(D600,[1]DI!$A$4:$B$15000,2,FALSE),0)</f>
        <v>0.1065</v>
      </c>
      <c r="F600" s="14">
        <f t="shared" ca="1" si="219"/>
        <v>1.00040168</v>
      </c>
      <c r="G600" s="14">
        <f ca="1">(TRUNC(PRODUCT($F$12:$F599),16))</f>
        <v>1.31647438292513</v>
      </c>
      <c r="H600" s="14">
        <f t="shared" ca="1" si="220"/>
        <v>1.2691292954233699</v>
      </c>
      <c r="I600" s="14">
        <f t="shared" ca="1" si="221"/>
        <v>1.03730517</v>
      </c>
      <c r="J600" s="13">
        <f t="shared" si="211"/>
        <v>0.03</v>
      </c>
      <c r="K600" s="29">
        <f t="shared" si="212"/>
        <v>45267</v>
      </c>
      <c r="L600" s="2">
        <f t="shared" si="213"/>
        <v>86</v>
      </c>
      <c r="M600" s="17">
        <f t="shared" si="214"/>
        <v>86</v>
      </c>
      <c r="N600" s="12">
        <f t="shared" si="204"/>
        <v>1.0101385780000001</v>
      </c>
      <c r="O600" s="12">
        <f t="shared" ca="1" si="205"/>
        <v>1.0478219689999999</v>
      </c>
      <c r="P600" s="17">
        <f t="shared" si="215"/>
        <v>0</v>
      </c>
      <c r="Q600" s="177">
        <f t="shared" ca="1" si="203"/>
        <v>227.24771946089814</v>
      </c>
      <c r="R600" s="20">
        <f t="shared" si="206"/>
        <v>0</v>
      </c>
      <c r="S600" s="14">
        <f t="shared" si="207"/>
        <v>0</v>
      </c>
      <c r="T600" s="4">
        <f t="shared" si="216"/>
        <v>0</v>
      </c>
      <c r="U600" s="29">
        <f t="shared" si="217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ht="15.75" x14ac:dyDescent="0.25">
      <c r="A601" s="115">
        <f t="shared" si="208"/>
        <v>45397</v>
      </c>
      <c r="B601" s="116">
        <f t="shared" ca="1" si="218"/>
        <v>1110.8821744752745</v>
      </c>
      <c r="C601" s="14">
        <f t="shared" ca="1" si="209"/>
        <v>883.05816557000003</v>
      </c>
      <c r="D601" s="95">
        <f t="shared" si="210"/>
        <v>45394</v>
      </c>
      <c r="E601" s="13">
        <f ca="1">IF(D601&lt;$B$1,VLOOKUP(D601,[1]DI!$A$4:$B$15000,2,FALSE),0)</f>
        <v>0.1065</v>
      </c>
      <c r="F601" s="14">
        <f t="shared" ca="1" si="219"/>
        <v>1.00040168</v>
      </c>
      <c r="G601" s="14">
        <f ca="1">(TRUNC(PRODUCT($F$12:$F600),16))</f>
        <v>1.3170031843552601</v>
      </c>
      <c r="H601" s="14">
        <f t="shared" ca="1" si="220"/>
        <v>1.2691292954233699</v>
      </c>
      <c r="I601" s="14">
        <f t="shared" ca="1" si="221"/>
        <v>1.0377218399999999</v>
      </c>
      <c r="J601" s="13">
        <f t="shared" si="211"/>
        <v>0.03</v>
      </c>
      <c r="K601" s="29">
        <f t="shared" si="212"/>
        <v>45267</v>
      </c>
      <c r="L601" s="2">
        <f t="shared" si="213"/>
        <v>87</v>
      </c>
      <c r="M601" s="17">
        <f t="shared" si="214"/>
        <v>87</v>
      </c>
      <c r="N601" s="12">
        <f t="shared" si="204"/>
        <v>1.0102570710000001</v>
      </c>
      <c r="O601" s="12">
        <f t="shared" ca="1" si="205"/>
        <v>1.048365827</v>
      </c>
      <c r="P601" s="17">
        <f t="shared" si="215"/>
        <v>0</v>
      </c>
      <c r="Q601" s="177">
        <f t="shared" ca="1" si="203"/>
        <v>227.82400890527435</v>
      </c>
      <c r="R601" s="20">
        <f t="shared" si="206"/>
        <v>0</v>
      </c>
      <c r="S601" s="14">
        <f t="shared" si="207"/>
        <v>0</v>
      </c>
      <c r="T601" s="4">
        <f t="shared" si="216"/>
        <v>0</v>
      </c>
      <c r="U601" s="29">
        <f t="shared" si="217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ht="15.75" x14ac:dyDescent="0.25">
      <c r="A602" s="115">
        <f t="shared" si="208"/>
        <v>45398</v>
      </c>
      <c r="B602" s="116">
        <f t="shared" ca="1" si="218"/>
        <v>1111.4587542609327</v>
      </c>
      <c r="C602" s="14">
        <f t="shared" ca="1" si="209"/>
        <v>883.05816557000003</v>
      </c>
      <c r="D602" s="95">
        <f t="shared" si="210"/>
        <v>45397</v>
      </c>
      <c r="E602" s="13">
        <f ca="1">IF(D602&lt;$B$1,VLOOKUP(D602,[1]DI!$A$4:$B$15000,2,FALSE),0)</f>
        <v>0.1065</v>
      </c>
      <c r="F602" s="14">
        <f t="shared" ca="1" si="219"/>
        <v>1.00040168</v>
      </c>
      <c r="G602" s="14">
        <f ca="1">(TRUNC(PRODUCT($F$12:$F601),16))</f>
        <v>1.31753219819435</v>
      </c>
      <c r="H602" s="14">
        <f t="shared" ca="1" si="220"/>
        <v>1.2691292954233699</v>
      </c>
      <c r="I602" s="14">
        <f t="shared" ca="1" si="221"/>
        <v>1.0381386699999999</v>
      </c>
      <c r="J602" s="13">
        <f t="shared" si="211"/>
        <v>0.03</v>
      </c>
      <c r="K602" s="29">
        <f t="shared" si="212"/>
        <v>45267</v>
      </c>
      <c r="L602" s="2">
        <f t="shared" si="213"/>
        <v>88</v>
      </c>
      <c r="M602" s="17">
        <f t="shared" si="214"/>
        <v>88</v>
      </c>
      <c r="N602" s="12">
        <f t="shared" si="204"/>
        <v>1.0103755780000001</v>
      </c>
      <c r="O602" s="12">
        <f t="shared" ca="1" si="205"/>
        <v>1.0489099589999999</v>
      </c>
      <c r="P602" s="17">
        <f t="shared" si="215"/>
        <v>0</v>
      </c>
      <c r="Q602" s="177">
        <f t="shared" ca="1" si="203"/>
        <v>228.40058869093258</v>
      </c>
      <c r="R602" s="20">
        <f t="shared" si="206"/>
        <v>0</v>
      </c>
      <c r="S602" s="14">
        <f t="shared" si="207"/>
        <v>0</v>
      </c>
      <c r="T602" s="4">
        <f t="shared" si="216"/>
        <v>0</v>
      </c>
      <c r="U602" s="29">
        <f t="shared" si="217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ht="15.75" x14ac:dyDescent="0.25">
      <c r="A603" s="115">
        <f t="shared" si="208"/>
        <v>45399</v>
      </c>
      <c r="B603" s="116">
        <f t="shared" ca="1" si="218"/>
        <v>1112.0356360301871</v>
      </c>
      <c r="C603" s="14">
        <f t="shared" ca="1" si="209"/>
        <v>883.05816557000003</v>
      </c>
      <c r="D603" s="95">
        <f t="shared" si="210"/>
        <v>45398</v>
      </c>
      <c r="E603" s="13">
        <f ca="1">IF(D603&lt;$B$1,VLOOKUP(D603,[1]DI!$A$4:$B$15000,2,FALSE),0)</f>
        <v>0.1065</v>
      </c>
      <c r="F603" s="14">
        <f t="shared" ca="1" si="219"/>
        <v>1.00040168</v>
      </c>
      <c r="G603" s="14">
        <f ca="1">(TRUNC(PRODUCT($F$12:$F602),16))</f>
        <v>1.31806142452772</v>
      </c>
      <c r="H603" s="14">
        <f t="shared" ca="1" si="220"/>
        <v>1.2691292954233699</v>
      </c>
      <c r="I603" s="14">
        <f t="shared" ca="1" si="221"/>
        <v>1.03855567</v>
      </c>
      <c r="J603" s="13">
        <f t="shared" si="211"/>
        <v>0.03</v>
      </c>
      <c r="K603" s="29">
        <f t="shared" si="212"/>
        <v>45267</v>
      </c>
      <c r="L603" s="2">
        <f t="shared" si="213"/>
        <v>89</v>
      </c>
      <c r="M603" s="17">
        <f t="shared" si="214"/>
        <v>89</v>
      </c>
      <c r="N603" s="12">
        <f t="shared" si="204"/>
        <v>1.010494099</v>
      </c>
      <c r="O603" s="12">
        <f t="shared" ca="1" si="205"/>
        <v>1.0494543759999999</v>
      </c>
      <c r="P603" s="17">
        <f t="shared" si="215"/>
        <v>0</v>
      </c>
      <c r="Q603" s="177">
        <f t="shared" ca="1" si="203"/>
        <v>228.97747046018699</v>
      </c>
      <c r="R603" s="20">
        <f t="shared" si="206"/>
        <v>0</v>
      </c>
      <c r="S603" s="14">
        <f t="shared" si="207"/>
        <v>0</v>
      </c>
      <c r="T603" s="4">
        <f t="shared" si="216"/>
        <v>0</v>
      </c>
      <c r="U603" s="29">
        <f t="shared" si="217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ht="15.75" x14ac:dyDescent="0.25">
      <c r="A604" s="115">
        <f t="shared" si="208"/>
        <v>45400</v>
      </c>
      <c r="B604" s="116">
        <f t="shared" ca="1" si="218"/>
        <v>1112.6128198030376</v>
      </c>
      <c r="C604" s="14">
        <f t="shared" ca="1" si="209"/>
        <v>883.05816557000003</v>
      </c>
      <c r="D604" s="95">
        <f t="shared" si="210"/>
        <v>45399</v>
      </c>
      <c r="E604" s="13">
        <f ca="1">IF(D604&lt;$B$1,VLOOKUP(D604,[1]DI!$A$4:$B$15000,2,FALSE),0)</f>
        <v>0.1065</v>
      </c>
      <c r="F604" s="14">
        <f t="shared" ca="1" si="219"/>
        <v>1.00040168</v>
      </c>
      <c r="G604" s="14">
        <f ca="1">(TRUNC(PRODUCT($F$12:$F603),16))</f>
        <v>1.31859086344073</v>
      </c>
      <c r="H604" s="14">
        <f t="shared" ca="1" si="220"/>
        <v>1.2691292954233699</v>
      </c>
      <c r="I604" s="14">
        <f t="shared" ca="1" si="221"/>
        <v>1.03897284</v>
      </c>
      <c r="J604" s="13">
        <f t="shared" si="211"/>
        <v>0.03</v>
      </c>
      <c r="K604" s="29">
        <f t="shared" si="212"/>
        <v>45267</v>
      </c>
      <c r="L604" s="2">
        <f t="shared" si="213"/>
        <v>90</v>
      </c>
      <c r="M604" s="17">
        <f t="shared" si="214"/>
        <v>90</v>
      </c>
      <c r="N604" s="12">
        <f t="shared" si="204"/>
        <v>1.0106126339999999</v>
      </c>
      <c r="O604" s="12">
        <f t="shared" ca="1" si="205"/>
        <v>1.0499990779999999</v>
      </c>
      <c r="P604" s="17">
        <f t="shared" si="215"/>
        <v>0</v>
      </c>
      <c r="Q604" s="177">
        <f t="shared" ca="1" si="203"/>
        <v>229.55465423303767</v>
      </c>
      <c r="R604" s="20">
        <f t="shared" si="206"/>
        <v>0</v>
      </c>
      <c r="S604" s="14">
        <f t="shared" si="207"/>
        <v>0</v>
      </c>
      <c r="T604" s="4">
        <f t="shared" si="216"/>
        <v>0</v>
      </c>
      <c r="U604" s="29">
        <f t="shared" si="217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ht="15.75" x14ac:dyDescent="0.25">
      <c r="A605" s="115">
        <f t="shared" si="208"/>
        <v>45401</v>
      </c>
      <c r="B605" s="116">
        <f t="shared" ca="1" si="218"/>
        <v>1113.1902949737444</v>
      </c>
      <c r="C605" s="14">
        <f t="shared" ca="1" si="209"/>
        <v>883.05816557000003</v>
      </c>
      <c r="D605" s="95">
        <f t="shared" si="210"/>
        <v>45400</v>
      </c>
      <c r="E605" s="13">
        <f ca="1">IF(D605&lt;$B$1,VLOOKUP(D605,[1]DI!$A$4:$B$15000,2,FALSE),0)</f>
        <v>0.1065</v>
      </c>
      <c r="F605" s="14">
        <f t="shared" ca="1" si="219"/>
        <v>1.00040168</v>
      </c>
      <c r="G605" s="14">
        <f ca="1">(TRUNC(PRODUCT($F$12:$F604),16))</f>
        <v>1.3191205150187499</v>
      </c>
      <c r="H605" s="14">
        <f t="shared" ca="1" si="220"/>
        <v>1.2691292954233699</v>
      </c>
      <c r="I605" s="14">
        <f t="shared" ca="1" si="221"/>
        <v>1.0393901699999999</v>
      </c>
      <c r="J605" s="13">
        <f t="shared" si="211"/>
        <v>0.03</v>
      </c>
      <c r="K605" s="29">
        <f t="shared" si="212"/>
        <v>45267</v>
      </c>
      <c r="L605" s="2">
        <f t="shared" si="213"/>
        <v>91</v>
      </c>
      <c r="M605" s="17">
        <f t="shared" si="214"/>
        <v>91</v>
      </c>
      <c r="N605" s="12">
        <f t="shared" si="204"/>
        <v>1.010731182</v>
      </c>
      <c r="O605" s="12">
        <f t="shared" ca="1" si="205"/>
        <v>1.050544055</v>
      </c>
      <c r="P605" s="17">
        <f t="shared" si="215"/>
        <v>0</v>
      </c>
      <c r="Q605" s="177">
        <f t="shared" ca="1" si="203"/>
        <v>230.13212940374439</v>
      </c>
      <c r="R605" s="20">
        <f t="shared" si="206"/>
        <v>0</v>
      </c>
      <c r="S605" s="14">
        <f t="shared" si="207"/>
        <v>0</v>
      </c>
      <c r="T605" s="4">
        <f t="shared" si="216"/>
        <v>0</v>
      </c>
      <c r="U605" s="29">
        <f t="shared" si="217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ht="15.75" x14ac:dyDescent="0.25">
      <c r="A606" s="115">
        <f t="shared" si="208"/>
        <v>45404</v>
      </c>
      <c r="B606" s="116">
        <f t="shared" ca="1" si="218"/>
        <v>1113.7680732046213</v>
      </c>
      <c r="C606" s="14">
        <f t="shared" ca="1" si="209"/>
        <v>883.05816557000003</v>
      </c>
      <c r="D606" s="95">
        <f t="shared" si="210"/>
        <v>45401</v>
      </c>
      <c r="E606" s="13">
        <f ca="1">IF(D606&lt;$B$1,VLOOKUP(D606,[1]DI!$A$4:$B$15000,2,FALSE),0)</f>
        <v>0.1065</v>
      </c>
      <c r="F606" s="14">
        <f t="shared" ca="1" si="219"/>
        <v>1.00040168</v>
      </c>
      <c r="G606" s="14">
        <f ca="1">(TRUNC(PRODUCT($F$12:$F605),16))</f>
        <v>1.3196503793472301</v>
      </c>
      <c r="H606" s="14">
        <f t="shared" ca="1" si="220"/>
        <v>1.2691292954233699</v>
      </c>
      <c r="I606" s="14">
        <f t="shared" ca="1" si="221"/>
        <v>1.0398076700000001</v>
      </c>
      <c r="J606" s="13">
        <f t="shared" si="211"/>
        <v>0.03</v>
      </c>
      <c r="K606" s="29">
        <f t="shared" si="212"/>
        <v>45267</v>
      </c>
      <c r="L606" s="2">
        <f t="shared" si="213"/>
        <v>92</v>
      </c>
      <c r="M606" s="17">
        <f t="shared" si="214"/>
        <v>92</v>
      </c>
      <c r="N606" s="12">
        <f t="shared" si="204"/>
        <v>1.010849745</v>
      </c>
      <c r="O606" s="12">
        <f t="shared" ca="1" si="205"/>
        <v>1.0510893180000001</v>
      </c>
      <c r="P606" s="17">
        <f t="shared" si="215"/>
        <v>0</v>
      </c>
      <c r="Q606" s="177">
        <f t="shared" ca="1" si="203"/>
        <v>230.70990763462129</v>
      </c>
      <c r="R606" s="20">
        <f t="shared" si="206"/>
        <v>0</v>
      </c>
      <c r="S606" s="14">
        <f t="shared" si="207"/>
        <v>0</v>
      </c>
      <c r="T606" s="4">
        <f t="shared" si="216"/>
        <v>0</v>
      </c>
      <c r="U606" s="29">
        <f t="shared" si="217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ht="15.75" x14ac:dyDescent="0.25">
      <c r="A607" s="115">
        <f t="shared" si="208"/>
        <v>45405</v>
      </c>
      <c r="B607" s="116">
        <f t="shared" ca="1" si="218"/>
        <v>1114.3461523625206</v>
      </c>
      <c r="C607" s="14">
        <f t="shared" ca="1" si="209"/>
        <v>883.05816557000003</v>
      </c>
      <c r="D607" s="95">
        <f t="shared" si="210"/>
        <v>45404</v>
      </c>
      <c r="E607" s="13">
        <f ca="1">IF(D607&lt;$B$1,VLOOKUP(D607,[1]DI!$A$4:$B$15000,2,FALSE),0)</f>
        <v>0.1065</v>
      </c>
      <c r="F607" s="14">
        <f t="shared" ca="1" si="219"/>
        <v>1.00040168</v>
      </c>
      <c r="G607" s="14">
        <f ca="1">(TRUNC(PRODUCT($F$12:$F606),16))</f>
        <v>1.3201804565116</v>
      </c>
      <c r="H607" s="14">
        <f t="shared" ca="1" si="220"/>
        <v>1.2691292954233699</v>
      </c>
      <c r="I607" s="14">
        <f t="shared" ca="1" si="221"/>
        <v>1.0402253400000001</v>
      </c>
      <c r="J607" s="13">
        <f t="shared" si="211"/>
        <v>0.03</v>
      </c>
      <c r="K607" s="29">
        <f t="shared" si="212"/>
        <v>45267</v>
      </c>
      <c r="L607" s="2">
        <f t="shared" si="213"/>
        <v>93</v>
      </c>
      <c r="M607" s="17">
        <f t="shared" si="214"/>
        <v>93</v>
      </c>
      <c r="N607" s="12">
        <f t="shared" si="204"/>
        <v>1.010968321</v>
      </c>
      <c r="O607" s="12">
        <f t="shared" ca="1" si="205"/>
        <v>1.051634865</v>
      </c>
      <c r="P607" s="17">
        <f t="shared" si="215"/>
        <v>0</v>
      </c>
      <c r="Q607" s="177">
        <f t="shared" ca="1" si="203"/>
        <v>231.28798679252043</v>
      </c>
      <c r="R607" s="20">
        <f t="shared" si="206"/>
        <v>0</v>
      </c>
      <c r="S607" s="14">
        <f t="shared" si="207"/>
        <v>0</v>
      </c>
      <c r="T607" s="4">
        <f t="shared" si="216"/>
        <v>0</v>
      </c>
      <c r="U607" s="29">
        <f t="shared" si="217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ht="15.75" x14ac:dyDescent="0.25">
      <c r="A608" s="115">
        <f t="shared" si="208"/>
        <v>45406</v>
      </c>
      <c r="B608" s="116">
        <f t="shared" ca="1" si="218"/>
        <v>1114.9245356371639</v>
      </c>
      <c r="C608" s="14">
        <f t="shared" ca="1" si="209"/>
        <v>883.05816557000003</v>
      </c>
      <c r="D608" s="95">
        <f t="shared" si="210"/>
        <v>45405</v>
      </c>
      <c r="E608" s="13">
        <f ca="1">IF(D608&lt;$B$1,VLOOKUP(D608,[1]DI!$A$4:$B$15000,2,FALSE),0)</f>
        <v>0.1065</v>
      </c>
      <c r="F608" s="14">
        <f t="shared" ca="1" si="219"/>
        <v>1.00040168</v>
      </c>
      <c r="G608" s="14">
        <f ca="1">(TRUNC(PRODUCT($F$12:$F607),16))</f>
        <v>1.32071074659737</v>
      </c>
      <c r="H608" s="14">
        <f t="shared" ca="1" si="220"/>
        <v>1.2691292954233699</v>
      </c>
      <c r="I608" s="14">
        <f t="shared" ca="1" si="221"/>
        <v>1.04064318</v>
      </c>
      <c r="J608" s="13">
        <f t="shared" si="211"/>
        <v>0.03</v>
      </c>
      <c r="K608" s="29">
        <f t="shared" si="212"/>
        <v>45267</v>
      </c>
      <c r="L608" s="2">
        <f t="shared" si="213"/>
        <v>94</v>
      </c>
      <c r="M608" s="17">
        <f t="shared" si="214"/>
        <v>94</v>
      </c>
      <c r="N608" s="12">
        <f t="shared" si="204"/>
        <v>1.0110869119999999</v>
      </c>
      <c r="O608" s="12">
        <f t="shared" ca="1" si="205"/>
        <v>1.052180699</v>
      </c>
      <c r="P608" s="17">
        <f t="shared" si="215"/>
        <v>0</v>
      </c>
      <c r="Q608" s="177">
        <f t="shared" ca="1" si="203"/>
        <v>231.86637006716381</v>
      </c>
      <c r="R608" s="20">
        <f t="shared" si="206"/>
        <v>0</v>
      </c>
      <c r="S608" s="14">
        <f t="shared" si="207"/>
        <v>0</v>
      </c>
      <c r="T608" s="4">
        <f t="shared" si="216"/>
        <v>0</v>
      </c>
      <c r="U608" s="29">
        <f t="shared" si="217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ht="15.75" x14ac:dyDescent="0.25">
      <c r="A609" s="115">
        <f t="shared" si="208"/>
        <v>45407</v>
      </c>
      <c r="B609" s="116">
        <f t="shared" ca="1" si="218"/>
        <v>1115.5032209054034</v>
      </c>
      <c r="C609" s="14">
        <f t="shared" ca="1" si="209"/>
        <v>883.05816557000003</v>
      </c>
      <c r="D609" s="95">
        <f t="shared" si="210"/>
        <v>45406</v>
      </c>
      <c r="E609" s="13">
        <f ca="1">IF(D609&lt;$B$1,VLOOKUP(D609,[1]DI!$A$4:$B$15000,2,FALSE),0)</f>
        <v>0.1065</v>
      </c>
      <c r="F609" s="14">
        <f t="shared" ca="1" si="219"/>
        <v>1.00040168</v>
      </c>
      <c r="G609" s="14">
        <f ca="1">(TRUNC(PRODUCT($F$12:$F608),16))</f>
        <v>1.3212412496900701</v>
      </c>
      <c r="H609" s="14">
        <f t="shared" ca="1" si="220"/>
        <v>1.2691292954233699</v>
      </c>
      <c r="I609" s="14">
        <f t="shared" ca="1" si="221"/>
        <v>1.04106119</v>
      </c>
      <c r="J609" s="13">
        <f t="shared" si="211"/>
        <v>0.03</v>
      </c>
      <c r="K609" s="29">
        <f t="shared" si="212"/>
        <v>45267</v>
      </c>
      <c r="L609" s="2">
        <f t="shared" si="213"/>
        <v>95</v>
      </c>
      <c r="M609" s="17">
        <f t="shared" si="214"/>
        <v>95</v>
      </c>
      <c r="N609" s="12">
        <f t="shared" si="204"/>
        <v>1.011205516</v>
      </c>
      <c r="O609" s="12">
        <f t="shared" ca="1" si="205"/>
        <v>1.052726818</v>
      </c>
      <c r="P609" s="17">
        <f t="shared" si="215"/>
        <v>0</v>
      </c>
      <c r="Q609" s="177">
        <f t="shared" ca="1" si="203"/>
        <v>232.44505533540342</v>
      </c>
      <c r="R609" s="20">
        <f t="shared" si="206"/>
        <v>0</v>
      </c>
      <c r="S609" s="14">
        <f t="shared" si="207"/>
        <v>0</v>
      </c>
      <c r="T609" s="4">
        <f t="shared" si="216"/>
        <v>0</v>
      </c>
      <c r="U609" s="29">
        <f t="shared" si="217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ht="15.75" x14ac:dyDescent="0.25">
      <c r="A610" s="115">
        <f t="shared" si="208"/>
        <v>45408</v>
      </c>
      <c r="B610" s="116">
        <f t="shared" ca="1" si="218"/>
        <v>1116.082197581499</v>
      </c>
      <c r="C610" s="14">
        <f t="shared" ca="1" si="209"/>
        <v>883.05816557000003</v>
      </c>
      <c r="D610" s="95">
        <f t="shared" si="210"/>
        <v>45407</v>
      </c>
      <c r="E610" s="13">
        <f ca="1">IF(D610&lt;$B$1,VLOOKUP(D610,[1]DI!$A$4:$B$15000,2,FALSE),0)</f>
        <v>0.1065</v>
      </c>
      <c r="F610" s="14">
        <f t="shared" ca="1" si="219"/>
        <v>1.00040168</v>
      </c>
      <c r="G610" s="14">
        <f ca="1">(TRUNC(PRODUCT($F$12:$F609),16))</f>
        <v>1.32177196587524</v>
      </c>
      <c r="H610" s="14">
        <f t="shared" ca="1" si="220"/>
        <v>1.2691292954233699</v>
      </c>
      <c r="I610" s="14">
        <f t="shared" ca="1" si="221"/>
        <v>1.0414793600000001</v>
      </c>
      <c r="J610" s="13">
        <f t="shared" si="211"/>
        <v>0.03</v>
      </c>
      <c r="K610" s="29">
        <f t="shared" si="212"/>
        <v>45267</v>
      </c>
      <c r="L610" s="2">
        <f t="shared" si="213"/>
        <v>96</v>
      </c>
      <c r="M610" s="17">
        <f t="shared" si="214"/>
        <v>96</v>
      </c>
      <c r="N610" s="12">
        <f t="shared" si="204"/>
        <v>1.0113241340000001</v>
      </c>
      <c r="O610" s="12">
        <f t="shared" ca="1" si="205"/>
        <v>1.0532732119999999</v>
      </c>
      <c r="P610" s="17">
        <f t="shared" si="215"/>
        <v>0</v>
      </c>
      <c r="Q610" s="177">
        <f t="shared" ca="1" si="203"/>
        <v>233.02403201149906</v>
      </c>
      <c r="R610" s="20">
        <f t="shared" si="206"/>
        <v>0</v>
      </c>
      <c r="S610" s="14">
        <f t="shared" si="207"/>
        <v>0</v>
      </c>
      <c r="T610" s="4">
        <f t="shared" si="216"/>
        <v>0</v>
      </c>
      <c r="U610" s="29">
        <f t="shared" si="217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ht="15.75" x14ac:dyDescent="0.25">
      <c r="A611" s="115">
        <f t="shared" si="208"/>
        <v>45411</v>
      </c>
      <c r="B611" s="116">
        <f t="shared" ca="1" si="218"/>
        <v>1116.6614773077649</v>
      </c>
      <c r="C611" s="14">
        <f t="shared" ca="1" si="209"/>
        <v>883.05816557000003</v>
      </c>
      <c r="D611" s="95">
        <f t="shared" si="210"/>
        <v>45408</v>
      </c>
      <c r="E611" s="13">
        <f ca="1">IF(D611&lt;$B$1,VLOOKUP(D611,[1]DI!$A$4:$B$15000,2,FALSE),0)</f>
        <v>0.1065</v>
      </c>
      <c r="F611" s="14">
        <f t="shared" ca="1" si="219"/>
        <v>1.00040168</v>
      </c>
      <c r="G611" s="14">
        <f ca="1">(TRUNC(PRODUCT($F$12:$F610),16))</f>
        <v>1.3223028952384901</v>
      </c>
      <c r="H611" s="14">
        <f t="shared" ca="1" si="220"/>
        <v>1.2691292954233699</v>
      </c>
      <c r="I611" s="14">
        <f t="shared" ca="1" si="221"/>
        <v>1.0418977</v>
      </c>
      <c r="J611" s="13">
        <f t="shared" si="211"/>
        <v>0.03</v>
      </c>
      <c r="K611" s="29">
        <f t="shared" si="212"/>
        <v>45267</v>
      </c>
      <c r="L611" s="2">
        <f t="shared" si="213"/>
        <v>97</v>
      </c>
      <c r="M611" s="17">
        <f t="shared" si="214"/>
        <v>97</v>
      </c>
      <c r="N611" s="12">
        <f t="shared" si="204"/>
        <v>1.011442766</v>
      </c>
      <c r="O611" s="12">
        <f t="shared" ca="1" si="205"/>
        <v>1.0538198919999999</v>
      </c>
      <c r="P611" s="17">
        <f t="shared" si="215"/>
        <v>0</v>
      </c>
      <c r="Q611" s="177">
        <f t="shared" ca="1" si="203"/>
        <v>233.60331173776495</v>
      </c>
      <c r="R611" s="20">
        <f t="shared" si="206"/>
        <v>0</v>
      </c>
      <c r="S611" s="14">
        <f t="shared" si="207"/>
        <v>0</v>
      </c>
      <c r="T611" s="4">
        <f t="shared" si="216"/>
        <v>0</v>
      </c>
      <c r="U611" s="29">
        <f t="shared" si="217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ht="15.75" x14ac:dyDescent="0.25">
      <c r="A612" s="115">
        <f t="shared" si="208"/>
        <v>45412</v>
      </c>
      <c r="B612" s="116">
        <f t="shared" ca="1" si="218"/>
        <v>1117.2410590276272</v>
      </c>
      <c r="C612" s="14">
        <f t="shared" ca="1" si="209"/>
        <v>883.05816557000003</v>
      </c>
      <c r="D612" s="95">
        <f t="shared" si="210"/>
        <v>45411</v>
      </c>
      <c r="E612" s="13">
        <f ca="1">IF(D612&lt;$B$1,VLOOKUP(D612,[1]DI!$A$4:$B$15000,2,FALSE),0)</f>
        <v>0.1065</v>
      </c>
      <c r="F612" s="14">
        <f t="shared" ca="1" si="219"/>
        <v>1.00040168</v>
      </c>
      <c r="G612" s="14">
        <f ca="1">(TRUNC(PRODUCT($F$12:$F611),16))</f>
        <v>1.32283403786545</v>
      </c>
      <c r="H612" s="14">
        <f t="shared" ca="1" si="220"/>
        <v>1.2691292954233699</v>
      </c>
      <c r="I612" s="14">
        <f t="shared" ca="1" si="221"/>
        <v>1.0423162100000001</v>
      </c>
      <c r="J612" s="13">
        <f t="shared" si="211"/>
        <v>0.03</v>
      </c>
      <c r="K612" s="29">
        <f t="shared" si="212"/>
        <v>45267</v>
      </c>
      <c r="L612" s="2">
        <f t="shared" si="213"/>
        <v>98</v>
      </c>
      <c r="M612" s="17">
        <f t="shared" si="214"/>
        <v>98</v>
      </c>
      <c r="N612" s="12">
        <f t="shared" si="204"/>
        <v>1.011561412</v>
      </c>
      <c r="O612" s="12">
        <f t="shared" ca="1" si="205"/>
        <v>1.054366857</v>
      </c>
      <c r="P612" s="17">
        <f t="shared" si="215"/>
        <v>0</v>
      </c>
      <c r="Q612" s="177">
        <f t="shared" ca="1" si="203"/>
        <v>234.18289345762707</v>
      </c>
      <c r="R612" s="20">
        <f t="shared" si="206"/>
        <v>0</v>
      </c>
      <c r="S612" s="14">
        <f t="shared" si="207"/>
        <v>0</v>
      </c>
      <c r="T612" s="4">
        <f t="shared" si="216"/>
        <v>0</v>
      </c>
      <c r="U612" s="29">
        <f t="shared" si="217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ht="15.75" x14ac:dyDescent="0.25">
      <c r="A613" s="115">
        <f t="shared" si="208"/>
        <v>45414</v>
      </c>
      <c r="B613" s="116">
        <f t="shared" ca="1" si="218"/>
        <v>1117.8209448542334</v>
      </c>
      <c r="C613" s="14">
        <f t="shared" ca="1" si="209"/>
        <v>883.05816557000003</v>
      </c>
      <c r="D613" s="95">
        <f t="shared" si="210"/>
        <v>45412</v>
      </c>
      <c r="E613" s="13">
        <f ca="1">IF(D613&lt;$B$1,VLOOKUP(D613,[1]DI!$A$4:$B$15000,2,FALSE),0)</f>
        <v>0.1065</v>
      </c>
      <c r="F613" s="14">
        <f t="shared" ca="1" si="219"/>
        <v>1.00040168</v>
      </c>
      <c r="G613" s="14">
        <f ca="1">(TRUNC(PRODUCT($F$12:$F612),16))</f>
        <v>1.32336539384178</v>
      </c>
      <c r="H613" s="14">
        <f t="shared" ca="1" si="220"/>
        <v>1.2691292954233699</v>
      </c>
      <c r="I613" s="14">
        <f t="shared" ca="1" si="221"/>
        <v>1.04273489</v>
      </c>
      <c r="J613" s="13">
        <f t="shared" si="211"/>
        <v>0.03</v>
      </c>
      <c r="K613" s="29">
        <f t="shared" si="212"/>
        <v>45267</v>
      </c>
      <c r="L613" s="2">
        <f t="shared" si="213"/>
        <v>99</v>
      </c>
      <c r="M613" s="17">
        <f t="shared" si="214"/>
        <v>99</v>
      </c>
      <c r="N613" s="12">
        <f t="shared" si="204"/>
        <v>1.0116800720000001</v>
      </c>
      <c r="O613" s="12">
        <f t="shared" ca="1" si="205"/>
        <v>1.054914109</v>
      </c>
      <c r="P613" s="17">
        <f t="shared" si="215"/>
        <v>0</v>
      </c>
      <c r="Q613" s="177">
        <f t="shared" ca="1" si="203"/>
        <v>234.76277928423349</v>
      </c>
      <c r="R613" s="20">
        <f t="shared" si="206"/>
        <v>0</v>
      </c>
      <c r="S613" s="14">
        <f t="shared" si="207"/>
        <v>0</v>
      </c>
      <c r="T613" s="4">
        <f t="shared" si="216"/>
        <v>0</v>
      </c>
      <c r="U613" s="29">
        <f t="shared" si="217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.75" x14ac:dyDescent="0.25">
      <c r="A614" s="115">
        <f t="shared" si="208"/>
        <v>45415</v>
      </c>
      <c r="B614" s="116">
        <f t="shared" ca="1" si="218"/>
        <v>1118.401122088696</v>
      </c>
      <c r="C614" s="14">
        <f t="shared" ca="1" si="209"/>
        <v>883.05816557000003</v>
      </c>
      <c r="D614" s="95">
        <f t="shared" si="210"/>
        <v>45414</v>
      </c>
      <c r="E614" s="13">
        <f ca="1">IF(D614&lt;$B$1,VLOOKUP(D614,[1]DI!$A$4:$B$15000,2,FALSE),0)</f>
        <v>0.1065</v>
      </c>
      <c r="F614" s="14">
        <f t="shared" ca="1" si="219"/>
        <v>1.00040168</v>
      </c>
      <c r="G614" s="14">
        <f ca="1">(TRUNC(PRODUCT($F$12:$F613),16))</f>
        <v>1.3238969632531801</v>
      </c>
      <c r="H614" s="14">
        <f t="shared" ca="1" si="220"/>
        <v>1.2691292954233699</v>
      </c>
      <c r="I614" s="14">
        <f t="shared" ca="1" si="221"/>
        <v>1.04315373</v>
      </c>
      <c r="J614" s="13">
        <f t="shared" si="211"/>
        <v>0.03</v>
      </c>
      <c r="K614" s="29">
        <f t="shared" si="212"/>
        <v>45267</v>
      </c>
      <c r="L614" s="2">
        <f t="shared" si="213"/>
        <v>100</v>
      </c>
      <c r="M614" s="17">
        <f t="shared" si="214"/>
        <v>100</v>
      </c>
      <c r="N614" s="12">
        <f t="shared" si="204"/>
        <v>1.011798746</v>
      </c>
      <c r="O614" s="12">
        <f t="shared" ca="1" si="205"/>
        <v>1.055461636</v>
      </c>
      <c r="P614" s="17">
        <f t="shared" si="215"/>
        <v>0</v>
      </c>
      <c r="Q614" s="177">
        <f t="shared" ca="1" si="203"/>
        <v>235.34295651869587</v>
      </c>
      <c r="R614" s="20">
        <f t="shared" si="206"/>
        <v>0</v>
      </c>
      <c r="S614" s="14">
        <f t="shared" si="207"/>
        <v>0</v>
      </c>
      <c r="T614" s="4">
        <f t="shared" si="216"/>
        <v>0</v>
      </c>
      <c r="U614" s="29">
        <f t="shared" si="217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.75" x14ac:dyDescent="0.25">
      <c r="A615" s="115">
        <f t="shared" si="208"/>
        <v>45418</v>
      </c>
      <c r="B615" s="116">
        <f t="shared" ca="1" si="218"/>
        <v>1118.9816129690687</v>
      </c>
      <c r="C615" s="14">
        <f t="shared" ca="1" si="209"/>
        <v>883.05816557000003</v>
      </c>
      <c r="D615" s="95">
        <f t="shared" si="210"/>
        <v>45415</v>
      </c>
      <c r="E615" s="13">
        <f ca="1">IF(D615&lt;$B$1,VLOOKUP(D615,[1]DI!$A$4:$B$15000,2,FALSE),0)</f>
        <v>0.1065</v>
      </c>
      <c r="F615" s="14">
        <f t="shared" ca="1" si="219"/>
        <v>1.00040168</v>
      </c>
      <c r="G615" s="14">
        <f ca="1">(TRUNC(PRODUCT($F$12:$F614),16))</f>
        <v>1.3244287461853801</v>
      </c>
      <c r="H615" s="14">
        <f t="shared" ca="1" si="220"/>
        <v>1.2691292954233699</v>
      </c>
      <c r="I615" s="14">
        <f t="shared" ca="1" si="221"/>
        <v>1.04357275</v>
      </c>
      <c r="J615" s="13">
        <f t="shared" si="211"/>
        <v>0.03</v>
      </c>
      <c r="K615" s="29">
        <f t="shared" si="212"/>
        <v>45267</v>
      </c>
      <c r="L615" s="2">
        <f t="shared" si="213"/>
        <v>101</v>
      </c>
      <c r="M615" s="17">
        <f t="shared" si="214"/>
        <v>101</v>
      </c>
      <c r="N615" s="12">
        <f t="shared" si="204"/>
        <v>1.0119174339999999</v>
      </c>
      <c r="O615" s="12">
        <f t="shared" ca="1" si="205"/>
        <v>1.056009459</v>
      </c>
      <c r="P615" s="17">
        <f t="shared" si="215"/>
        <v>0</v>
      </c>
      <c r="Q615" s="177">
        <f t="shared" ca="1" si="203"/>
        <v>235.92344739906872</v>
      </c>
      <c r="R615" s="20">
        <f t="shared" si="206"/>
        <v>0</v>
      </c>
      <c r="S615" s="14">
        <f t="shared" si="207"/>
        <v>0</v>
      </c>
      <c r="T615" s="4">
        <f t="shared" si="216"/>
        <v>0</v>
      </c>
      <c r="U615" s="29">
        <f t="shared" si="217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ht="15.75" x14ac:dyDescent="0.25">
      <c r="A616" s="115">
        <f t="shared" si="208"/>
        <v>45419</v>
      </c>
      <c r="B616" s="116">
        <f t="shared" ca="1" si="218"/>
        <v>1119.5623963138717</v>
      </c>
      <c r="C616" s="14">
        <f t="shared" ca="1" si="209"/>
        <v>883.05816557000003</v>
      </c>
      <c r="D616" s="95">
        <f t="shared" si="210"/>
        <v>45418</v>
      </c>
      <c r="E616" s="13">
        <f ca="1">IF(D616&lt;$B$1,VLOOKUP(D616,[1]DI!$A$4:$B$15000,2,FALSE),0)</f>
        <v>0.1065</v>
      </c>
      <c r="F616" s="14">
        <f t="shared" ca="1" si="219"/>
        <v>1.00040168</v>
      </c>
      <c r="G616" s="14">
        <f ca="1">(TRUNC(PRODUCT($F$12:$F615),16))</f>
        <v>1.3249607427241501</v>
      </c>
      <c r="H616" s="14">
        <f t="shared" ca="1" si="220"/>
        <v>1.2691292954233699</v>
      </c>
      <c r="I616" s="14">
        <f t="shared" ca="1" si="221"/>
        <v>1.04399193</v>
      </c>
      <c r="J616" s="13">
        <f t="shared" si="211"/>
        <v>0.03</v>
      </c>
      <c r="K616" s="29">
        <f t="shared" si="212"/>
        <v>45267</v>
      </c>
      <c r="L616" s="2">
        <f t="shared" si="213"/>
        <v>102</v>
      </c>
      <c r="M616" s="17">
        <f t="shared" si="214"/>
        <v>102</v>
      </c>
      <c r="N616" s="12">
        <f t="shared" si="204"/>
        <v>1.012036135</v>
      </c>
      <c r="O616" s="12">
        <f t="shared" ca="1" si="205"/>
        <v>1.056557558</v>
      </c>
      <c r="P616" s="17">
        <f t="shared" si="215"/>
        <v>0</v>
      </c>
      <c r="Q616" s="177">
        <f t="shared" ca="1" si="203"/>
        <v>236.50423074387163</v>
      </c>
      <c r="R616" s="20">
        <f t="shared" si="206"/>
        <v>0</v>
      </c>
      <c r="S616" s="14">
        <f t="shared" si="207"/>
        <v>0</v>
      </c>
      <c r="T616" s="4">
        <f t="shared" si="216"/>
        <v>0</v>
      </c>
      <c r="U616" s="29">
        <f t="shared" si="217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ht="15.75" x14ac:dyDescent="0.25">
      <c r="A617" s="115">
        <f t="shared" si="208"/>
        <v>45420</v>
      </c>
      <c r="B617" s="116">
        <f t="shared" ca="1" si="218"/>
        <v>1120.1434827088449</v>
      </c>
      <c r="C617" s="14">
        <f t="shared" ca="1" si="209"/>
        <v>883.05816557000003</v>
      </c>
      <c r="D617" s="95">
        <f t="shared" si="210"/>
        <v>45419</v>
      </c>
      <c r="E617" s="13">
        <f ca="1">IF(D617&lt;$B$1,VLOOKUP(D617,[1]DI!$A$4:$B$15000,2,FALSE),0)</f>
        <v>0.1065</v>
      </c>
      <c r="F617" s="14">
        <f t="shared" ca="1" si="219"/>
        <v>1.00040168</v>
      </c>
      <c r="G617" s="14">
        <f ca="1">(TRUNC(PRODUCT($F$12:$F616),16))</f>
        <v>1.3254929529552899</v>
      </c>
      <c r="H617" s="14">
        <f t="shared" ca="1" si="220"/>
        <v>1.2691292954233699</v>
      </c>
      <c r="I617" s="14">
        <f t="shared" ca="1" si="221"/>
        <v>1.0444112800000001</v>
      </c>
      <c r="J617" s="13">
        <f t="shared" si="211"/>
        <v>0.03</v>
      </c>
      <c r="K617" s="29">
        <f t="shared" si="212"/>
        <v>45267</v>
      </c>
      <c r="L617" s="2">
        <f t="shared" si="213"/>
        <v>103</v>
      </c>
      <c r="M617" s="17">
        <f t="shared" si="214"/>
        <v>103</v>
      </c>
      <c r="N617" s="12">
        <f t="shared" si="204"/>
        <v>1.012154851</v>
      </c>
      <c r="O617" s="12">
        <f t="shared" ca="1" si="205"/>
        <v>1.057105943</v>
      </c>
      <c r="P617" s="17">
        <f t="shared" si="215"/>
        <v>0</v>
      </c>
      <c r="Q617" s="177">
        <f t="shared" ca="1" si="203"/>
        <v>237.08531713884477</v>
      </c>
      <c r="R617" s="20">
        <f t="shared" si="206"/>
        <v>0</v>
      </c>
      <c r="S617" s="14">
        <f t="shared" si="207"/>
        <v>0</v>
      </c>
      <c r="T617" s="4">
        <f t="shared" si="216"/>
        <v>0</v>
      </c>
      <c r="U617" s="29">
        <f t="shared" si="217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ht="15.75" x14ac:dyDescent="0.25">
      <c r="A618" s="115">
        <f t="shared" si="208"/>
        <v>45421</v>
      </c>
      <c r="B618" s="116">
        <f t="shared" ca="1" si="218"/>
        <v>1120.7248721639883</v>
      </c>
      <c r="C618" s="14">
        <f t="shared" ca="1" si="209"/>
        <v>883.05816557000003</v>
      </c>
      <c r="D618" s="95">
        <f t="shared" si="210"/>
        <v>45420</v>
      </c>
      <c r="E618" s="13">
        <f ca="1">IF(D618&lt;$B$1,VLOOKUP(D618,[1]DI!$A$4:$B$15000,2,FALSE),0)</f>
        <v>0.1065</v>
      </c>
      <c r="F618" s="14">
        <f t="shared" ca="1" si="219"/>
        <v>1.00040168</v>
      </c>
      <c r="G618" s="14">
        <f ca="1">(TRUNC(PRODUCT($F$12:$F617),16))</f>
        <v>1.32602537696463</v>
      </c>
      <c r="H618" s="14">
        <f t="shared" ca="1" si="220"/>
        <v>1.2691292954233699</v>
      </c>
      <c r="I618" s="14">
        <f t="shared" ca="1" si="221"/>
        <v>1.0448307999999999</v>
      </c>
      <c r="J618" s="13">
        <f t="shared" si="211"/>
        <v>0.03</v>
      </c>
      <c r="K618" s="29">
        <f t="shared" si="212"/>
        <v>45267</v>
      </c>
      <c r="L618" s="2">
        <f t="shared" si="213"/>
        <v>104</v>
      </c>
      <c r="M618" s="17">
        <f t="shared" si="214"/>
        <v>104</v>
      </c>
      <c r="N618" s="12">
        <f t="shared" si="204"/>
        <v>1.01227358</v>
      </c>
      <c r="O618" s="12">
        <f t="shared" ca="1" si="205"/>
        <v>1.057654614</v>
      </c>
      <c r="P618" s="17">
        <f t="shared" si="215"/>
        <v>0</v>
      </c>
      <c r="Q618" s="177">
        <f t="shared" ca="1" si="203"/>
        <v>237.66670659398818</v>
      </c>
      <c r="R618" s="20">
        <f t="shared" si="206"/>
        <v>0</v>
      </c>
      <c r="S618" s="14">
        <f t="shared" si="207"/>
        <v>0</v>
      </c>
      <c r="T618" s="4">
        <f t="shared" si="216"/>
        <v>0</v>
      </c>
      <c r="U618" s="29">
        <f t="shared" si="217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ht="15.75" x14ac:dyDescent="0.25">
      <c r="A619" s="115">
        <f t="shared" si="208"/>
        <v>45422</v>
      </c>
      <c r="B619" s="116">
        <f t="shared" ca="1" si="218"/>
        <v>1121.3065667924498</v>
      </c>
      <c r="C619" s="14">
        <f t="shared" ca="1" si="209"/>
        <v>883.05816557000003</v>
      </c>
      <c r="D619" s="95">
        <f t="shared" si="210"/>
        <v>45421</v>
      </c>
      <c r="E619" s="13">
        <f ca="1">IF(D619&lt;$B$1,VLOOKUP(D619,[1]DI!$A$4:$B$15000,2,FALSE),0)</f>
        <v>0.104</v>
      </c>
      <c r="F619" s="14">
        <f t="shared" ca="1" si="219"/>
        <v>1.0003926999999999</v>
      </c>
      <c r="G619" s="14">
        <f ca="1">(TRUNC(PRODUCT($F$12:$F618),16))</f>
        <v>1.32655801483805</v>
      </c>
      <c r="H619" s="14">
        <f t="shared" ca="1" si="220"/>
        <v>1.2691292954233699</v>
      </c>
      <c r="I619" s="14">
        <f t="shared" ca="1" si="221"/>
        <v>1.0452504899999999</v>
      </c>
      <c r="J619" s="13">
        <f t="shared" si="211"/>
        <v>0.03</v>
      </c>
      <c r="K619" s="29">
        <f t="shared" si="212"/>
        <v>45267</v>
      </c>
      <c r="L619" s="2">
        <f t="shared" si="213"/>
        <v>105</v>
      </c>
      <c r="M619" s="17">
        <f t="shared" si="214"/>
        <v>105</v>
      </c>
      <c r="N619" s="12">
        <f t="shared" si="204"/>
        <v>1.0123923239999999</v>
      </c>
      <c r="O619" s="12">
        <f t="shared" ca="1" si="205"/>
        <v>1.0582035729999999</v>
      </c>
      <c r="P619" s="17">
        <f t="shared" si="215"/>
        <v>0</v>
      </c>
      <c r="Q619" s="177">
        <f t="shared" ca="1" si="203"/>
        <v>238.24840122244984</v>
      </c>
      <c r="R619" s="20">
        <f t="shared" si="206"/>
        <v>0</v>
      </c>
      <c r="S619" s="14">
        <f t="shared" si="207"/>
        <v>0</v>
      </c>
      <c r="T619" s="4">
        <f t="shared" si="216"/>
        <v>0</v>
      </c>
      <c r="U619" s="29">
        <f t="shared" si="217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ht="15.75" x14ac:dyDescent="0.25">
      <c r="A620" s="115">
        <f t="shared" si="208"/>
        <v>45425</v>
      </c>
      <c r="B620" s="116">
        <f t="shared" ca="1" si="218"/>
        <v>1121.8784884287081</v>
      </c>
      <c r="C620" s="14">
        <f t="shared" ca="1" si="209"/>
        <v>883.05816557000003</v>
      </c>
      <c r="D620" s="95">
        <f t="shared" si="210"/>
        <v>45422</v>
      </c>
      <c r="E620" s="13">
        <f ca="1">IF(D620&lt;$B$1,VLOOKUP(D620,[1]DI!$A$4:$B$15000,2,FALSE),0)</f>
        <v>0.104</v>
      </c>
      <c r="F620" s="14">
        <f t="shared" ca="1" si="219"/>
        <v>1.0003926999999999</v>
      </c>
      <c r="G620" s="14">
        <f ca="1">(TRUNC(PRODUCT($F$12:$F619),16))</f>
        <v>1.3270789541704799</v>
      </c>
      <c r="H620" s="14">
        <f t="shared" ca="1" si="220"/>
        <v>1.2691292954233699</v>
      </c>
      <c r="I620" s="14">
        <f t="shared" ca="1" si="221"/>
        <v>1.04566096</v>
      </c>
      <c r="J620" s="13">
        <f t="shared" si="211"/>
        <v>0.03</v>
      </c>
      <c r="K620" s="29">
        <f t="shared" si="212"/>
        <v>45267</v>
      </c>
      <c r="L620" s="2">
        <f t="shared" si="213"/>
        <v>106</v>
      </c>
      <c r="M620" s="17">
        <f t="shared" si="214"/>
        <v>106</v>
      </c>
      <c r="N620" s="12">
        <f t="shared" si="204"/>
        <v>1.012511081</v>
      </c>
      <c r="O620" s="12">
        <f t="shared" ca="1" si="205"/>
        <v>1.058743309</v>
      </c>
      <c r="P620" s="17">
        <f t="shared" si="215"/>
        <v>0</v>
      </c>
      <c r="Q620" s="177">
        <f t="shared" ca="1" si="203"/>
        <v>238.82032285870801</v>
      </c>
      <c r="R620" s="20">
        <f t="shared" si="206"/>
        <v>0</v>
      </c>
      <c r="S620" s="14">
        <f t="shared" si="207"/>
        <v>0</v>
      </c>
      <c r="T620" s="4">
        <f t="shared" si="216"/>
        <v>0</v>
      </c>
      <c r="U620" s="29">
        <f t="shared" si="217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ht="15.75" x14ac:dyDescent="0.25">
      <c r="A621" s="115">
        <f t="shared" si="208"/>
        <v>45426</v>
      </c>
      <c r="B621" s="116">
        <f t="shared" ca="1" si="218"/>
        <v>1122.4507014628223</v>
      </c>
      <c r="C621" s="14">
        <f t="shared" ca="1" si="209"/>
        <v>883.05816557000003</v>
      </c>
      <c r="D621" s="95">
        <f t="shared" si="210"/>
        <v>45425</v>
      </c>
      <c r="E621" s="13">
        <f ca="1">IF(D621&lt;$B$1,VLOOKUP(D621,[1]DI!$A$4:$B$15000,2,FALSE),0)</f>
        <v>0.104</v>
      </c>
      <c r="F621" s="14">
        <f t="shared" ca="1" si="219"/>
        <v>1.0003926999999999</v>
      </c>
      <c r="G621" s="14">
        <f ca="1">(TRUNC(PRODUCT($F$12:$F620),16))</f>
        <v>1.3276000980757801</v>
      </c>
      <c r="H621" s="14">
        <f t="shared" ca="1" si="220"/>
        <v>1.2691292954233699</v>
      </c>
      <c r="I621" s="14">
        <f t="shared" ca="1" si="221"/>
        <v>1.0460715899999999</v>
      </c>
      <c r="J621" s="13">
        <f t="shared" si="211"/>
        <v>0.03</v>
      </c>
      <c r="K621" s="29">
        <f t="shared" si="212"/>
        <v>45267</v>
      </c>
      <c r="L621" s="2">
        <f t="shared" si="213"/>
        <v>107</v>
      </c>
      <c r="M621" s="17">
        <f t="shared" si="214"/>
        <v>107</v>
      </c>
      <c r="N621" s="12">
        <f t="shared" si="204"/>
        <v>1.012629853</v>
      </c>
      <c r="O621" s="12">
        <f t="shared" ca="1" si="205"/>
        <v>1.05928332</v>
      </c>
      <c r="P621" s="17">
        <f t="shared" si="215"/>
        <v>0</v>
      </c>
      <c r="Q621" s="177">
        <f t="shared" ca="1" si="203"/>
        <v>239.39253589282217</v>
      </c>
      <c r="R621" s="20">
        <f t="shared" si="206"/>
        <v>0</v>
      </c>
      <c r="S621" s="14">
        <f t="shared" si="207"/>
        <v>0</v>
      </c>
      <c r="T621" s="4">
        <f t="shared" si="216"/>
        <v>0</v>
      </c>
      <c r="U621" s="29">
        <f t="shared" si="217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ht="15.75" x14ac:dyDescent="0.25">
      <c r="A622" s="115">
        <f t="shared" si="208"/>
        <v>45427</v>
      </c>
      <c r="B622" s="116">
        <f t="shared" ca="1" si="218"/>
        <v>1123.0232048382184</v>
      </c>
      <c r="C622" s="14">
        <f t="shared" ca="1" si="209"/>
        <v>883.05816557000003</v>
      </c>
      <c r="D622" s="95">
        <f t="shared" si="210"/>
        <v>45426</v>
      </c>
      <c r="E622" s="13">
        <f ca="1">IF(D622&lt;$B$1,VLOOKUP(D622,[1]DI!$A$4:$B$15000,2,FALSE),0)</f>
        <v>0.104</v>
      </c>
      <c r="F622" s="14">
        <f t="shared" ca="1" si="219"/>
        <v>1.0003926999999999</v>
      </c>
      <c r="G622" s="14">
        <f ca="1">(TRUNC(PRODUCT($F$12:$F621),16))</f>
        <v>1.3281214466342901</v>
      </c>
      <c r="H622" s="14">
        <f t="shared" ca="1" si="220"/>
        <v>1.2691292954233699</v>
      </c>
      <c r="I622" s="14">
        <f t="shared" ca="1" si="221"/>
        <v>1.04648238</v>
      </c>
      <c r="J622" s="13">
        <f t="shared" si="211"/>
        <v>0.03</v>
      </c>
      <c r="K622" s="29">
        <f t="shared" si="212"/>
        <v>45267</v>
      </c>
      <c r="L622" s="2">
        <f t="shared" si="213"/>
        <v>108</v>
      </c>
      <c r="M622" s="17">
        <f t="shared" si="214"/>
        <v>108</v>
      </c>
      <c r="N622" s="12">
        <f t="shared" si="204"/>
        <v>1.0127486379999999</v>
      </c>
      <c r="O622" s="12">
        <f t="shared" ca="1" si="205"/>
        <v>1.0598236050000001</v>
      </c>
      <c r="P622" s="17">
        <f t="shared" si="215"/>
        <v>0</v>
      </c>
      <c r="Q622" s="177">
        <f t="shared" ca="1" si="203"/>
        <v>239.96503926821833</v>
      </c>
      <c r="R622" s="20">
        <f t="shared" si="206"/>
        <v>0</v>
      </c>
      <c r="S622" s="14">
        <f t="shared" si="207"/>
        <v>0</v>
      </c>
      <c r="T622" s="4">
        <f t="shared" si="216"/>
        <v>0</v>
      </c>
      <c r="U622" s="29">
        <f t="shared" si="217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ht="15.75" x14ac:dyDescent="0.25">
      <c r="A623" s="115">
        <f t="shared" si="208"/>
        <v>45428</v>
      </c>
      <c r="B623" s="116">
        <f t="shared" ca="1" si="218"/>
        <v>1123.5959985548966</v>
      </c>
      <c r="C623" s="14">
        <f t="shared" ca="1" si="209"/>
        <v>883.05816557000003</v>
      </c>
      <c r="D623" s="95">
        <f t="shared" si="210"/>
        <v>45427</v>
      </c>
      <c r="E623" s="13">
        <f ca="1">IF(D623&lt;$B$1,VLOOKUP(D623,[1]DI!$A$4:$B$15000,2,FALSE),0)</f>
        <v>0.104</v>
      </c>
      <c r="F623" s="14">
        <f t="shared" ca="1" si="219"/>
        <v>1.0003926999999999</v>
      </c>
      <c r="G623" s="14">
        <f ca="1">(TRUNC(PRODUCT($F$12:$F622),16))</f>
        <v>1.32864299992639</v>
      </c>
      <c r="H623" s="14">
        <f t="shared" ca="1" si="220"/>
        <v>1.2691292954233699</v>
      </c>
      <c r="I623" s="14">
        <f t="shared" ca="1" si="221"/>
        <v>1.0468933300000001</v>
      </c>
      <c r="J623" s="13">
        <f t="shared" si="211"/>
        <v>0.03</v>
      </c>
      <c r="K623" s="29">
        <f t="shared" si="212"/>
        <v>45267</v>
      </c>
      <c r="L623" s="2">
        <f t="shared" si="213"/>
        <v>109</v>
      </c>
      <c r="M623" s="17">
        <f t="shared" si="214"/>
        <v>109</v>
      </c>
      <c r="N623" s="12">
        <f t="shared" si="204"/>
        <v>1.0128674369999999</v>
      </c>
      <c r="O623" s="12">
        <f t="shared" ca="1" si="205"/>
        <v>1.0603641640000001</v>
      </c>
      <c r="P623" s="17">
        <f t="shared" si="215"/>
        <v>0</v>
      </c>
      <c r="Q623" s="177">
        <f t="shared" ca="1" si="203"/>
        <v>240.53783298489645</v>
      </c>
      <c r="R623" s="20">
        <f t="shared" si="206"/>
        <v>0</v>
      </c>
      <c r="S623" s="14">
        <f t="shared" si="207"/>
        <v>0</v>
      </c>
      <c r="T623" s="4">
        <f t="shared" si="216"/>
        <v>0</v>
      </c>
      <c r="U623" s="29">
        <f t="shared" si="217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ht="15.75" x14ac:dyDescent="0.25">
      <c r="A624" s="115">
        <f t="shared" si="208"/>
        <v>45429</v>
      </c>
      <c r="B624" s="116">
        <f t="shared" ca="1" si="218"/>
        <v>1124.1690932085967</v>
      </c>
      <c r="C624" s="14">
        <f t="shared" ca="1" si="209"/>
        <v>883.05816557000003</v>
      </c>
      <c r="D624" s="95">
        <f t="shared" si="210"/>
        <v>45428</v>
      </c>
      <c r="E624" s="13">
        <f ca="1">IF(D624&lt;$B$1,VLOOKUP(D624,[1]DI!$A$4:$B$15000,2,FALSE),0)</f>
        <v>0.104</v>
      </c>
      <c r="F624" s="14">
        <f t="shared" ca="1" si="219"/>
        <v>1.0003926999999999</v>
      </c>
      <c r="G624" s="14">
        <f ca="1">(TRUNC(PRODUCT($F$12:$F623),16))</f>
        <v>1.3291647580324599</v>
      </c>
      <c r="H624" s="14">
        <f t="shared" ca="1" si="220"/>
        <v>1.2691292954233699</v>
      </c>
      <c r="I624" s="14">
        <f t="shared" ca="1" si="221"/>
        <v>1.0473044499999999</v>
      </c>
      <c r="J624" s="13">
        <f t="shared" si="211"/>
        <v>0.03</v>
      </c>
      <c r="K624" s="29">
        <f t="shared" si="212"/>
        <v>45267</v>
      </c>
      <c r="L624" s="2">
        <f t="shared" si="213"/>
        <v>110</v>
      </c>
      <c r="M624" s="17">
        <f t="shared" si="214"/>
        <v>110</v>
      </c>
      <c r="N624" s="12">
        <f t="shared" si="204"/>
        <v>1.01298625</v>
      </c>
      <c r="O624" s="12">
        <f t="shared" ca="1" si="205"/>
        <v>1.0609050069999999</v>
      </c>
      <c r="P624" s="17">
        <f t="shared" si="215"/>
        <v>0</v>
      </c>
      <c r="Q624" s="177">
        <f t="shared" ca="1" si="203"/>
        <v>241.11092763859676</v>
      </c>
      <c r="R624" s="20">
        <f t="shared" si="206"/>
        <v>0</v>
      </c>
      <c r="S624" s="14">
        <f t="shared" si="207"/>
        <v>0</v>
      </c>
      <c r="T624" s="4">
        <f t="shared" si="216"/>
        <v>0</v>
      </c>
      <c r="U624" s="29">
        <f t="shared" si="217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ht="15.75" x14ac:dyDescent="0.25">
      <c r="A625" s="115">
        <f t="shared" si="208"/>
        <v>45432</v>
      </c>
      <c r="B625" s="116">
        <f t="shared" ca="1" si="218"/>
        <v>1124.7424792601532</v>
      </c>
      <c r="C625" s="14">
        <f t="shared" ca="1" si="209"/>
        <v>883.05816557000003</v>
      </c>
      <c r="D625" s="95">
        <f t="shared" si="210"/>
        <v>45429</v>
      </c>
      <c r="E625" s="13">
        <f ca="1">IF(D625&lt;$B$1,VLOOKUP(D625,[1]DI!$A$4:$B$15000,2,FALSE),0)</f>
        <v>0.104</v>
      </c>
      <c r="F625" s="14">
        <f t="shared" ca="1" si="219"/>
        <v>1.0003926999999999</v>
      </c>
      <c r="G625" s="14">
        <f ca="1">(TRUNC(PRODUCT($F$12:$F624),16))</f>
        <v>1.3296867210329399</v>
      </c>
      <c r="H625" s="14">
        <f t="shared" ca="1" si="220"/>
        <v>1.2691292954233699</v>
      </c>
      <c r="I625" s="14">
        <f t="shared" ca="1" si="221"/>
        <v>1.04771573</v>
      </c>
      <c r="J625" s="13">
        <f t="shared" si="211"/>
        <v>0.03</v>
      </c>
      <c r="K625" s="29">
        <f t="shared" si="212"/>
        <v>45267</v>
      </c>
      <c r="L625" s="2">
        <f t="shared" si="213"/>
        <v>111</v>
      </c>
      <c r="M625" s="17">
        <f t="shared" si="214"/>
        <v>111</v>
      </c>
      <c r="N625" s="12">
        <f t="shared" si="204"/>
        <v>1.0131050770000001</v>
      </c>
      <c r="O625" s="12">
        <f t="shared" ca="1" si="205"/>
        <v>1.061446125</v>
      </c>
      <c r="P625" s="17">
        <f t="shared" si="215"/>
        <v>0</v>
      </c>
      <c r="Q625" s="177">
        <f t="shared" ca="1" si="203"/>
        <v>241.68431369015312</v>
      </c>
      <c r="R625" s="20">
        <f t="shared" si="206"/>
        <v>0</v>
      </c>
      <c r="S625" s="14">
        <f t="shared" si="207"/>
        <v>0</v>
      </c>
      <c r="T625" s="4">
        <f t="shared" si="216"/>
        <v>0</v>
      </c>
      <c r="U625" s="29">
        <f t="shared" si="217"/>
        <v>0</v>
      </c>
      <c r="X625" s="200" t="str">
        <f>B$9</f>
        <v>CRA0210054C</v>
      </c>
      <c r="Y625" s="211">
        <v>45448</v>
      </c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ht="15.75" x14ac:dyDescent="0.25">
      <c r="A626" s="115">
        <f t="shared" si="208"/>
        <v>45433</v>
      </c>
      <c r="B626" s="116">
        <f t="shared" ca="1" si="218"/>
        <v>1125.3161461138252</v>
      </c>
      <c r="C626" s="14">
        <f t="shared" ca="1" si="209"/>
        <v>883.05816557000003</v>
      </c>
      <c r="D626" s="95">
        <f t="shared" si="210"/>
        <v>45432</v>
      </c>
      <c r="E626" s="13">
        <f ca="1">IF(D626&lt;$B$1,VLOOKUP(D626,[1]DI!$A$4:$B$15000,2,FALSE),0)</f>
        <v>0.104</v>
      </c>
      <c r="F626" s="14">
        <f t="shared" ca="1" si="219"/>
        <v>1.0003926999999999</v>
      </c>
      <c r="G626" s="14">
        <f ca="1">(TRUNC(PRODUCT($F$12:$F625),16))</f>
        <v>1.3302088890082899</v>
      </c>
      <c r="H626" s="14">
        <f t="shared" ca="1" si="220"/>
        <v>1.2691292954233699</v>
      </c>
      <c r="I626" s="14">
        <f t="shared" ca="1" si="221"/>
        <v>1.0481271599999999</v>
      </c>
      <c r="J626" s="13">
        <f t="shared" si="211"/>
        <v>0.03</v>
      </c>
      <c r="K626" s="29">
        <f t="shared" si="212"/>
        <v>45267</v>
      </c>
      <c r="L626" s="2">
        <f t="shared" si="213"/>
        <v>112</v>
      </c>
      <c r="M626" s="17">
        <f t="shared" si="214"/>
        <v>112</v>
      </c>
      <c r="N626" s="12">
        <f t="shared" si="204"/>
        <v>1.013223918</v>
      </c>
      <c r="O626" s="12">
        <f t="shared" ca="1" si="205"/>
        <v>1.0619875080000001</v>
      </c>
      <c r="P626" s="17">
        <f t="shared" si="215"/>
        <v>0</v>
      </c>
      <c r="Q626" s="177">
        <f t="shared" ca="1" si="203"/>
        <v>242.25798054382528</v>
      </c>
      <c r="R626" s="20">
        <f t="shared" si="206"/>
        <v>0</v>
      </c>
      <c r="S626" s="14">
        <f t="shared" si="207"/>
        <v>0</v>
      </c>
      <c r="T626" s="4">
        <f t="shared" si="216"/>
        <v>0</v>
      </c>
      <c r="U626" s="29">
        <f t="shared" si="217"/>
        <v>0</v>
      </c>
      <c r="X626" s="201" t="s">
        <v>90</v>
      </c>
      <c r="Y626" s="202">
        <v>8130000</v>
      </c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ht="15.75" x14ac:dyDescent="0.25">
      <c r="A627" s="115">
        <f t="shared" si="208"/>
        <v>45434</v>
      </c>
      <c r="B627" s="116">
        <f t="shared" ca="1" si="218"/>
        <v>1125.8901139045197</v>
      </c>
      <c r="C627" s="14">
        <f t="shared" ca="1" si="209"/>
        <v>883.05816557000003</v>
      </c>
      <c r="D627" s="95">
        <f t="shared" si="210"/>
        <v>45433</v>
      </c>
      <c r="E627" s="13">
        <f ca="1">IF(D627&lt;$B$1,VLOOKUP(D627,[1]DI!$A$4:$B$15000,2,FALSE),0)</f>
        <v>0.104</v>
      </c>
      <c r="F627" s="14">
        <f t="shared" ca="1" si="219"/>
        <v>1.0003926999999999</v>
      </c>
      <c r="G627" s="14">
        <f ca="1">(TRUNC(PRODUCT($F$12:$F626),16))</f>
        <v>1.3307312620389999</v>
      </c>
      <c r="H627" s="14">
        <f t="shared" ca="1" si="220"/>
        <v>1.2691292954233699</v>
      </c>
      <c r="I627" s="14">
        <f t="shared" ca="1" si="221"/>
        <v>1.04853876</v>
      </c>
      <c r="J627" s="13">
        <f t="shared" si="211"/>
        <v>0.03</v>
      </c>
      <c r="K627" s="29">
        <f t="shared" si="212"/>
        <v>45267</v>
      </c>
      <c r="L627" s="2">
        <f t="shared" si="213"/>
        <v>113</v>
      </c>
      <c r="M627" s="17">
        <f t="shared" si="214"/>
        <v>113</v>
      </c>
      <c r="N627" s="12">
        <f t="shared" si="204"/>
        <v>1.013342773</v>
      </c>
      <c r="O627" s="12">
        <f t="shared" ca="1" si="205"/>
        <v>1.0625291750000001</v>
      </c>
      <c r="P627" s="17">
        <f t="shared" si="215"/>
        <v>0</v>
      </c>
      <c r="Q627" s="177">
        <f t="shared" ca="1" si="203"/>
        <v>242.83194833451961</v>
      </c>
      <c r="R627" s="20">
        <f t="shared" si="206"/>
        <v>0</v>
      </c>
      <c r="S627" s="14">
        <f t="shared" si="207"/>
        <v>0</v>
      </c>
      <c r="T627" s="4">
        <f t="shared" si="216"/>
        <v>0</v>
      </c>
      <c r="U627" s="29">
        <f t="shared" si="217"/>
        <v>0</v>
      </c>
      <c r="X627" s="201" t="s">
        <v>91</v>
      </c>
      <c r="Y627" s="203">
        <v>70627</v>
      </c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ht="15.75" x14ac:dyDescent="0.25">
      <c r="A628" s="115">
        <f t="shared" si="208"/>
        <v>45435</v>
      </c>
      <c r="B628" s="116">
        <f t="shared" ca="1" si="218"/>
        <v>1126.464372026496</v>
      </c>
      <c r="C628" s="14">
        <f t="shared" ca="1" si="209"/>
        <v>883.05816557000003</v>
      </c>
      <c r="D628" s="95">
        <f t="shared" si="210"/>
        <v>45434</v>
      </c>
      <c r="E628" s="13">
        <f ca="1">IF(D628&lt;$B$1,VLOOKUP(D628,[1]DI!$A$4:$B$15000,2,FALSE),0)</f>
        <v>0.104</v>
      </c>
      <c r="F628" s="14">
        <f t="shared" ca="1" si="219"/>
        <v>1.0003926999999999</v>
      </c>
      <c r="G628" s="14">
        <f ca="1">(TRUNC(PRODUCT($F$12:$F627),16))</f>
        <v>1.3312538402056</v>
      </c>
      <c r="H628" s="14">
        <f t="shared" ca="1" si="220"/>
        <v>1.2691292954233699</v>
      </c>
      <c r="I628" s="14">
        <f t="shared" ca="1" si="221"/>
        <v>1.04895052</v>
      </c>
      <c r="J628" s="13">
        <f t="shared" si="211"/>
        <v>0.03</v>
      </c>
      <c r="K628" s="29">
        <f t="shared" si="212"/>
        <v>45267</v>
      </c>
      <c r="L628" s="2">
        <f t="shared" si="213"/>
        <v>114</v>
      </c>
      <c r="M628" s="17">
        <f t="shared" si="214"/>
        <v>114</v>
      </c>
      <c r="N628" s="12">
        <f t="shared" si="204"/>
        <v>1.013461642</v>
      </c>
      <c r="O628" s="12">
        <f t="shared" ca="1" si="205"/>
        <v>1.0630711159999999</v>
      </c>
      <c r="P628" s="17">
        <f t="shared" si="215"/>
        <v>0</v>
      </c>
      <c r="Q628" s="177">
        <f t="shared" ca="1" si="203"/>
        <v>243.40620645649594</v>
      </c>
      <c r="R628" s="20">
        <f t="shared" si="206"/>
        <v>0</v>
      </c>
      <c r="S628" s="14">
        <f t="shared" si="207"/>
        <v>0</v>
      </c>
      <c r="T628" s="4">
        <f t="shared" si="216"/>
        <v>0</v>
      </c>
      <c r="U628" s="29">
        <f t="shared" si="217"/>
        <v>0</v>
      </c>
      <c r="X628" s="201" t="s">
        <v>92</v>
      </c>
      <c r="Y628" s="204">
        <f>Y626/Y627</f>
        <v>115.11178444504226</v>
      </c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ht="15.75" x14ac:dyDescent="0.25">
      <c r="A629" s="115">
        <f t="shared" si="208"/>
        <v>45436</v>
      </c>
      <c r="B629" s="116">
        <f t="shared" ca="1" si="218"/>
        <v>1127.0389332086427</v>
      </c>
      <c r="C629" s="14">
        <f t="shared" ca="1" si="209"/>
        <v>883.05816557000003</v>
      </c>
      <c r="D629" s="95">
        <f t="shared" si="210"/>
        <v>45435</v>
      </c>
      <c r="E629" s="13">
        <f ca="1">IF(D629&lt;$B$1,VLOOKUP(D629,[1]DI!$A$4:$B$15000,2,FALSE),0)</f>
        <v>0.104</v>
      </c>
      <c r="F629" s="14">
        <f t="shared" ca="1" si="219"/>
        <v>1.0003926999999999</v>
      </c>
      <c r="G629" s="14">
        <f ca="1">(TRUNC(PRODUCT($F$12:$F628),16))</f>
        <v>1.3317766235886499</v>
      </c>
      <c r="H629" s="14">
        <f t="shared" ca="1" si="220"/>
        <v>1.2691292954233699</v>
      </c>
      <c r="I629" s="14">
        <f t="shared" ca="1" si="221"/>
        <v>1.0493624500000001</v>
      </c>
      <c r="J629" s="13">
        <f t="shared" si="211"/>
        <v>0.03</v>
      </c>
      <c r="K629" s="29">
        <f t="shared" si="212"/>
        <v>45267</v>
      </c>
      <c r="L629" s="2">
        <f t="shared" si="213"/>
        <v>115</v>
      </c>
      <c r="M629" s="17">
        <f t="shared" si="214"/>
        <v>115</v>
      </c>
      <c r="N629" s="12">
        <f t="shared" si="204"/>
        <v>1.0135805250000001</v>
      </c>
      <c r="O629" s="12">
        <f t="shared" ca="1" si="205"/>
        <v>1.0636133430000001</v>
      </c>
      <c r="P629" s="17">
        <f t="shared" si="215"/>
        <v>0</v>
      </c>
      <c r="Q629" s="177">
        <f t="shared" ca="1" si="203"/>
        <v>243.98076763864256</v>
      </c>
      <c r="R629" s="20">
        <f t="shared" si="206"/>
        <v>0</v>
      </c>
      <c r="S629" s="14">
        <f t="shared" si="207"/>
        <v>0</v>
      </c>
      <c r="T629" s="4">
        <f t="shared" si="216"/>
        <v>0</v>
      </c>
      <c r="U629" s="29">
        <f t="shared" si="217"/>
        <v>0</v>
      </c>
      <c r="X629" s="201" t="s">
        <v>93</v>
      </c>
      <c r="Y629" s="205">
        <f ca="1">O636</f>
        <v>1.067416626</v>
      </c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ht="15.75" x14ac:dyDescent="0.25">
      <c r="A630" s="115">
        <f t="shared" si="208"/>
        <v>45439</v>
      </c>
      <c r="B630" s="116">
        <f t="shared" ca="1" si="218"/>
        <v>1127.6137741363309</v>
      </c>
      <c r="C630" s="14">
        <f t="shared" ca="1" si="209"/>
        <v>883.05816557000003</v>
      </c>
      <c r="D630" s="95">
        <f t="shared" si="210"/>
        <v>45436</v>
      </c>
      <c r="E630" s="13">
        <f ca="1">IF(D630&lt;$B$1,VLOOKUP(D630,[1]DI!$A$4:$B$15000,2,FALSE),0)</f>
        <v>0.104</v>
      </c>
      <c r="F630" s="14">
        <f t="shared" ca="1" si="219"/>
        <v>1.0003926999999999</v>
      </c>
      <c r="G630" s="14">
        <f ca="1">(TRUNC(PRODUCT($F$12:$F629),16))</f>
        <v>1.3322996122687301</v>
      </c>
      <c r="H630" s="14">
        <f t="shared" ca="1" si="220"/>
        <v>1.2691292954233699</v>
      </c>
      <c r="I630" s="14">
        <f t="shared" ca="1" si="221"/>
        <v>1.0497745300000001</v>
      </c>
      <c r="J630" s="13">
        <f t="shared" si="211"/>
        <v>0.03</v>
      </c>
      <c r="K630" s="29">
        <f t="shared" si="212"/>
        <v>45267</v>
      </c>
      <c r="L630" s="2">
        <f t="shared" si="213"/>
        <v>116</v>
      </c>
      <c r="M630" s="17">
        <f t="shared" si="214"/>
        <v>116</v>
      </c>
      <c r="N630" s="12">
        <f t="shared" si="204"/>
        <v>1.013699422</v>
      </c>
      <c r="O630" s="12">
        <f t="shared" ca="1" si="205"/>
        <v>1.0641558339999999</v>
      </c>
      <c r="P630" s="17">
        <f t="shared" si="215"/>
        <v>0</v>
      </c>
      <c r="Q630" s="177">
        <f t="shared" ca="1" si="203"/>
        <v>244.55560856633087</v>
      </c>
      <c r="R630" s="20">
        <f t="shared" si="206"/>
        <v>0</v>
      </c>
      <c r="S630" s="14">
        <f t="shared" si="207"/>
        <v>0</v>
      </c>
      <c r="T630" s="4">
        <f t="shared" si="216"/>
        <v>0</v>
      </c>
      <c r="U630" s="29">
        <f t="shared" si="217"/>
        <v>0</v>
      </c>
      <c r="X630" s="201" t="s">
        <v>94</v>
      </c>
      <c r="Y630" s="206">
        <f ca="1">Y628/(C636*Y629)</f>
        <v>0.12212273233583357</v>
      </c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ht="15.75" x14ac:dyDescent="0.25">
      <c r="A631" s="115">
        <f t="shared" si="208"/>
        <v>45440</v>
      </c>
      <c r="B631" s="116">
        <f t="shared" ca="1" si="218"/>
        <v>1128.1889170576155</v>
      </c>
      <c r="C631" s="14">
        <f t="shared" ca="1" si="209"/>
        <v>883.05816557000003</v>
      </c>
      <c r="D631" s="95">
        <f t="shared" si="210"/>
        <v>45439</v>
      </c>
      <c r="E631" s="13">
        <f ca="1">IF(D631&lt;$B$1,VLOOKUP(D631,[1]DI!$A$4:$B$15000,2,FALSE),0)</f>
        <v>0.104</v>
      </c>
      <c r="F631" s="14">
        <f t="shared" ca="1" si="219"/>
        <v>1.0003926999999999</v>
      </c>
      <c r="G631" s="14">
        <f ca="1">(TRUNC(PRODUCT($F$12:$F630),16))</f>
        <v>1.33282280632647</v>
      </c>
      <c r="H631" s="14">
        <f t="shared" ca="1" si="220"/>
        <v>1.2691292954233699</v>
      </c>
      <c r="I631" s="14">
        <f t="shared" ca="1" si="221"/>
        <v>1.05018678</v>
      </c>
      <c r="J631" s="13">
        <f t="shared" si="211"/>
        <v>0.03</v>
      </c>
      <c r="K631" s="29">
        <f t="shared" si="212"/>
        <v>45267</v>
      </c>
      <c r="L631" s="2">
        <f t="shared" si="213"/>
        <v>117</v>
      </c>
      <c r="M631" s="17">
        <f t="shared" si="214"/>
        <v>117</v>
      </c>
      <c r="N631" s="12">
        <f t="shared" si="204"/>
        <v>1.013818332</v>
      </c>
      <c r="O631" s="12">
        <f t="shared" ca="1" si="205"/>
        <v>1.06469861</v>
      </c>
      <c r="P631" s="17">
        <f t="shared" si="215"/>
        <v>0</v>
      </c>
      <c r="Q631" s="177">
        <f t="shared" ca="1" si="203"/>
        <v>245.13075148761544</v>
      </c>
      <c r="R631" s="20">
        <f t="shared" si="206"/>
        <v>0</v>
      </c>
      <c r="S631" s="14">
        <f t="shared" si="207"/>
        <v>0</v>
      </c>
      <c r="T631" s="4">
        <f t="shared" si="216"/>
        <v>0</v>
      </c>
      <c r="U631" s="29">
        <f t="shared" si="217"/>
        <v>0</v>
      </c>
      <c r="X631" s="200" t="s">
        <v>95</v>
      </c>
      <c r="Y631" s="204">
        <f ca="1">TRUNC(Y630*C636,8)</f>
        <v>107.84147599000001</v>
      </c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ht="15.75" x14ac:dyDescent="0.25">
      <c r="A632" s="115">
        <f t="shared" si="208"/>
        <v>45441</v>
      </c>
      <c r="B632" s="116">
        <f t="shared" ca="1" si="218"/>
        <v>1128.7643513767562</v>
      </c>
      <c r="C632" s="14">
        <f t="shared" ca="1" si="209"/>
        <v>883.05816557000003</v>
      </c>
      <c r="D632" s="95">
        <f t="shared" si="210"/>
        <v>45440</v>
      </c>
      <c r="E632" s="13">
        <f ca="1">IF(D632&lt;$B$1,VLOOKUP(D632,[1]DI!$A$4:$B$15000,2,FALSE),0)</f>
        <v>0.104</v>
      </c>
      <c r="F632" s="14">
        <f t="shared" ca="1" si="219"/>
        <v>1.0003926999999999</v>
      </c>
      <c r="G632" s="14">
        <f ca="1">(TRUNC(PRODUCT($F$12:$F631),16))</f>
        <v>1.3333462058425101</v>
      </c>
      <c r="H632" s="14">
        <f t="shared" ca="1" si="220"/>
        <v>1.2691292954233699</v>
      </c>
      <c r="I632" s="14">
        <f t="shared" ca="1" si="221"/>
        <v>1.05059919</v>
      </c>
      <c r="J632" s="13">
        <f t="shared" si="211"/>
        <v>0.03</v>
      </c>
      <c r="K632" s="29">
        <f t="shared" si="212"/>
        <v>45267</v>
      </c>
      <c r="L632" s="2">
        <f t="shared" si="213"/>
        <v>118</v>
      </c>
      <c r="M632" s="17">
        <f t="shared" si="214"/>
        <v>118</v>
      </c>
      <c r="N632" s="12">
        <f t="shared" si="204"/>
        <v>1.013937257</v>
      </c>
      <c r="O632" s="12">
        <f t="shared" ca="1" si="205"/>
        <v>1.065241661</v>
      </c>
      <c r="P632" s="17">
        <f t="shared" si="215"/>
        <v>0</v>
      </c>
      <c r="Q632" s="177">
        <f t="shared" ca="1" si="203"/>
        <v>245.70618580675605</v>
      </c>
      <c r="R632" s="20">
        <f t="shared" si="206"/>
        <v>0</v>
      </c>
      <c r="S632" s="14">
        <f t="shared" si="207"/>
        <v>0</v>
      </c>
      <c r="T632" s="4">
        <f t="shared" si="216"/>
        <v>0</v>
      </c>
      <c r="U632" s="29">
        <f t="shared" si="217"/>
        <v>0</v>
      </c>
      <c r="X632" s="200" t="s">
        <v>96</v>
      </c>
      <c r="Y632" s="204">
        <f ca="1">(O636-1)*Y631</f>
        <v>7.2703084541058081</v>
      </c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ht="15.75" x14ac:dyDescent="0.25">
      <c r="A633" s="115">
        <f t="shared" si="208"/>
        <v>45443</v>
      </c>
      <c r="B633" s="116">
        <f t="shared" ca="1" si="218"/>
        <v>1129.3400770937526</v>
      </c>
      <c r="C633" s="14">
        <f t="shared" ca="1" si="209"/>
        <v>883.05816557000003</v>
      </c>
      <c r="D633" s="95">
        <f t="shared" si="210"/>
        <v>45441</v>
      </c>
      <c r="E633" s="13">
        <f ca="1">IF(D633&lt;$B$1,VLOOKUP(D633,[1]DI!$A$4:$B$15000,2,FALSE),0)</f>
        <v>0.104</v>
      </c>
      <c r="F633" s="14">
        <f t="shared" ca="1" si="219"/>
        <v>1.0003926999999999</v>
      </c>
      <c r="G633" s="14">
        <f ca="1">(TRUNC(PRODUCT($F$12:$F632),16))</f>
        <v>1.33386981089755</v>
      </c>
      <c r="H633" s="14">
        <f t="shared" ca="1" si="220"/>
        <v>1.2691292954233699</v>
      </c>
      <c r="I633" s="14">
        <f t="shared" ca="1" si="221"/>
        <v>1.05101176</v>
      </c>
      <c r="J633" s="13">
        <f t="shared" si="211"/>
        <v>0.03</v>
      </c>
      <c r="K633" s="29">
        <f t="shared" si="212"/>
        <v>45267</v>
      </c>
      <c r="L633" s="2">
        <f t="shared" si="213"/>
        <v>119</v>
      </c>
      <c r="M633" s="17">
        <f t="shared" si="214"/>
        <v>119</v>
      </c>
      <c r="N633" s="12">
        <f t="shared" si="204"/>
        <v>1.0140561960000001</v>
      </c>
      <c r="O633" s="12">
        <f t="shared" ca="1" si="205"/>
        <v>1.065784987</v>
      </c>
      <c r="P633" s="17">
        <f t="shared" si="215"/>
        <v>0</v>
      </c>
      <c r="Q633" s="177">
        <f t="shared" ca="1" si="203"/>
        <v>246.28191152375263</v>
      </c>
      <c r="R633" s="20">
        <f t="shared" si="206"/>
        <v>0</v>
      </c>
      <c r="S633" s="14">
        <f t="shared" si="207"/>
        <v>0</v>
      </c>
      <c r="T633" s="4">
        <f t="shared" si="216"/>
        <v>0</v>
      </c>
      <c r="U633" s="29">
        <f t="shared" si="217"/>
        <v>0</v>
      </c>
      <c r="X633" s="201" t="s">
        <v>97</v>
      </c>
      <c r="Y633" s="202">
        <f ca="1">(Y631+Y632)*Y627</f>
        <v>8129999.9999338612</v>
      </c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ht="15.75" x14ac:dyDescent="0.25">
      <c r="A634" s="115">
        <f t="shared" si="208"/>
        <v>45446</v>
      </c>
      <c r="B634" s="116">
        <f t="shared" ca="1" si="218"/>
        <v>1129.9160942086053</v>
      </c>
      <c r="C634" s="14">
        <f t="shared" ca="1" si="209"/>
        <v>883.05816557000003</v>
      </c>
      <c r="D634" s="95">
        <f t="shared" si="210"/>
        <v>45443</v>
      </c>
      <c r="E634" s="13">
        <f ca="1">IF(D634&lt;$B$1,VLOOKUP(D634,[1]DI!$A$4:$B$15000,2,FALSE),0)</f>
        <v>0.104</v>
      </c>
      <c r="F634" s="14">
        <f t="shared" ca="1" si="219"/>
        <v>1.0003926999999999</v>
      </c>
      <c r="G634" s="14">
        <f ca="1">(TRUNC(PRODUCT($F$12:$F633),16))</f>
        <v>1.33439362157229</v>
      </c>
      <c r="H634" s="14">
        <f t="shared" ca="1" si="220"/>
        <v>1.2691292954233699</v>
      </c>
      <c r="I634" s="14">
        <f t="shared" ca="1" si="221"/>
        <v>1.05142449</v>
      </c>
      <c r="J634" s="13">
        <f t="shared" si="211"/>
        <v>0.03</v>
      </c>
      <c r="K634" s="29">
        <f t="shared" si="212"/>
        <v>45267</v>
      </c>
      <c r="L634" s="2">
        <f t="shared" si="213"/>
        <v>120</v>
      </c>
      <c r="M634" s="17">
        <f t="shared" si="214"/>
        <v>120</v>
      </c>
      <c r="N634" s="12">
        <f t="shared" si="204"/>
        <v>1.0141751480000001</v>
      </c>
      <c r="O634" s="12">
        <f t="shared" ca="1" si="205"/>
        <v>1.066328588</v>
      </c>
      <c r="P634" s="17">
        <f t="shared" si="215"/>
        <v>0</v>
      </c>
      <c r="Q634" s="177">
        <f t="shared" ca="1" si="203"/>
        <v>246.85792863860524</v>
      </c>
      <c r="R634" s="20">
        <f t="shared" si="206"/>
        <v>0</v>
      </c>
      <c r="S634" s="14">
        <f t="shared" si="207"/>
        <v>0</v>
      </c>
      <c r="T634" s="4">
        <f t="shared" si="216"/>
        <v>0</v>
      </c>
      <c r="U634" s="29">
        <f t="shared" si="217"/>
        <v>0</v>
      </c>
      <c r="X634" s="201" t="s">
        <v>98</v>
      </c>
      <c r="Y634" s="207">
        <f ca="1">C636-S636+Q636-Y632</f>
        <v>1015.9572298500868</v>
      </c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ht="15.75" x14ac:dyDescent="0.25">
      <c r="A635" s="115">
        <f t="shared" si="208"/>
        <v>45447</v>
      </c>
      <c r="B635" s="116">
        <f t="shared" ref="B635:B636" ca="1" si="222">IF(D635&lt;=TODAY(),C635+Q635,IF(AND(D635&gt;TODAY(),A635&lt;=$B$1),IF(VLOOKUP(TODAY(),$A$10:$E$5000,4,FALSE)=0,"n.d",C635+Q635),"n.d"))</f>
        <v>1130.492402721314</v>
      </c>
      <c r="C635" s="14">
        <f t="shared" ref="C635:C636" ca="1" si="223">(C634-S634)</f>
        <v>883.05816557000003</v>
      </c>
      <c r="D635" s="95">
        <f t="shared" si="210"/>
        <v>45446</v>
      </c>
      <c r="E635" s="13">
        <f ca="1">IF(D635&lt;$B$1,VLOOKUP(D635,[1]DI!$A$4:$B$15000,2,FALSE),0)</f>
        <v>0.104</v>
      </c>
      <c r="F635" s="14">
        <f t="shared" ref="F635:F636" ca="1" si="224">ROUND(((1+E635)^(1/252)),8)</f>
        <v>1.0003926999999999</v>
      </c>
      <c r="G635" s="14">
        <f ca="1">(TRUNC(PRODUCT($F$12:$F634),16))</f>
        <v>1.3349176379474801</v>
      </c>
      <c r="H635" s="14">
        <f t="shared" ref="H635:H636" ca="1" si="225">IF(P634&gt;0,G634,H634)</f>
        <v>1.2691292954233699</v>
      </c>
      <c r="I635" s="14">
        <f t="shared" ref="I635:I636" ca="1" si="226">ROUND(G635/H635,8)</f>
        <v>1.05183738</v>
      </c>
      <c r="J635" s="13">
        <f t="shared" si="211"/>
        <v>0.03</v>
      </c>
      <c r="K635" s="29">
        <f t="shared" ref="K635:K636" si="227">IF(P634&gt;0,VLOOKUP(P634,X$12:AH$150,2),K634)</f>
        <v>45267</v>
      </c>
      <c r="L635" s="2">
        <f t="shared" ref="L635:L636" si="228">IF(A635&gt;K635,IF(NETWORKDAYS(K635,A635,$X$160:$X$544)-1=0,1,NETWORKDAYS(K635,A635,$X$160:$X$544)-1),0)</f>
        <v>121</v>
      </c>
      <c r="M635" s="17">
        <f t="shared" ref="M635:M636" si="229">IF(AND(L635=1,L634=1),1,IF(L635&gt;0,IF(L635=L634,L635+1,L635),0))</f>
        <v>121</v>
      </c>
      <c r="N635" s="12">
        <f t="shared" ref="N635:N636" si="230">ROUND((J635+1)^(M635/252),9)</f>
        <v>1.014294115</v>
      </c>
      <c r="O635" s="12">
        <f t="shared" ref="O635:O636" ca="1" si="231">ROUND(I635*N635,9)</f>
        <v>1.066872464</v>
      </c>
      <c r="P635" s="17">
        <f t="shared" ref="P635" si="232">IF(VLOOKUP(A635,Y$12:AF$150,8)=VLOOKUP(A634,Y$12:AF$150,8),0,VLOOKUP(A635,Y$12:AF$150,8))</f>
        <v>0</v>
      </c>
      <c r="Q635" s="177">
        <f t="shared" ref="Q635:Q636" ca="1" si="233">TRUNC(((O635-1)*C635),8)+((Q$514-W$521)*O635)</f>
        <v>247.43423715131388</v>
      </c>
      <c r="R635" s="20">
        <f t="shared" si="206"/>
        <v>0</v>
      </c>
      <c r="S635" s="14">
        <f t="shared" ref="S635" si="234">IF(R635&gt;0,TRUNC(R635*C635,8),0)</f>
        <v>0</v>
      </c>
      <c r="T635" s="4">
        <f t="shared" ref="T635:T636" si="235">IF(P634&gt;0,VLOOKUP(P634,X$12:AH$150,10),T634)</f>
        <v>0</v>
      </c>
      <c r="U635" s="29">
        <f t="shared" ref="U635:U636" si="236">IF(P634&gt;0,VLOOKUP(P634,X$12:AH$150,11),U634)</f>
        <v>0</v>
      </c>
      <c r="V635" s="200" t="str">
        <f>B$9</f>
        <v>CRA0210054C</v>
      </c>
      <c r="W635" s="211">
        <v>45462</v>
      </c>
      <c r="X635" s="201" t="s">
        <v>99</v>
      </c>
      <c r="Y635" s="207">
        <f ca="1">C637</f>
        <v>775.21668957999998</v>
      </c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ht="15.75" x14ac:dyDescent="0.25">
      <c r="A636" s="175">
        <f t="shared" si="208"/>
        <v>45448</v>
      </c>
      <c r="B636" s="176">
        <f t="shared" ca="1" si="222"/>
        <v>1131.0690142941928</v>
      </c>
      <c r="C636" s="177">
        <f t="shared" ca="1" si="223"/>
        <v>883.05816557000003</v>
      </c>
      <c r="D636" s="178">
        <f t="shared" si="210"/>
        <v>45447</v>
      </c>
      <c r="E636" s="13">
        <f ca="1">IF(D636&lt;$B$1,VLOOKUP(D636,[1]DI!$A$4:$B$15000,2,FALSE),0)</f>
        <v>0.104</v>
      </c>
      <c r="F636" s="177">
        <f t="shared" ca="1" si="224"/>
        <v>1.0003926999999999</v>
      </c>
      <c r="G636" s="177">
        <f ca="1">(TRUNC(PRODUCT($F$12:$F635),16))</f>
        <v>1.3354418601039</v>
      </c>
      <c r="H636" s="177">
        <f t="shared" ca="1" si="225"/>
        <v>1.2691292954233699</v>
      </c>
      <c r="I636" s="177">
        <f t="shared" ca="1" si="226"/>
        <v>1.0522504399999999</v>
      </c>
      <c r="J636" s="179">
        <f t="shared" si="211"/>
        <v>0.03</v>
      </c>
      <c r="K636" s="178">
        <f t="shared" si="227"/>
        <v>45267</v>
      </c>
      <c r="L636" s="180">
        <f t="shared" si="228"/>
        <v>122</v>
      </c>
      <c r="M636" s="181">
        <f t="shared" si="229"/>
        <v>122</v>
      </c>
      <c r="N636" s="182">
        <f t="shared" si="230"/>
        <v>1.0144130950000001</v>
      </c>
      <c r="O636" s="182">
        <f t="shared" ca="1" si="231"/>
        <v>1.067416626</v>
      </c>
      <c r="P636" s="181">
        <v>5</v>
      </c>
      <c r="Q636" s="177">
        <f t="shared" ca="1" si="233"/>
        <v>248.01084872419273</v>
      </c>
      <c r="R636" s="183">
        <f ca="1">S636/C636</f>
        <v>0.12212273233484008</v>
      </c>
      <c r="S636" s="177">
        <f ca="1">Y631</f>
        <v>107.84147599000001</v>
      </c>
      <c r="T636" s="184">
        <f t="shared" si="235"/>
        <v>0</v>
      </c>
      <c r="U636" s="178">
        <f t="shared" si="236"/>
        <v>0</v>
      </c>
      <c r="V636" s="201" t="s">
        <v>90</v>
      </c>
      <c r="W636" s="202">
        <v>1499999.99</v>
      </c>
      <c r="X636" s="201" t="s">
        <v>100</v>
      </c>
      <c r="Y636" s="208">
        <f ca="1">Y634*Y627</f>
        <v>71754011.272622079</v>
      </c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ht="18.75" x14ac:dyDescent="0.3">
      <c r="A637" s="115">
        <f t="shared" si="208"/>
        <v>45449</v>
      </c>
      <c r="B637" s="116">
        <f t="shared" ca="1" si="218"/>
        <v>1016.4754188326517</v>
      </c>
      <c r="C637" s="199">
        <f t="shared" ca="1" si="209"/>
        <v>775.21668957999998</v>
      </c>
      <c r="D637" s="95">
        <f t="shared" si="210"/>
        <v>45448</v>
      </c>
      <c r="E637" s="13">
        <f ca="1">IF(D637&lt;$B$1,VLOOKUP(D637,[1]DI!$A$4:$B$15000,2,FALSE),0)</f>
        <v>0.104</v>
      </c>
      <c r="F637" s="14">
        <f t="shared" ca="1" si="219"/>
        <v>1.0003926999999999</v>
      </c>
      <c r="G637" s="14">
        <f ca="1">(TRUNC(PRODUCT($F$12:$F636),16))</f>
        <v>1.33596628812236</v>
      </c>
      <c r="H637" s="14">
        <f t="shared" ca="1" si="220"/>
        <v>1.3354418601039</v>
      </c>
      <c r="I637" s="14">
        <f t="shared" ca="1" si="221"/>
        <v>1.0003926999999999</v>
      </c>
      <c r="J637" s="13">
        <f t="shared" si="211"/>
        <v>0.03</v>
      </c>
      <c r="K637" s="188">
        <v>45448</v>
      </c>
      <c r="L637" s="2">
        <f t="shared" si="213"/>
        <v>1</v>
      </c>
      <c r="M637" s="17">
        <f t="shared" si="214"/>
        <v>1</v>
      </c>
      <c r="N637" s="12">
        <f t="shared" si="204"/>
        <v>1.000117304</v>
      </c>
      <c r="O637" s="12">
        <f t="shared" ca="1" si="205"/>
        <v>1.0005100499999999</v>
      </c>
      <c r="P637" s="17">
        <f t="shared" si="215"/>
        <v>0</v>
      </c>
      <c r="Q637" s="177">
        <f t="shared" ref="Q637:Q646" ca="1" si="237">TRUNC(((O637-1)*C637),8)+((Q$636-Y$632)*O637)</f>
        <v>241.25872925265168</v>
      </c>
      <c r="R637" s="20">
        <f t="shared" si="206"/>
        <v>0</v>
      </c>
      <c r="S637" s="14">
        <f t="shared" si="207"/>
        <v>0</v>
      </c>
      <c r="T637" s="4">
        <f t="shared" si="216"/>
        <v>0</v>
      </c>
      <c r="U637" s="29">
        <f t="shared" si="217"/>
        <v>0</v>
      </c>
      <c r="V637" s="201" t="s">
        <v>91</v>
      </c>
      <c r="W637" s="203">
        <v>70627</v>
      </c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ht="15.75" x14ac:dyDescent="0.25">
      <c r="A638" s="115">
        <f t="shared" si="208"/>
        <v>45450</v>
      </c>
      <c r="B638" s="116">
        <f t="shared" ca="1" si="218"/>
        <v>1016.9938668840542</v>
      </c>
      <c r="C638" s="14">
        <f t="shared" ca="1" si="209"/>
        <v>775.21668957999998</v>
      </c>
      <c r="D638" s="95">
        <f t="shared" si="210"/>
        <v>45449</v>
      </c>
      <c r="E638" s="13">
        <f ca="1">IF(D638&lt;$B$1,VLOOKUP(D638,[1]DI!$A$4:$B$15000,2,FALSE),0)</f>
        <v>0.104</v>
      </c>
      <c r="F638" s="14">
        <f t="shared" ca="1" si="219"/>
        <v>1.0003926999999999</v>
      </c>
      <c r="G638" s="14">
        <f ca="1">(TRUNC(PRODUCT($F$12:$F637),16))</f>
        <v>1.33649092208371</v>
      </c>
      <c r="H638" s="14">
        <f t="shared" ca="1" si="220"/>
        <v>1.3354418601039</v>
      </c>
      <c r="I638" s="14">
        <f t="shared" ca="1" si="221"/>
        <v>1.00078555</v>
      </c>
      <c r="J638" s="13">
        <f t="shared" si="211"/>
        <v>0.03</v>
      </c>
      <c r="K638" s="29">
        <f t="shared" si="212"/>
        <v>45448</v>
      </c>
      <c r="L638" s="2">
        <f t="shared" si="213"/>
        <v>2</v>
      </c>
      <c r="M638" s="17">
        <f t="shared" si="214"/>
        <v>2</v>
      </c>
      <c r="N638" s="12">
        <f t="shared" si="204"/>
        <v>1.0002346209999999</v>
      </c>
      <c r="O638" s="12">
        <f t="shared" ca="1" si="205"/>
        <v>1.0010203550000001</v>
      </c>
      <c r="P638" s="17">
        <f t="shared" si="215"/>
        <v>0</v>
      </c>
      <c r="Q638" s="177">
        <f t="shared" ca="1" si="237"/>
        <v>241.77717730405422</v>
      </c>
      <c r="R638" s="20">
        <f t="shared" si="206"/>
        <v>0</v>
      </c>
      <c r="S638" s="14">
        <f t="shared" si="207"/>
        <v>0</v>
      </c>
      <c r="T638" s="4">
        <f t="shared" si="216"/>
        <v>0</v>
      </c>
      <c r="U638" s="29">
        <f t="shared" si="217"/>
        <v>0</v>
      </c>
      <c r="V638" s="201" t="s">
        <v>92</v>
      </c>
      <c r="W638" s="204">
        <f>W636/W637</f>
        <v>21.238336471887521</v>
      </c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ht="15.75" x14ac:dyDescent="0.25">
      <c r="A639" s="115">
        <f t="shared" si="208"/>
        <v>45453</v>
      </c>
      <c r="B639" s="116">
        <f t="shared" ca="1" si="218"/>
        <v>1017.5125862031809</v>
      </c>
      <c r="C639" s="14">
        <f t="shared" ca="1" si="209"/>
        <v>775.21668957999998</v>
      </c>
      <c r="D639" s="95">
        <f t="shared" si="210"/>
        <v>45450</v>
      </c>
      <c r="E639" s="13">
        <f ca="1">IF(D639&lt;$B$1,VLOOKUP(D639,[1]DI!$A$4:$B$15000,2,FALSE),0)</f>
        <v>0.104</v>
      </c>
      <c r="F639" s="14">
        <f t="shared" ca="1" si="219"/>
        <v>1.0003926999999999</v>
      </c>
      <c r="G639" s="14">
        <f ca="1">(TRUNC(PRODUCT($F$12:$F638),16))</f>
        <v>1.3370157620688099</v>
      </c>
      <c r="H639" s="14">
        <f t="shared" ca="1" si="220"/>
        <v>1.3354418601039</v>
      </c>
      <c r="I639" s="14">
        <f t="shared" ca="1" si="221"/>
        <v>1.0011785600000001</v>
      </c>
      <c r="J639" s="13">
        <f t="shared" si="211"/>
        <v>0.03</v>
      </c>
      <c r="K639" s="29">
        <f t="shared" si="212"/>
        <v>45448</v>
      </c>
      <c r="L639" s="2">
        <f t="shared" si="213"/>
        <v>3</v>
      </c>
      <c r="M639" s="17">
        <f t="shared" si="214"/>
        <v>3</v>
      </c>
      <c r="N639" s="12">
        <f t="shared" si="204"/>
        <v>1.0003519519999999</v>
      </c>
      <c r="O639" s="12">
        <f t="shared" ca="1" si="205"/>
        <v>1.0015309269999999</v>
      </c>
      <c r="P639" s="17">
        <f t="shared" si="215"/>
        <v>0</v>
      </c>
      <c r="Q639" s="177">
        <f t="shared" ca="1" si="237"/>
        <v>242.29589662318094</v>
      </c>
      <c r="R639" s="20">
        <f t="shared" si="206"/>
        <v>0</v>
      </c>
      <c r="S639" s="14">
        <f t="shared" si="207"/>
        <v>0</v>
      </c>
      <c r="T639" s="4">
        <f t="shared" si="216"/>
        <v>0</v>
      </c>
      <c r="U639" s="29">
        <f t="shared" si="217"/>
        <v>0</v>
      </c>
      <c r="V639" s="201" t="s">
        <v>93</v>
      </c>
      <c r="W639" s="205">
        <f ca="1">O636</f>
        <v>1.067416626</v>
      </c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ht="15.75" x14ac:dyDescent="0.25">
      <c r="A640" s="115">
        <f t="shared" si="208"/>
        <v>45454</v>
      </c>
      <c r="B640" s="116">
        <f t="shared" ca="1" si="218"/>
        <v>1018.0315757592914</v>
      </c>
      <c r="C640" s="14">
        <f t="shared" ca="1" si="209"/>
        <v>775.21668957999998</v>
      </c>
      <c r="D640" s="95">
        <f t="shared" si="210"/>
        <v>45453</v>
      </c>
      <c r="E640" s="13">
        <f ca="1">IF(D640&lt;$B$1,VLOOKUP(D640,[1]DI!$A$4:$B$15000,2,FALSE),0)</f>
        <v>0.104</v>
      </c>
      <c r="F640" s="14">
        <f t="shared" ca="1" si="219"/>
        <v>1.0003926999999999</v>
      </c>
      <c r="G640" s="14">
        <f ca="1">(TRUNC(PRODUCT($F$12:$F639),16))</f>
        <v>1.33754080815858</v>
      </c>
      <c r="H640" s="14">
        <f t="shared" ca="1" si="220"/>
        <v>1.3354418601039</v>
      </c>
      <c r="I640" s="14">
        <f t="shared" ca="1" si="221"/>
        <v>1.00157173</v>
      </c>
      <c r="J640" s="13">
        <f t="shared" si="211"/>
        <v>0.03</v>
      </c>
      <c r="K640" s="29">
        <f t="shared" si="212"/>
        <v>45448</v>
      </c>
      <c r="L640" s="2">
        <f t="shared" si="213"/>
        <v>4</v>
      </c>
      <c r="M640" s="17">
        <f t="shared" si="214"/>
        <v>4</v>
      </c>
      <c r="N640" s="12">
        <f t="shared" si="204"/>
        <v>1.000469297</v>
      </c>
      <c r="O640" s="12">
        <f t="shared" ca="1" si="205"/>
        <v>1.002041765</v>
      </c>
      <c r="P640" s="17">
        <f t="shared" si="215"/>
        <v>0</v>
      </c>
      <c r="Q640" s="177">
        <f t="shared" ca="1" si="237"/>
        <v>242.81488617929148</v>
      </c>
      <c r="R640" s="20">
        <f t="shared" si="206"/>
        <v>0</v>
      </c>
      <c r="S640" s="14">
        <f t="shared" si="207"/>
        <v>0</v>
      </c>
      <c r="T640" s="4">
        <f t="shared" si="216"/>
        <v>0</v>
      </c>
      <c r="U640" s="29">
        <f t="shared" si="217"/>
        <v>0</v>
      </c>
      <c r="V640" s="201" t="s">
        <v>94</v>
      </c>
      <c r="W640" s="206">
        <f ca="1">W638/(C636*W639)</f>
        <v>2.2531869284443177E-2</v>
      </c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ht="15.75" x14ac:dyDescent="0.25">
      <c r="A641" s="115">
        <f t="shared" si="208"/>
        <v>45455</v>
      </c>
      <c r="B641" s="116">
        <f t="shared" ca="1" si="218"/>
        <v>1018.5508152475749</v>
      </c>
      <c r="C641" s="14">
        <f t="shared" ca="1" si="209"/>
        <v>775.21668957999998</v>
      </c>
      <c r="D641" s="95">
        <f t="shared" si="210"/>
        <v>45454</v>
      </c>
      <c r="E641" s="13">
        <f ca="1">IF(D641&lt;$B$1,VLOOKUP(D641,[1]DI!$A$4:$B$15000,2,FALSE),0)</f>
        <v>0.104</v>
      </c>
      <c r="F641" s="14">
        <f t="shared" ca="1" si="219"/>
        <v>1.0003926999999999</v>
      </c>
      <c r="G641" s="14">
        <f ca="1">(TRUNC(PRODUCT($F$12:$F640),16))</f>
        <v>1.3380660604339401</v>
      </c>
      <c r="H641" s="14">
        <f t="shared" ca="1" si="220"/>
        <v>1.3354418601039</v>
      </c>
      <c r="I641" s="14">
        <f t="shared" ca="1" si="221"/>
        <v>1.00196504</v>
      </c>
      <c r="J641" s="13">
        <f t="shared" si="211"/>
        <v>0.03</v>
      </c>
      <c r="K641" s="29">
        <f t="shared" si="212"/>
        <v>45448</v>
      </c>
      <c r="L641" s="2">
        <f t="shared" si="213"/>
        <v>5</v>
      </c>
      <c r="M641" s="17">
        <f t="shared" si="214"/>
        <v>5</v>
      </c>
      <c r="N641" s="12">
        <f t="shared" si="204"/>
        <v>1.0005866560000001</v>
      </c>
      <c r="O641" s="12">
        <f t="shared" ca="1" si="205"/>
        <v>1.002552849</v>
      </c>
      <c r="P641" s="17">
        <f t="shared" si="215"/>
        <v>0</v>
      </c>
      <c r="Q641" s="177">
        <f t="shared" ca="1" si="237"/>
        <v>243.33412566757485</v>
      </c>
      <c r="R641" s="20">
        <f t="shared" si="206"/>
        <v>0</v>
      </c>
      <c r="S641" s="14">
        <f t="shared" si="207"/>
        <v>0</v>
      </c>
      <c r="T641" s="4">
        <f t="shared" si="216"/>
        <v>0</v>
      </c>
      <c r="U641" s="29">
        <f t="shared" si="217"/>
        <v>0</v>
      </c>
      <c r="V641" s="200" t="s">
        <v>95</v>
      </c>
      <c r="W641" s="204">
        <f ca="1">TRUNC(W640*C636,8)</f>
        <v>19.89695115</v>
      </c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ht="15.75" x14ac:dyDescent="0.25">
      <c r="A642" s="115">
        <f t="shared" si="208"/>
        <v>45456</v>
      </c>
      <c r="B642" s="116">
        <f t="shared" ca="1" si="218"/>
        <v>1019.0703249728419</v>
      </c>
      <c r="C642" s="14">
        <f t="shared" ca="1" si="209"/>
        <v>775.21668957999998</v>
      </c>
      <c r="D642" s="95">
        <f t="shared" si="210"/>
        <v>45455</v>
      </c>
      <c r="E642" s="13">
        <f ca="1">IF(D642&lt;$B$1,VLOOKUP(D642,[1]DI!$A$4:$B$15000,2,FALSE),0)</f>
        <v>0.104</v>
      </c>
      <c r="F642" s="14">
        <f t="shared" ca="1" si="219"/>
        <v>1.0003926999999999</v>
      </c>
      <c r="G642" s="14">
        <f ca="1">(TRUNC(PRODUCT($F$12:$F641),16))</f>
        <v>1.3385915189758699</v>
      </c>
      <c r="H642" s="14">
        <f t="shared" ca="1" si="220"/>
        <v>1.3354418601039</v>
      </c>
      <c r="I642" s="14">
        <f t="shared" ca="1" si="221"/>
        <v>1.0023585100000001</v>
      </c>
      <c r="J642" s="13">
        <f t="shared" si="211"/>
        <v>0.03</v>
      </c>
      <c r="K642" s="29">
        <f t="shared" si="212"/>
        <v>45448</v>
      </c>
      <c r="L642" s="2">
        <f t="shared" si="213"/>
        <v>6</v>
      </c>
      <c r="M642" s="17">
        <f t="shared" si="214"/>
        <v>6</v>
      </c>
      <c r="N642" s="12">
        <f t="shared" si="204"/>
        <v>1.000704029</v>
      </c>
      <c r="O642" s="12">
        <f t="shared" ca="1" si="205"/>
        <v>1.003064199</v>
      </c>
      <c r="P642" s="17">
        <f t="shared" si="215"/>
        <v>0</v>
      </c>
      <c r="Q642" s="177">
        <f t="shared" ca="1" si="237"/>
        <v>243.85363539284199</v>
      </c>
      <c r="R642" s="20">
        <f t="shared" si="206"/>
        <v>0</v>
      </c>
      <c r="S642" s="14">
        <f t="shared" si="207"/>
        <v>0</v>
      </c>
      <c r="T642" s="4">
        <f t="shared" si="216"/>
        <v>0</v>
      </c>
      <c r="U642" s="29">
        <f t="shared" si="217"/>
        <v>0</v>
      </c>
      <c r="V642" s="200" t="s">
        <v>96</v>
      </c>
      <c r="W642" s="204">
        <f ca="1">(O636-1)*W641</f>
        <v>1.3413853142198195</v>
      </c>
      <c r="X642" s="200" t="str">
        <f>B$9</f>
        <v>CRA0210054C</v>
      </c>
      <c r="Y642" s="211">
        <v>45471</v>
      </c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ht="15.75" x14ac:dyDescent="0.25">
      <c r="A643" s="115">
        <f t="shared" si="208"/>
        <v>45457</v>
      </c>
      <c r="B643" s="116">
        <f t="shared" ca="1" si="218"/>
        <v>1019.5901059658332</v>
      </c>
      <c r="C643" s="14">
        <f t="shared" ca="1" si="209"/>
        <v>775.21668957999998</v>
      </c>
      <c r="D643" s="95">
        <f t="shared" si="210"/>
        <v>45456</v>
      </c>
      <c r="E643" s="13">
        <f ca="1">IF(D643&lt;$B$1,VLOOKUP(D643,[1]DI!$A$4:$B$15000,2,FALSE),0)</f>
        <v>0.104</v>
      </c>
      <c r="F643" s="14">
        <f t="shared" ca="1" si="219"/>
        <v>1.0003926999999999</v>
      </c>
      <c r="G643" s="14">
        <f ca="1">(TRUNC(PRODUCT($F$12:$F642),16))</f>
        <v>1.3391171838653699</v>
      </c>
      <c r="H643" s="14">
        <f t="shared" ca="1" si="220"/>
        <v>1.3354418601039</v>
      </c>
      <c r="I643" s="14">
        <f t="shared" ca="1" si="221"/>
        <v>1.0027521399999999</v>
      </c>
      <c r="J643" s="13">
        <f t="shared" si="211"/>
        <v>0.03</v>
      </c>
      <c r="K643" s="29">
        <f t="shared" si="212"/>
        <v>45448</v>
      </c>
      <c r="L643" s="2">
        <f t="shared" si="213"/>
        <v>7</v>
      </c>
      <c r="M643" s="17">
        <f t="shared" si="214"/>
        <v>7</v>
      </c>
      <c r="N643" s="12">
        <f t="shared" si="204"/>
        <v>1.0008214150000001</v>
      </c>
      <c r="O643" s="12">
        <f t="shared" ca="1" si="205"/>
        <v>1.0035758159999999</v>
      </c>
      <c r="P643" s="17">
        <f t="shared" si="215"/>
        <v>0</v>
      </c>
      <c r="Q643" s="177">
        <f t="shared" ca="1" si="237"/>
        <v>244.37341638583328</v>
      </c>
      <c r="R643" s="20">
        <f t="shared" si="206"/>
        <v>0</v>
      </c>
      <c r="S643" s="14">
        <f t="shared" si="207"/>
        <v>0</v>
      </c>
      <c r="T643" s="4">
        <f t="shared" si="216"/>
        <v>0</v>
      </c>
      <c r="U643" s="29">
        <f t="shared" si="217"/>
        <v>0</v>
      </c>
      <c r="V643" s="201" t="s">
        <v>97</v>
      </c>
      <c r="W643" s="202">
        <f ca="1">(W641+W642)*W637</f>
        <v>1499999.9894584531</v>
      </c>
      <c r="X643" s="201" t="s">
        <v>90</v>
      </c>
      <c r="Y643" s="202">
        <v>3225371.9</v>
      </c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ht="15.75" x14ac:dyDescent="0.25">
      <c r="A644" s="115">
        <f t="shared" si="208"/>
        <v>45460</v>
      </c>
      <c r="B644" s="116">
        <f t="shared" ca="1" si="218"/>
        <v>1020.1101460176625</v>
      </c>
      <c r="C644" s="14">
        <f t="shared" ca="1" si="209"/>
        <v>775.21668957999998</v>
      </c>
      <c r="D644" s="95">
        <f t="shared" si="210"/>
        <v>45457</v>
      </c>
      <c r="E644" s="13">
        <f ca="1">IF(D644&lt;$B$1,VLOOKUP(D644,[1]DI!$A$4:$B$15000,2,FALSE),0)</f>
        <v>0.104</v>
      </c>
      <c r="F644" s="14">
        <f t="shared" ca="1" si="219"/>
        <v>1.0003926999999999</v>
      </c>
      <c r="G644" s="14">
        <f ca="1">(TRUNC(PRODUCT($F$12:$F643),16))</f>
        <v>1.3396430551834799</v>
      </c>
      <c r="H644" s="14">
        <f t="shared" ca="1" si="220"/>
        <v>1.3354418601039</v>
      </c>
      <c r="I644" s="14">
        <f t="shared" ca="1" si="221"/>
        <v>1.0031459199999999</v>
      </c>
      <c r="J644" s="13">
        <f t="shared" si="211"/>
        <v>0.03</v>
      </c>
      <c r="K644" s="29">
        <f t="shared" si="212"/>
        <v>45448</v>
      </c>
      <c r="L644" s="2">
        <f t="shared" si="213"/>
        <v>8</v>
      </c>
      <c r="M644" s="17">
        <f t="shared" si="214"/>
        <v>8</v>
      </c>
      <c r="N644" s="12">
        <f t="shared" si="204"/>
        <v>1.000938815</v>
      </c>
      <c r="O644" s="12">
        <f t="shared" ca="1" si="205"/>
        <v>1.004087688</v>
      </c>
      <c r="P644" s="17">
        <f t="shared" si="215"/>
        <v>0</v>
      </c>
      <c r="Q644" s="177">
        <f t="shared" ca="1" si="237"/>
        <v>244.89345643766248</v>
      </c>
      <c r="R644" s="20">
        <f t="shared" si="206"/>
        <v>0</v>
      </c>
      <c r="S644" s="14">
        <f t="shared" si="207"/>
        <v>0</v>
      </c>
      <c r="T644" s="4">
        <f t="shared" si="216"/>
        <v>0</v>
      </c>
      <c r="U644" s="29">
        <f t="shared" si="217"/>
        <v>0</v>
      </c>
      <c r="V644" s="201" t="s">
        <v>98</v>
      </c>
      <c r="W644" s="207">
        <f ca="1">C636-S636+Q636-W642</f>
        <v>1021.8861529899729</v>
      </c>
      <c r="X644" s="201" t="s">
        <v>91</v>
      </c>
      <c r="Y644" s="203">
        <v>70627</v>
      </c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ht="15.75" x14ac:dyDescent="0.25">
      <c r="A645" s="115">
        <f t="shared" si="208"/>
        <v>45461</v>
      </c>
      <c r="B645" s="116">
        <f t="shared" ca="1" si="218"/>
        <v>1020.6304583579563</v>
      </c>
      <c r="C645" s="14">
        <f t="shared" ca="1" si="209"/>
        <v>775.21668957999998</v>
      </c>
      <c r="D645" s="95">
        <f t="shared" si="210"/>
        <v>45460</v>
      </c>
      <c r="E645" s="13">
        <f ca="1">IF(D645&lt;$B$1,VLOOKUP(D645,[1]DI!$A$4:$B$15000,2,FALSE),0)</f>
        <v>0.104</v>
      </c>
      <c r="F645" s="14">
        <f t="shared" ca="1" si="219"/>
        <v>1.0003926999999999</v>
      </c>
      <c r="G645" s="14">
        <f ca="1">(TRUNC(PRODUCT($F$12:$F644),16))</f>
        <v>1.34016913301125</v>
      </c>
      <c r="H645" s="14">
        <f t="shared" ca="1" si="220"/>
        <v>1.3354418601039</v>
      </c>
      <c r="I645" s="14">
        <f t="shared" ca="1" si="221"/>
        <v>1.0035398600000001</v>
      </c>
      <c r="J645" s="13">
        <f t="shared" si="211"/>
        <v>0.03</v>
      </c>
      <c r="K645" s="29">
        <f t="shared" si="212"/>
        <v>45448</v>
      </c>
      <c r="L645" s="2">
        <f t="shared" si="213"/>
        <v>9</v>
      </c>
      <c r="M645" s="17">
        <f t="shared" si="214"/>
        <v>9</v>
      </c>
      <c r="N645" s="12">
        <f t="shared" si="204"/>
        <v>1.001056229</v>
      </c>
      <c r="O645" s="12">
        <f t="shared" ca="1" si="205"/>
        <v>1.0045998279999999</v>
      </c>
      <c r="P645" s="17">
        <f t="shared" si="215"/>
        <v>0</v>
      </c>
      <c r="Q645" s="177">
        <f t="shared" ca="1" si="237"/>
        <v>245.41376877795636</v>
      </c>
      <c r="R645" s="20">
        <f t="shared" si="206"/>
        <v>0</v>
      </c>
      <c r="S645" s="14">
        <f t="shared" si="207"/>
        <v>0</v>
      </c>
      <c r="T645" s="4">
        <f t="shared" si="216"/>
        <v>0</v>
      </c>
      <c r="U645" s="29">
        <f t="shared" si="217"/>
        <v>0</v>
      </c>
      <c r="V645" s="201" t="s">
        <v>99</v>
      </c>
      <c r="W645" s="209">
        <f ca="1">C637</f>
        <v>775.21668957999998</v>
      </c>
      <c r="X645" s="201" t="s">
        <v>92</v>
      </c>
      <c r="Y645" s="204">
        <f>Y643/Y644</f>
        <v>45.667689410565366</v>
      </c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ht="15.75" x14ac:dyDescent="0.25">
      <c r="A646" s="162">
        <f t="shared" si="208"/>
        <v>45462</v>
      </c>
      <c r="B646" s="163">
        <f t="shared" ca="1" si="218"/>
        <v>1021.1510307778286</v>
      </c>
      <c r="C646" s="164">
        <f t="shared" ca="1" si="209"/>
        <v>775.21668957999998</v>
      </c>
      <c r="D646" s="165">
        <f t="shared" si="210"/>
        <v>45461</v>
      </c>
      <c r="E646" s="166">
        <f ca="1">IF(D646&lt;$B$1,VLOOKUP(D646,[1]DI!$A$4:$B$15000,2,FALSE),0)</f>
        <v>0.104</v>
      </c>
      <c r="F646" s="164">
        <f t="shared" ca="1" si="219"/>
        <v>1.0003926999999999</v>
      </c>
      <c r="G646" s="164">
        <f ca="1">(TRUNC(PRODUCT($F$12:$F645),16))</f>
        <v>1.34069541742978</v>
      </c>
      <c r="H646" s="164">
        <f t="shared" ca="1" si="220"/>
        <v>1.3354418601039</v>
      </c>
      <c r="I646" s="164">
        <f t="shared" ca="1" si="221"/>
        <v>1.00393395</v>
      </c>
      <c r="J646" s="166">
        <f t="shared" si="211"/>
        <v>0.03</v>
      </c>
      <c r="K646" s="165">
        <f t="shared" si="212"/>
        <v>45448</v>
      </c>
      <c r="L646" s="167">
        <f t="shared" si="213"/>
        <v>10</v>
      </c>
      <c r="M646" s="168">
        <f t="shared" si="214"/>
        <v>10</v>
      </c>
      <c r="N646" s="169">
        <f t="shared" si="204"/>
        <v>1.0011736570000001</v>
      </c>
      <c r="O646" s="169">
        <f t="shared" ca="1" si="205"/>
        <v>1.0051122240000001</v>
      </c>
      <c r="P646" s="168">
        <v>6</v>
      </c>
      <c r="Q646" s="164">
        <f t="shared" ca="1" si="237"/>
        <v>245.93434119782864</v>
      </c>
      <c r="R646" s="183">
        <f ca="1">S646/C646</f>
        <v>2.5666309068732577E-2</v>
      </c>
      <c r="S646" s="164">
        <f ca="1">W641</f>
        <v>19.89695115</v>
      </c>
      <c r="T646" s="171">
        <f t="shared" si="216"/>
        <v>0</v>
      </c>
      <c r="U646" s="165">
        <f t="shared" si="217"/>
        <v>0</v>
      </c>
      <c r="V646" s="201" t="s">
        <v>100</v>
      </c>
      <c r="W646" s="208">
        <f ca="1">W644*W637</f>
        <v>72172753.327222809</v>
      </c>
      <c r="X646" s="201" t="s">
        <v>93</v>
      </c>
      <c r="Y646" s="205">
        <f ca="1">O653</f>
        <v>1.0035758159999999</v>
      </c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ht="15.75" x14ac:dyDescent="0.25">
      <c r="A647" s="115">
        <f t="shared" si="208"/>
        <v>45463</v>
      </c>
      <c r="B647" s="116">
        <f t="shared" ca="1" si="218"/>
        <v>1000.4226997807573</v>
      </c>
      <c r="C647" s="14">
        <f t="shared" ca="1" si="209"/>
        <v>755.31973843000003</v>
      </c>
      <c r="D647" s="95">
        <f t="shared" si="210"/>
        <v>45462</v>
      </c>
      <c r="E647" s="13">
        <f ca="1">IF(D647&lt;$B$1,VLOOKUP(D647,[1]DI!$A$4:$B$15000,2,FALSE),0)</f>
        <v>0.104</v>
      </c>
      <c r="F647" s="14">
        <f t="shared" ca="1" si="219"/>
        <v>1.0003926999999999</v>
      </c>
      <c r="G647" s="14">
        <f ca="1">(TRUNC(PRODUCT($F$12:$F646),16))</f>
        <v>1.3412219085202099</v>
      </c>
      <c r="H647" s="14">
        <f t="shared" ca="1" si="220"/>
        <v>1.34069541742978</v>
      </c>
      <c r="I647" s="14">
        <f t="shared" ca="1" si="221"/>
        <v>1.0003926999999999</v>
      </c>
      <c r="J647" s="13">
        <f t="shared" si="211"/>
        <v>0.03</v>
      </c>
      <c r="K647" s="188">
        <v>45462</v>
      </c>
      <c r="L647" s="2">
        <f t="shared" si="213"/>
        <v>1</v>
      </c>
      <c r="M647" s="17">
        <f t="shared" si="214"/>
        <v>1</v>
      </c>
      <c r="N647" s="12">
        <f t="shared" si="204"/>
        <v>1.000117304</v>
      </c>
      <c r="O647" s="12">
        <f t="shared" ca="1" si="205"/>
        <v>1.0005100499999999</v>
      </c>
      <c r="P647" s="17">
        <f t="shared" si="215"/>
        <v>0</v>
      </c>
      <c r="Q647" s="177">
        <f ca="1">TRUNC(((O647-1)*C647),8)+((Q$646-W$642)*O647)</f>
        <v>245.10296135075723</v>
      </c>
      <c r="R647" s="20">
        <f t="shared" si="206"/>
        <v>0</v>
      </c>
      <c r="S647" s="14">
        <f t="shared" si="207"/>
        <v>0</v>
      </c>
      <c r="T647" s="4">
        <f t="shared" si="216"/>
        <v>0</v>
      </c>
      <c r="U647" s="29">
        <f t="shared" si="217"/>
        <v>0</v>
      </c>
      <c r="X647" s="201" t="s">
        <v>94</v>
      </c>
      <c r="Y647" s="206">
        <f ca="1">Y645/(C653*Y646)</f>
        <v>6.0245972252997826E-2</v>
      </c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ht="15.75" x14ac:dyDescent="0.25">
      <c r="A648" s="115">
        <f t="shared" si="208"/>
        <v>45464</v>
      </c>
      <c r="B648" s="116">
        <f t="shared" ca="1" si="218"/>
        <v>1000.9329602291095</v>
      </c>
      <c r="C648" s="14">
        <f t="shared" ca="1" si="209"/>
        <v>755.31973843000003</v>
      </c>
      <c r="D648" s="95">
        <f t="shared" si="210"/>
        <v>45463</v>
      </c>
      <c r="E648" s="13">
        <f ca="1">IF(D648&lt;$B$1,VLOOKUP(D648,[1]DI!$A$4:$B$15000,2,FALSE),0)</f>
        <v>0.104</v>
      </c>
      <c r="F648" s="14">
        <f t="shared" ca="1" si="219"/>
        <v>1.0003926999999999</v>
      </c>
      <c r="G648" s="14">
        <f ca="1">(TRUNC(PRODUCT($F$12:$F647),16))</f>
        <v>1.3417486063636801</v>
      </c>
      <c r="H648" s="14">
        <f t="shared" ca="1" si="220"/>
        <v>1.34069541742978</v>
      </c>
      <c r="I648" s="14">
        <f t="shared" ca="1" si="221"/>
        <v>1.00078555</v>
      </c>
      <c r="J648" s="13">
        <f t="shared" si="211"/>
        <v>0.03</v>
      </c>
      <c r="K648" s="29">
        <f t="shared" si="212"/>
        <v>45462</v>
      </c>
      <c r="L648" s="2">
        <f t="shared" si="213"/>
        <v>2</v>
      </c>
      <c r="M648" s="17">
        <f t="shared" si="214"/>
        <v>2</v>
      </c>
      <c r="N648" s="12">
        <f t="shared" si="204"/>
        <v>1.0002346209999999</v>
      </c>
      <c r="O648" s="12">
        <f t="shared" ca="1" si="205"/>
        <v>1.0010203550000001</v>
      </c>
      <c r="P648" s="17">
        <f t="shared" si="215"/>
        <v>0</v>
      </c>
      <c r="Q648" s="177">
        <f t="shared" ref="Q648:Q653" ca="1" si="238">TRUNC(((O648-1)*C648),8)+((Q$646-W$642)*O648)</f>
        <v>245.61322179910948</v>
      </c>
      <c r="R648" s="20">
        <f t="shared" si="206"/>
        <v>0</v>
      </c>
      <c r="S648" s="14">
        <f t="shared" si="207"/>
        <v>0</v>
      </c>
      <c r="T648" s="4">
        <f t="shared" si="216"/>
        <v>0</v>
      </c>
      <c r="U648" s="29">
        <f t="shared" si="217"/>
        <v>0</v>
      </c>
      <c r="X648" s="200" t="s">
        <v>95</v>
      </c>
      <c r="Y648" s="204">
        <f ca="1">TRUNC(Y647*C653,8)</f>
        <v>45.504972000000002</v>
      </c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ht="15.75" x14ac:dyDescent="0.25">
      <c r="A649" s="115">
        <f t="shared" si="208"/>
        <v>45467</v>
      </c>
      <c r="B649" s="116">
        <f t="shared" ca="1" si="218"/>
        <v>1001.4434876537808</v>
      </c>
      <c r="C649" s="14">
        <f t="shared" ca="1" si="209"/>
        <v>755.31973843000003</v>
      </c>
      <c r="D649" s="95">
        <f t="shared" si="210"/>
        <v>45464</v>
      </c>
      <c r="E649" s="13">
        <f ca="1">IF(D649&lt;$B$1,VLOOKUP(D649,[1]DI!$A$4:$B$15000,2,FALSE),0)</f>
        <v>0.104</v>
      </c>
      <c r="F649" s="14">
        <f t="shared" ca="1" si="219"/>
        <v>1.0003926999999999</v>
      </c>
      <c r="G649" s="14">
        <f ca="1">(TRUNC(PRODUCT($F$12:$F648),16))</f>
        <v>1.3422755110414</v>
      </c>
      <c r="H649" s="14">
        <f t="shared" ca="1" si="220"/>
        <v>1.34069541742978</v>
      </c>
      <c r="I649" s="14">
        <f t="shared" ca="1" si="221"/>
        <v>1.0011785600000001</v>
      </c>
      <c r="J649" s="13">
        <f t="shared" si="211"/>
        <v>0.03</v>
      </c>
      <c r="K649" s="29">
        <f t="shared" si="212"/>
        <v>45462</v>
      </c>
      <c r="L649" s="2">
        <f t="shared" si="213"/>
        <v>3</v>
      </c>
      <c r="M649" s="17">
        <f t="shared" si="214"/>
        <v>3</v>
      </c>
      <c r="N649" s="12">
        <f t="shared" si="204"/>
        <v>1.0003519519999999</v>
      </c>
      <c r="O649" s="12">
        <f t="shared" ca="1" si="205"/>
        <v>1.0015309269999999</v>
      </c>
      <c r="P649" s="17">
        <f t="shared" si="215"/>
        <v>0</v>
      </c>
      <c r="Q649" s="177">
        <f t="shared" ca="1" si="238"/>
        <v>246.12374922378081</v>
      </c>
      <c r="R649" s="20">
        <f t="shared" si="206"/>
        <v>0</v>
      </c>
      <c r="S649" s="14">
        <f t="shared" si="207"/>
        <v>0</v>
      </c>
      <c r="T649" s="4">
        <f t="shared" si="216"/>
        <v>0</v>
      </c>
      <c r="U649" s="29">
        <f t="shared" si="217"/>
        <v>0</v>
      </c>
      <c r="X649" s="200" t="s">
        <v>96</v>
      </c>
      <c r="Y649" s="204">
        <f ca="1">(O653-1)*Y648</f>
        <v>0.1627174069571474</v>
      </c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ht="15.75" x14ac:dyDescent="0.25">
      <c r="A650" s="115">
        <f t="shared" si="208"/>
        <v>45468</v>
      </c>
      <c r="B650" s="116">
        <f t="shared" ca="1" si="218"/>
        <v>1001.9542810501786</v>
      </c>
      <c r="C650" s="14">
        <f t="shared" ca="1" si="209"/>
        <v>755.31973843000003</v>
      </c>
      <c r="D650" s="95">
        <f t="shared" si="210"/>
        <v>45467</v>
      </c>
      <c r="E650" s="13">
        <f ca="1">IF(D650&lt;$B$1,VLOOKUP(D650,[1]DI!$A$4:$B$15000,2,FALSE),0)</f>
        <v>0.104</v>
      </c>
      <c r="F650" s="14">
        <f t="shared" ca="1" si="219"/>
        <v>1.0003926999999999</v>
      </c>
      <c r="G650" s="14">
        <f ca="1">(TRUNC(PRODUCT($F$12:$F649),16))</f>
        <v>1.3428026226345899</v>
      </c>
      <c r="H650" s="14">
        <f t="shared" ca="1" si="220"/>
        <v>1.34069541742978</v>
      </c>
      <c r="I650" s="14">
        <f t="shared" ca="1" si="221"/>
        <v>1.00157173</v>
      </c>
      <c r="J650" s="13">
        <f t="shared" si="211"/>
        <v>0.03</v>
      </c>
      <c r="K650" s="29">
        <f t="shared" si="212"/>
        <v>45462</v>
      </c>
      <c r="L650" s="2">
        <f t="shared" si="213"/>
        <v>4</v>
      </c>
      <c r="M650" s="17">
        <f t="shared" si="214"/>
        <v>4</v>
      </c>
      <c r="N650" s="12">
        <f t="shared" si="204"/>
        <v>1.000469297</v>
      </c>
      <c r="O650" s="12">
        <f t="shared" ca="1" si="205"/>
        <v>1.002041765</v>
      </c>
      <c r="P650" s="17">
        <f t="shared" si="215"/>
        <v>0</v>
      </c>
      <c r="Q650" s="177">
        <f t="shared" ca="1" si="238"/>
        <v>246.63454262017851</v>
      </c>
      <c r="R650" s="20">
        <f t="shared" si="206"/>
        <v>0</v>
      </c>
      <c r="S650" s="14">
        <f t="shared" si="207"/>
        <v>0</v>
      </c>
      <c r="T650" s="4">
        <f t="shared" si="216"/>
        <v>0</v>
      </c>
      <c r="U650" s="29">
        <f t="shared" si="217"/>
        <v>0</v>
      </c>
      <c r="X650" s="201" t="s">
        <v>97</v>
      </c>
      <c r="Y650" s="202">
        <f ca="1">(Y648+Y649)*Y644</f>
        <v>3225371.8997451626</v>
      </c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ht="15.75" x14ac:dyDescent="0.25">
      <c r="A651" s="115">
        <f t="shared" si="208"/>
        <v>45469</v>
      </c>
      <c r="B651" s="116">
        <f t="shared" ca="1" si="218"/>
        <v>1002.4653204264433</v>
      </c>
      <c r="C651" s="14">
        <f t="shared" ca="1" si="209"/>
        <v>755.31973843000003</v>
      </c>
      <c r="D651" s="95">
        <f t="shared" si="210"/>
        <v>45468</v>
      </c>
      <c r="E651" s="13">
        <f ca="1">IF(D651&lt;$B$1,VLOOKUP(D651,[1]DI!$A$4:$B$15000,2,FALSE),0)</f>
        <v>0.104</v>
      </c>
      <c r="F651" s="14">
        <f t="shared" ca="1" si="219"/>
        <v>1.0003926999999999</v>
      </c>
      <c r="G651" s="14">
        <f ca="1">(TRUNC(PRODUCT($F$12:$F650),16))</f>
        <v>1.3433299412244999</v>
      </c>
      <c r="H651" s="14">
        <f t="shared" ca="1" si="220"/>
        <v>1.34069541742978</v>
      </c>
      <c r="I651" s="14">
        <f t="shared" ca="1" si="221"/>
        <v>1.00196504</v>
      </c>
      <c r="J651" s="13">
        <f t="shared" si="211"/>
        <v>0.03</v>
      </c>
      <c r="K651" s="29">
        <f t="shared" si="212"/>
        <v>45462</v>
      </c>
      <c r="L651" s="2">
        <f t="shared" si="213"/>
        <v>5</v>
      </c>
      <c r="M651" s="17">
        <f t="shared" si="214"/>
        <v>5</v>
      </c>
      <c r="N651" s="12">
        <f t="shared" si="204"/>
        <v>1.0005866560000001</v>
      </c>
      <c r="O651" s="12">
        <f t="shared" ca="1" si="205"/>
        <v>1.002552849</v>
      </c>
      <c r="P651" s="17">
        <f t="shared" si="215"/>
        <v>0</v>
      </c>
      <c r="Q651" s="177">
        <f t="shared" ca="1" si="238"/>
        <v>247.14558199644333</v>
      </c>
      <c r="R651" s="20">
        <f t="shared" si="206"/>
        <v>0</v>
      </c>
      <c r="S651" s="14">
        <f t="shared" si="207"/>
        <v>0</v>
      </c>
      <c r="T651" s="4">
        <f t="shared" si="216"/>
        <v>0</v>
      </c>
      <c r="U651" s="29">
        <f t="shared" si="217"/>
        <v>0</v>
      </c>
      <c r="X651" s="201" t="s">
        <v>98</v>
      </c>
      <c r="Y651" s="207">
        <f ca="1">C653-S653+Q653-Y649</f>
        <v>957.82050871178762</v>
      </c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ht="15.75" x14ac:dyDescent="0.25">
      <c r="A652" s="115">
        <f t="shared" si="208"/>
        <v>45470</v>
      </c>
      <c r="B652" s="116">
        <f t="shared" ca="1" si="218"/>
        <v>1002.9766257844344</v>
      </c>
      <c r="C652" s="14">
        <f t="shared" ca="1" si="209"/>
        <v>755.31973843000003</v>
      </c>
      <c r="D652" s="95">
        <f t="shared" si="210"/>
        <v>45469</v>
      </c>
      <c r="E652" s="13">
        <f ca="1">IF(D652&lt;$B$1,VLOOKUP(D652,[1]DI!$A$4:$B$15000,2,FALSE),0)</f>
        <v>0.104</v>
      </c>
      <c r="F652" s="14">
        <f t="shared" ca="1" si="219"/>
        <v>1.0003926999999999</v>
      </c>
      <c r="G652" s="14">
        <f ca="1">(TRUNC(PRODUCT($F$12:$F651),16))</f>
        <v>1.3438574668924099</v>
      </c>
      <c r="H652" s="14">
        <f t="shared" ca="1" si="220"/>
        <v>1.34069541742978</v>
      </c>
      <c r="I652" s="14">
        <f t="shared" ca="1" si="221"/>
        <v>1.0023585100000001</v>
      </c>
      <c r="J652" s="13">
        <f t="shared" si="211"/>
        <v>0.03</v>
      </c>
      <c r="K652" s="29">
        <f t="shared" si="212"/>
        <v>45462</v>
      </c>
      <c r="L652" s="2">
        <f t="shared" si="213"/>
        <v>6</v>
      </c>
      <c r="M652" s="17">
        <f t="shared" si="214"/>
        <v>6</v>
      </c>
      <c r="N652" s="12">
        <f t="shared" ref="N652:N715" si="239">ROUND((J652+1)^(M652/252),9)</f>
        <v>1.000704029</v>
      </c>
      <c r="O652" s="12">
        <f t="shared" ref="O652:O715" ca="1" si="240">ROUND(I652*N652,9)</f>
        <v>1.003064199</v>
      </c>
      <c r="P652" s="17">
        <f t="shared" si="215"/>
        <v>0</v>
      </c>
      <c r="Q652" s="177">
        <f t="shared" ca="1" si="238"/>
        <v>247.65688735443442</v>
      </c>
      <c r="R652" s="20">
        <f t="shared" ref="R652:R715" si="241">IF($P652&gt;0,VLOOKUP($P652,$X$12:$AD$150,7),0)</f>
        <v>0</v>
      </c>
      <c r="S652" s="14">
        <f t="shared" ref="S652:S715" si="242">IF(R652&gt;0,TRUNC(R652*C652,8),0)</f>
        <v>0</v>
      </c>
      <c r="T652" s="4">
        <f t="shared" si="216"/>
        <v>0</v>
      </c>
      <c r="U652" s="29">
        <f t="shared" si="217"/>
        <v>0</v>
      </c>
      <c r="X652" s="201" t="s">
        <v>99</v>
      </c>
      <c r="Y652" s="209">
        <f ca="1">C654</f>
        <v>709.81476643000008</v>
      </c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ht="15.75" x14ac:dyDescent="0.25">
      <c r="A653" s="175">
        <f t="shared" ref="A653:A716" si="243">WORKDAY($A652,1,$X$166:$X$544)</f>
        <v>45471</v>
      </c>
      <c r="B653" s="176">
        <f t="shared" ca="1" si="218"/>
        <v>1003.4881981187448</v>
      </c>
      <c r="C653" s="177">
        <f t="shared" ref="C653:C716" ca="1" si="244">(C652-S652)</f>
        <v>755.31973843000003</v>
      </c>
      <c r="D653" s="178">
        <f t="shared" ref="D653:D716" si="245">WORKDAY($A653,-1,$X$160:$X$544)</f>
        <v>45470</v>
      </c>
      <c r="E653" s="179">
        <f ca="1">IF(D653&lt;$B$1,VLOOKUP(D653,[1]DI!$A$4:$B$15000,2,FALSE),0)</f>
        <v>0.104</v>
      </c>
      <c r="F653" s="177">
        <f t="shared" ca="1" si="219"/>
        <v>1.0003926999999999</v>
      </c>
      <c r="G653" s="177">
        <f ca="1">(TRUNC(PRODUCT($F$12:$F652),16))</f>
        <v>1.3443851997196601</v>
      </c>
      <c r="H653" s="177">
        <f t="shared" ca="1" si="220"/>
        <v>1.34069541742978</v>
      </c>
      <c r="I653" s="177">
        <f t="shared" ca="1" si="221"/>
        <v>1.0027521399999999</v>
      </c>
      <c r="J653" s="179">
        <f t="shared" ref="J653:J716" si="246">J652</f>
        <v>0.03</v>
      </c>
      <c r="K653" s="178">
        <f t="shared" ref="K653:K716" si="247">IF(P652&gt;0,VLOOKUP(P652,X$12:AH$150,2),K652)</f>
        <v>45462</v>
      </c>
      <c r="L653" s="180">
        <f t="shared" ref="L653:L716" si="248">IF(A653&gt;K653,IF(NETWORKDAYS(K653,A653,$X$160:$X$544)-1=0,1,NETWORKDAYS(K653,A653,$X$160:$X$544)-1),0)</f>
        <v>7</v>
      </c>
      <c r="M653" s="181">
        <f t="shared" ref="M653:M716" si="249">IF(AND(L653=1,L652=1),1,IF(L653&gt;0,IF(L653=L652,L653+1,L653),0))</f>
        <v>7</v>
      </c>
      <c r="N653" s="182">
        <f t="shared" si="239"/>
        <v>1.0008214150000001</v>
      </c>
      <c r="O653" s="182">
        <f t="shared" ca="1" si="240"/>
        <v>1.0035758159999999</v>
      </c>
      <c r="P653" s="181">
        <v>7</v>
      </c>
      <c r="Q653" s="177">
        <f t="shared" ca="1" si="238"/>
        <v>248.16845968874472</v>
      </c>
      <c r="R653" s="183">
        <f ca="1">S653/C653</f>
        <v>6.0245972248237779E-2</v>
      </c>
      <c r="S653" s="177">
        <f ca="1">Y648</f>
        <v>45.504972000000002</v>
      </c>
      <c r="T653" s="184">
        <f t="shared" ref="T653:T716" si="250">IF(P652&gt;0,VLOOKUP(P652,X$12:AH$150,10),T652)</f>
        <v>0</v>
      </c>
      <c r="U653" s="178">
        <f t="shared" ref="U653:U716" si="251">IF(P652&gt;0,VLOOKUP(P652,X$12:AH$150,11),U652)</f>
        <v>0</v>
      </c>
      <c r="V653" s="210"/>
      <c r="W653" s="210"/>
      <c r="X653" s="201" t="s">
        <v>100</v>
      </c>
      <c r="Y653" s="208">
        <f ca="1">Y651*Y644</f>
        <v>67647989.068787426</v>
      </c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ht="18.75" x14ac:dyDescent="0.3">
      <c r="A654" s="115">
        <f t="shared" si="243"/>
        <v>45474</v>
      </c>
      <c r="B654" s="116">
        <f t="shared" ref="B654:B717" ca="1" si="252">IF(D654&lt;=TODAY(),C654+Q654,IF(AND(D654&gt;TODAY(),A654&lt;=$B$1),IF(VLOOKUP(TODAY(),$A$10:$E$5000,4,FALSE)=0,"n.d",C654+Q654),"n.d"))</f>
        <v>958.30904506063848</v>
      </c>
      <c r="C654" s="199">
        <f t="shared" ca="1" si="244"/>
        <v>709.81476643000008</v>
      </c>
      <c r="D654" s="95">
        <f t="shared" si="245"/>
        <v>45471</v>
      </c>
      <c r="E654" s="13">
        <f ca="1">IF(D654&lt;$B$1,VLOOKUP(D654,[1]DI!$A$4:$B$15000,2,FALSE),0)</f>
        <v>0.104</v>
      </c>
      <c r="F654" s="14">
        <f t="shared" ref="F654:F717" ca="1" si="253">ROUND(((1+E654)^(1/252)),8)</f>
        <v>1.0003926999999999</v>
      </c>
      <c r="G654" s="14">
        <f ca="1">(TRUNC(PRODUCT($F$12:$F653),16))</f>
        <v>1.34491313978759</v>
      </c>
      <c r="H654" s="14">
        <f t="shared" ref="H654:H717" ca="1" si="254">IF(P653&gt;0,G653,H653)</f>
        <v>1.3443851997196601</v>
      </c>
      <c r="I654" s="14">
        <f t="shared" ref="I654:I717" ca="1" si="255">ROUND(G654/H654,8)</f>
        <v>1.0003926999999999</v>
      </c>
      <c r="J654" s="13">
        <f t="shared" si="246"/>
        <v>0.03</v>
      </c>
      <c r="K654" s="188">
        <v>45471</v>
      </c>
      <c r="L654" s="2">
        <f t="shared" si="248"/>
        <v>1</v>
      </c>
      <c r="M654" s="17">
        <f t="shared" si="249"/>
        <v>1</v>
      </c>
      <c r="N654" s="12">
        <f t="shared" si="239"/>
        <v>1.000117304</v>
      </c>
      <c r="O654" s="12">
        <f t="shared" ca="1" si="240"/>
        <v>1.0005100499999999</v>
      </c>
      <c r="P654" s="17">
        <f t="shared" ref="P654:P716" si="256">IF(VLOOKUP(A654,Y$12:AF$150,8)=VLOOKUP(A653,Y$12:AF$150,8),0,VLOOKUP(A654,Y$12:AF$150,8))</f>
        <v>0</v>
      </c>
      <c r="Q654" s="177">
        <f ca="1">TRUNC(((O654-1)*C654),8)+((Q$653-Y$649)*O654)</f>
        <v>248.49427863063838</v>
      </c>
      <c r="R654" s="20">
        <f t="shared" si="241"/>
        <v>0</v>
      </c>
      <c r="S654" s="14">
        <f t="shared" si="242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ht="15.75" x14ac:dyDescent="0.25">
      <c r="A655" s="115">
        <f t="shared" si="243"/>
        <v>45475</v>
      </c>
      <c r="B655" s="116">
        <f t="shared" ca="1" si="252"/>
        <v>958.79782565095365</v>
      </c>
      <c r="C655" s="14">
        <f t="shared" ca="1" si="244"/>
        <v>709.81476643000008</v>
      </c>
      <c r="D655" s="95">
        <f t="shared" si="245"/>
        <v>45474</v>
      </c>
      <c r="E655" s="13">
        <f ca="1">IF(D655&lt;$B$1,VLOOKUP(D655,[1]DI!$A$4:$B$15000,2,FALSE),0)</f>
        <v>0.104</v>
      </c>
      <c r="F655" s="14">
        <f t="shared" ca="1" si="253"/>
        <v>1.0003926999999999</v>
      </c>
      <c r="G655" s="14">
        <f ca="1">(TRUNC(PRODUCT($F$12:$F654),16))</f>
        <v>1.34544128717759</v>
      </c>
      <c r="H655" s="14">
        <f t="shared" ca="1" si="254"/>
        <v>1.3443851997196601</v>
      </c>
      <c r="I655" s="14">
        <f t="shared" ca="1" si="255"/>
        <v>1.00078555</v>
      </c>
      <c r="J655" s="13">
        <f t="shared" si="246"/>
        <v>0.03</v>
      </c>
      <c r="K655" s="29">
        <f t="shared" si="247"/>
        <v>45471</v>
      </c>
      <c r="L655" s="2">
        <f t="shared" si="248"/>
        <v>2</v>
      </c>
      <c r="M655" s="17">
        <f t="shared" si="249"/>
        <v>2</v>
      </c>
      <c r="N655" s="12">
        <f t="shared" si="239"/>
        <v>1.0002346209999999</v>
      </c>
      <c r="O655" s="12">
        <f t="shared" ca="1" si="240"/>
        <v>1.0010203550000001</v>
      </c>
      <c r="P655" s="17">
        <f t="shared" si="256"/>
        <v>0</v>
      </c>
      <c r="Q655" s="177">
        <f ca="1">TRUNC(((O655-1)*C655),8)+((Q$653-Y$649)*O655)</f>
        <v>248.98305922095355</v>
      </c>
      <c r="R655" s="20">
        <f t="shared" si="241"/>
        <v>0</v>
      </c>
      <c r="S655" s="14">
        <f t="shared" si="242"/>
        <v>0</v>
      </c>
      <c r="T655" s="4">
        <f t="shared" si="250"/>
        <v>0</v>
      </c>
      <c r="U655" s="29">
        <f t="shared" si="251"/>
        <v>0</v>
      </c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ht="15.75" x14ac:dyDescent="0.25">
      <c r="A656" s="115">
        <f t="shared" si="243"/>
        <v>45476</v>
      </c>
      <c r="B656" s="116">
        <f t="shared" ca="1" si="252"/>
        <v>959.28686198880189</v>
      </c>
      <c r="C656" s="14">
        <f t="shared" ca="1" si="244"/>
        <v>709.81476643000008</v>
      </c>
      <c r="D656" s="95">
        <f t="shared" si="245"/>
        <v>45475</v>
      </c>
      <c r="E656" s="13">
        <f ca="1">IF(D656&lt;$B$1,VLOOKUP(D656,[1]DI!$A$4:$B$15000,2,FALSE),0)</f>
        <v>0.104</v>
      </c>
      <c r="F656" s="14">
        <f t="shared" ca="1" si="253"/>
        <v>1.0003926999999999</v>
      </c>
      <c r="G656" s="14">
        <f ca="1">(TRUNC(PRODUCT($F$12:$F655),16))</f>
        <v>1.3459696419710601</v>
      </c>
      <c r="H656" s="14">
        <f t="shared" ca="1" si="254"/>
        <v>1.3443851997196601</v>
      </c>
      <c r="I656" s="14">
        <f t="shared" ca="1" si="255"/>
        <v>1.0011785600000001</v>
      </c>
      <c r="J656" s="13">
        <f t="shared" si="246"/>
        <v>0.03</v>
      </c>
      <c r="K656" s="29">
        <f t="shared" si="247"/>
        <v>45471</v>
      </c>
      <c r="L656" s="2">
        <f t="shared" si="248"/>
        <v>3</v>
      </c>
      <c r="M656" s="17">
        <f t="shared" si="249"/>
        <v>3</v>
      </c>
      <c r="N656" s="12">
        <f t="shared" si="239"/>
        <v>1.0003519519999999</v>
      </c>
      <c r="O656" s="12">
        <f t="shared" ca="1" si="240"/>
        <v>1.0015309269999999</v>
      </c>
      <c r="P656" s="17">
        <f t="shared" si="256"/>
        <v>0</v>
      </c>
      <c r="Q656" s="177">
        <f ca="1">TRUNC(((O656-1)*C656),8)+((Q$653-Y$649)*O656)</f>
        <v>249.47209555880178</v>
      </c>
      <c r="R656" s="20">
        <f t="shared" si="241"/>
        <v>0</v>
      </c>
      <c r="S656" s="14">
        <f t="shared" si="242"/>
        <v>0</v>
      </c>
      <c r="T656" s="4">
        <f t="shared" si="250"/>
        <v>0</v>
      </c>
      <c r="U656" s="29">
        <f t="shared" si="251"/>
        <v>0</v>
      </c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ht="15.75" x14ac:dyDescent="0.25">
      <c r="A657" s="115">
        <f t="shared" si="243"/>
        <v>45477</v>
      </c>
      <c r="B657" s="116">
        <f t="shared" ca="1" si="252"/>
        <v>959.77615309617761</v>
      </c>
      <c r="C657" s="14">
        <f t="shared" ca="1" si="244"/>
        <v>709.81476643000008</v>
      </c>
      <c r="D657" s="95">
        <f t="shared" si="245"/>
        <v>45476</v>
      </c>
      <c r="E657" s="13">
        <f ca="1">IF(D657&lt;$B$1,VLOOKUP(D657,[1]DI!$A$4:$B$15000,2,FALSE),0)</f>
        <v>0.104</v>
      </c>
      <c r="F657" s="14">
        <f t="shared" ca="1" si="253"/>
        <v>1.0003926999999999</v>
      </c>
      <c r="G657" s="14">
        <f ca="1">(TRUNC(PRODUCT($F$12:$F656),16))</f>
        <v>1.34649820424946</v>
      </c>
      <c r="H657" s="14">
        <f t="shared" ca="1" si="254"/>
        <v>1.3443851997196601</v>
      </c>
      <c r="I657" s="14">
        <f t="shared" ca="1" si="255"/>
        <v>1.00157173</v>
      </c>
      <c r="J657" s="13">
        <f t="shared" si="246"/>
        <v>0.03</v>
      </c>
      <c r="K657" s="29">
        <f t="shared" si="247"/>
        <v>45471</v>
      </c>
      <c r="L657" s="2">
        <f t="shared" si="248"/>
        <v>4</v>
      </c>
      <c r="M657" s="17">
        <f t="shared" si="249"/>
        <v>4</v>
      </c>
      <c r="N657" s="12">
        <f t="shared" si="239"/>
        <v>1.000469297</v>
      </c>
      <c r="O657" s="12">
        <f t="shared" ca="1" si="240"/>
        <v>1.002041765</v>
      </c>
      <c r="P657" s="17">
        <f t="shared" si="256"/>
        <v>0</v>
      </c>
      <c r="Q657" s="177">
        <f ca="1">TRUNC(((O657-1)*C657),8)+((Q$653-Y$649)*O657)</f>
        <v>249.96138666617756</v>
      </c>
      <c r="R657" s="20">
        <f t="shared" si="241"/>
        <v>0</v>
      </c>
      <c r="S657" s="14">
        <f t="shared" si="242"/>
        <v>0</v>
      </c>
      <c r="T657" s="4">
        <f t="shared" si="250"/>
        <v>0</v>
      </c>
      <c r="U657" s="29">
        <f t="shared" si="251"/>
        <v>0</v>
      </c>
      <c r="V657" s="200" t="str">
        <f>B$9</f>
        <v>CRA0210054C</v>
      </c>
      <c r="W657" s="211">
        <v>45478</v>
      </c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ht="15.75" x14ac:dyDescent="0.25">
      <c r="A658" s="175">
        <f t="shared" si="243"/>
        <v>45478</v>
      </c>
      <c r="B658" s="176">
        <f t="shared" ca="1" si="252"/>
        <v>960.26567983296604</v>
      </c>
      <c r="C658" s="177">
        <f t="shared" ca="1" si="244"/>
        <v>709.81476643000008</v>
      </c>
      <c r="D658" s="178">
        <f t="shared" si="245"/>
        <v>45477</v>
      </c>
      <c r="E658" s="179">
        <f ca="1">IF(D658&lt;$B$1,VLOOKUP(D658,[1]DI!$A$4:$B$15000,2,FALSE),0)</f>
        <v>0.104</v>
      </c>
      <c r="F658" s="177">
        <f t="shared" ca="1" si="253"/>
        <v>1.0003926999999999</v>
      </c>
      <c r="G658" s="177">
        <f ca="1">(TRUNC(PRODUCT($F$12:$F657),16))</f>
        <v>1.34702697409427</v>
      </c>
      <c r="H658" s="177">
        <f t="shared" ca="1" si="254"/>
        <v>1.3443851997196601</v>
      </c>
      <c r="I658" s="177">
        <f t="shared" ca="1" si="255"/>
        <v>1.00196504</v>
      </c>
      <c r="J658" s="179">
        <f t="shared" si="246"/>
        <v>0.03</v>
      </c>
      <c r="K658" s="178">
        <f t="shared" si="247"/>
        <v>45471</v>
      </c>
      <c r="L658" s="180">
        <f t="shared" si="248"/>
        <v>5</v>
      </c>
      <c r="M658" s="181">
        <f t="shared" si="249"/>
        <v>5</v>
      </c>
      <c r="N658" s="182">
        <f t="shared" si="239"/>
        <v>1.0005866560000001</v>
      </c>
      <c r="O658" s="182">
        <f t="shared" ca="1" si="240"/>
        <v>1.002552849</v>
      </c>
      <c r="P658" s="181">
        <v>8</v>
      </c>
      <c r="Q658" s="177">
        <f ca="1">TRUNC(((O658-1)*C658),8)+((Q$653-Y$649)*O658)</f>
        <v>250.45091340296591</v>
      </c>
      <c r="R658" s="183">
        <f ca="1">S658/C658</f>
        <v>4.7679702692318637E-2</v>
      </c>
      <c r="S658" s="177">
        <f ca="1">W663</f>
        <v>33.843757029999999</v>
      </c>
      <c r="T658" s="184">
        <f t="shared" si="250"/>
        <v>0</v>
      </c>
      <c r="U658" s="178">
        <f t="shared" si="251"/>
        <v>0</v>
      </c>
      <c r="V658" s="201" t="s">
        <v>90</v>
      </c>
      <c r="W658" s="202">
        <v>2396385.06</v>
      </c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ht="18.75" x14ac:dyDescent="0.3">
      <c r="A659" s="115">
        <f t="shared" si="243"/>
        <v>45481</v>
      </c>
      <c r="B659" s="116">
        <f t="shared" ca="1" si="252"/>
        <v>926.80800223275628</v>
      </c>
      <c r="C659" s="199">
        <f t="shared" ca="1" si="244"/>
        <v>675.97100940000007</v>
      </c>
      <c r="D659" s="95">
        <f t="shared" si="245"/>
        <v>45478</v>
      </c>
      <c r="E659" s="13">
        <f ca="1">IF(D659&lt;$B$1,VLOOKUP(D659,[1]DI!$A$4:$B$15000,2,FALSE),0)</f>
        <v>0.104</v>
      </c>
      <c r="F659" s="14">
        <f t="shared" ca="1" si="253"/>
        <v>1.0003926999999999</v>
      </c>
      <c r="G659" s="14">
        <f ca="1">(TRUNC(PRODUCT($F$12:$F658),16))</f>
        <v>1.3475559515869999</v>
      </c>
      <c r="H659" s="14">
        <f t="shared" ca="1" si="254"/>
        <v>1.34702697409427</v>
      </c>
      <c r="I659" s="14">
        <f t="shared" ca="1" si="255"/>
        <v>1.0003926999999999</v>
      </c>
      <c r="J659" s="13">
        <f t="shared" si="246"/>
        <v>0.03</v>
      </c>
      <c r="K659" s="188">
        <v>45478</v>
      </c>
      <c r="L659" s="2">
        <f t="shared" si="248"/>
        <v>1</v>
      </c>
      <c r="M659" s="17">
        <f t="shared" si="249"/>
        <v>1</v>
      </c>
      <c r="N659" s="12">
        <f t="shared" si="239"/>
        <v>1.000117304</v>
      </c>
      <c r="O659" s="12">
        <f t="shared" ca="1" si="240"/>
        <v>1.0005100499999999</v>
      </c>
      <c r="P659" s="17">
        <f t="shared" si="256"/>
        <v>0</v>
      </c>
      <c r="Q659" s="177">
        <f t="shared" ref="Q659:Q673" ca="1" si="257">TRUNC(((O659-1)*C659),8)+((Q$658-W$664)*O659)</f>
        <v>250.83699283275621</v>
      </c>
      <c r="R659" s="20">
        <f t="shared" si="241"/>
        <v>0</v>
      </c>
      <c r="S659" s="14">
        <f t="shared" si="242"/>
        <v>0</v>
      </c>
      <c r="T659" s="4">
        <f t="shared" si="250"/>
        <v>0</v>
      </c>
      <c r="U659" s="29">
        <f t="shared" si="251"/>
        <v>0</v>
      </c>
      <c r="V659" s="201" t="s">
        <v>91</v>
      </c>
      <c r="W659" s="203">
        <v>70627</v>
      </c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3"/>
        <v>45482</v>
      </c>
      <c r="B660" s="116">
        <f t="shared" ca="1" si="252"/>
        <v>927.28071587678835</v>
      </c>
      <c r="C660" s="14">
        <f t="shared" ca="1" si="244"/>
        <v>675.97100940000007</v>
      </c>
      <c r="D660" s="95">
        <f t="shared" si="245"/>
        <v>45481</v>
      </c>
      <c r="E660" s="13">
        <f ca="1">IF(D660&lt;$B$1,VLOOKUP(D660,[1]DI!$A$4:$B$15000,2,FALSE),0)</f>
        <v>0.104</v>
      </c>
      <c r="F660" s="14">
        <f t="shared" ca="1" si="253"/>
        <v>1.0003926999999999</v>
      </c>
      <c r="G660" s="14">
        <f ca="1">(TRUNC(PRODUCT($F$12:$F659),16))</f>
        <v>1.34808513680919</v>
      </c>
      <c r="H660" s="14">
        <f t="shared" ca="1" si="254"/>
        <v>1.34702697409427</v>
      </c>
      <c r="I660" s="14">
        <f t="shared" ca="1" si="255"/>
        <v>1.00078555</v>
      </c>
      <c r="J660" s="13">
        <f t="shared" si="246"/>
        <v>0.03</v>
      </c>
      <c r="K660" s="29">
        <f t="shared" si="247"/>
        <v>45478</v>
      </c>
      <c r="L660" s="2">
        <f t="shared" si="248"/>
        <v>2</v>
      </c>
      <c r="M660" s="17">
        <f t="shared" si="249"/>
        <v>2</v>
      </c>
      <c r="N660" s="12">
        <f t="shared" si="239"/>
        <v>1.0002346209999999</v>
      </c>
      <c r="O660" s="12">
        <f t="shared" ca="1" si="240"/>
        <v>1.0010203550000001</v>
      </c>
      <c r="P660" s="17">
        <f t="shared" si="256"/>
        <v>0</v>
      </c>
      <c r="Q660" s="177">
        <f t="shared" ca="1" si="257"/>
        <v>251.30970647678831</v>
      </c>
      <c r="R660" s="20">
        <f t="shared" si="241"/>
        <v>0</v>
      </c>
      <c r="S660" s="14">
        <f t="shared" si="242"/>
        <v>0</v>
      </c>
      <c r="T660" s="4">
        <f t="shared" si="250"/>
        <v>0</v>
      </c>
      <c r="U660" s="29">
        <f t="shared" si="251"/>
        <v>0</v>
      </c>
      <c r="V660" s="201" t="s">
        <v>92</v>
      </c>
      <c r="W660" s="204">
        <f>W658/W659</f>
        <v>33.930155039857276</v>
      </c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3"/>
        <v>45483</v>
      </c>
      <c r="B661" s="116">
        <f t="shared" ca="1" si="252"/>
        <v>927.75367685814604</v>
      </c>
      <c r="C661" s="14">
        <f t="shared" ca="1" si="244"/>
        <v>675.97100940000007</v>
      </c>
      <c r="D661" s="95">
        <f t="shared" si="245"/>
        <v>45482</v>
      </c>
      <c r="E661" s="13">
        <f ca="1">IF(D661&lt;$B$1,VLOOKUP(D661,[1]DI!$A$4:$B$15000,2,FALSE),0)</f>
        <v>0.104</v>
      </c>
      <c r="F661" s="14">
        <f t="shared" ca="1" si="253"/>
        <v>1.0003926999999999</v>
      </c>
      <c r="G661" s="14">
        <f ca="1">(TRUNC(PRODUCT($F$12:$F660),16))</f>
        <v>1.3486145298424099</v>
      </c>
      <c r="H661" s="14">
        <f t="shared" ca="1" si="254"/>
        <v>1.34702697409427</v>
      </c>
      <c r="I661" s="14">
        <f t="shared" ca="1" si="255"/>
        <v>1.0011785600000001</v>
      </c>
      <c r="J661" s="13">
        <f t="shared" si="246"/>
        <v>0.03</v>
      </c>
      <c r="K661" s="29">
        <f t="shared" si="247"/>
        <v>45478</v>
      </c>
      <c r="L661" s="2">
        <f t="shared" si="248"/>
        <v>3</v>
      </c>
      <c r="M661" s="17">
        <f t="shared" si="249"/>
        <v>3</v>
      </c>
      <c r="N661" s="12">
        <f t="shared" si="239"/>
        <v>1.0003519519999999</v>
      </c>
      <c r="O661" s="12">
        <f t="shared" ca="1" si="240"/>
        <v>1.0015309269999999</v>
      </c>
      <c r="P661" s="17">
        <f t="shared" si="256"/>
        <v>0</v>
      </c>
      <c r="Q661" s="177">
        <f t="shared" ca="1" si="257"/>
        <v>251.78266745814594</v>
      </c>
      <c r="R661" s="20">
        <f t="shared" si="241"/>
        <v>0</v>
      </c>
      <c r="S661" s="14">
        <f t="shared" si="242"/>
        <v>0</v>
      </c>
      <c r="T661" s="4">
        <f t="shared" si="250"/>
        <v>0</v>
      </c>
      <c r="U661" s="29">
        <f t="shared" si="251"/>
        <v>0</v>
      </c>
      <c r="V661" s="201" t="s">
        <v>93</v>
      </c>
      <c r="W661" s="205">
        <f ca="1">O658</f>
        <v>1.002552849</v>
      </c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3"/>
        <v>45484</v>
      </c>
      <c r="B662" s="116">
        <f t="shared" ca="1" si="252"/>
        <v>928.22688424646481</v>
      </c>
      <c r="C662" s="14">
        <f t="shared" ca="1" si="244"/>
        <v>675.97100940000007</v>
      </c>
      <c r="D662" s="95">
        <f t="shared" si="245"/>
        <v>45483</v>
      </c>
      <c r="E662" s="13">
        <f ca="1">IF(D662&lt;$B$1,VLOOKUP(D662,[1]DI!$A$4:$B$15000,2,FALSE),0)</f>
        <v>0.104</v>
      </c>
      <c r="F662" s="14">
        <f t="shared" ca="1" si="253"/>
        <v>1.0003926999999999</v>
      </c>
      <c r="G662" s="14">
        <f ca="1">(TRUNC(PRODUCT($F$12:$F661),16))</f>
        <v>1.3491441307682801</v>
      </c>
      <c r="H662" s="14">
        <f t="shared" ca="1" si="254"/>
        <v>1.34702697409427</v>
      </c>
      <c r="I662" s="14">
        <f t="shared" ca="1" si="255"/>
        <v>1.00157173</v>
      </c>
      <c r="J662" s="13">
        <f t="shared" si="246"/>
        <v>0.03</v>
      </c>
      <c r="K662" s="29">
        <f t="shared" si="247"/>
        <v>45478</v>
      </c>
      <c r="L662" s="2">
        <f t="shared" si="248"/>
        <v>4</v>
      </c>
      <c r="M662" s="17">
        <f t="shared" si="249"/>
        <v>4</v>
      </c>
      <c r="N662" s="12">
        <f t="shared" si="239"/>
        <v>1.000469297</v>
      </c>
      <c r="O662" s="12">
        <f t="shared" ca="1" si="240"/>
        <v>1.002041765</v>
      </c>
      <c r="P662" s="17">
        <f t="shared" si="256"/>
        <v>0</v>
      </c>
      <c r="Q662" s="177">
        <f t="shared" ca="1" si="257"/>
        <v>252.25587484646471</v>
      </c>
      <c r="R662" s="20">
        <f t="shared" si="241"/>
        <v>0</v>
      </c>
      <c r="S662" s="14">
        <f t="shared" si="242"/>
        <v>0</v>
      </c>
      <c r="T662" s="4">
        <f t="shared" si="250"/>
        <v>0</v>
      </c>
      <c r="U662" s="29">
        <f t="shared" si="251"/>
        <v>0</v>
      </c>
      <c r="V662" s="201" t="s">
        <v>94</v>
      </c>
      <c r="W662" s="206">
        <f ca="1">W660/(C658*W661)</f>
        <v>4.7679702704357244E-2</v>
      </c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3"/>
        <v>45485</v>
      </c>
      <c r="B663" s="116">
        <f t="shared" ca="1" si="252"/>
        <v>928.70031951445435</v>
      </c>
      <c r="C663" s="14">
        <f t="shared" ca="1" si="244"/>
        <v>675.97100940000007</v>
      </c>
      <c r="D663" s="95">
        <f t="shared" si="245"/>
        <v>45484</v>
      </c>
      <c r="E663" s="13">
        <f ca="1">IF(D663&lt;$B$1,VLOOKUP(D663,[1]DI!$A$4:$B$15000,2,FALSE),0)</f>
        <v>0.104</v>
      </c>
      <c r="F663" s="14">
        <f t="shared" ca="1" si="253"/>
        <v>1.0003926999999999</v>
      </c>
      <c r="G663" s="14">
        <f ca="1">(TRUNC(PRODUCT($F$12:$F662),16))</f>
        <v>1.3496739396684301</v>
      </c>
      <c r="H663" s="14">
        <f t="shared" ca="1" si="254"/>
        <v>1.34702697409427</v>
      </c>
      <c r="I663" s="14">
        <f t="shared" ca="1" si="255"/>
        <v>1.00196504</v>
      </c>
      <c r="J663" s="13">
        <f t="shared" si="246"/>
        <v>0.03</v>
      </c>
      <c r="K663" s="29">
        <f t="shared" si="247"/>
        <v>45478</v>
      </c>
      <c r="L663" s="2">
        <f t="shared" si="248"/>
        <v>5</v>
      </c>
      <c r="M663" s="17">
        <f t="shared" si="249"/>
        <v>5</v>
      </c>
      <c r="N663" s="12">
        <f t="shared" si="239"/>
        <v>1.0005866560000001</v>
      </c>
      <c r="O663" s="12">
        <f t="shared" ca="1" si="240"/>
        <v>1.002552849</v>
      </c>
      <c r="P663" s="17">
        <f t="shared" si="256"/>
        <v>0</v>
      </c>
      <c r="Q663" s="177">
        <f t="shared" ca="1" si="257"/>
        <v>252.72931011445428</v>
      </c>
      <c r="R663" s="20">
        <f t="shared" si="241"/>
        <v>0</v>
      </c>
      <c r="S663" s="14">
        <f t="shared" si="242"/>
        <v>0</v>
      </c>
      <c r="T663" s="4">
        <f t="shared" si="250"/>
        <v>0</v>
      </c>
      <c r="U663" s="29">
        <f t="shared" si="251"/>
        <v>0</v>
      </c>
      <c r="V663" s="200" t="s">
        <v>95</v>
      </c>
      <c r="W663" s="204">
        <f ca="1">TRUNC(W662*C658,8)</f>
        <v>33.843757029999999</v>
      </c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3"/>
        <v>45488</v>
      </c>
      <c r="B664" s="116">
        <f t="shared" ca="1" si="252"/>
        <v>929.17400118940498</v>
      </c>
      <c r="C664" s="14">
        <f t="shared" ca="1" si="244"/>
        <v>675.97100940000007</v>
      </c>
      <c r="D664" s="95">
        <f t="shared" si="245"/>
        <v>45485</v>
      </c>
      <c r="E664" s="1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1.3502039566245401</v>
      </c>
      <c r="H664" s="14">
        <f t="shared" ca="1" si="254"/>
        <v>1.34702697409427</v>
      </c>
      <c r="I664" s="14">
        <f t="shared" ca="1" si="255"/>
        <v>1.0023585100000001</v>
      </c>
      <c r="J664" s="13">
        <f t="shared" si="246"/>
        <v>0.03</v>
      </c>
      <c r="K664" s="29">
        <f t="shared" si="247"/>
        <v>45478</v>
      </c>
      <c r="L664" s="2">
        <f t="shared" si="248"/>
        <v>6</v>
      </c>
      <c r="M664" s="17">
        <f t="shared" si="249"/>
        <v>6</v>
      </c>
      <c r="N664" s="12">
        <f t="shared" si="239"/>
        <v>1.000704029</v>
      </c>
      <c r="O664" s="12">
        <f t="shared" ca="1" si="240"/>
        <v>1.003064199</v>
      </c>
      <c r="P664" s="17">
        <f t="shared" si="256"/>
        <v>0</v>
      </c>
      <c r="Q664" s="177">
        <f t="shared" ca="1" si="257"/>
        <v>253.2029917894049</v>
      </c>
      <c r="R664" s="20">
        <f t="shared" si="241"/>
        <v>0</v>
      </c>
      <c r="S664" s="14">
        <f t="shared" si="242"/>
        <v>0</v>
      </c>
      <c r="T664" s="4">
        <f t="shared" si="250"/>
        <v>0</v>
      </c>
      <c r="U664" s="29">
        <f t="shared" si="251"/>
        <v>0</v>
      </c>
      <c r="V664" s="200" t="s">
        <v>96</v>
      </c>
      <c r="W664" s="204">
        <f ca="1">(O658-1)*W663</f>
        <v>8.6398001290277388E-2</v>
      </c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3"/>
        <v>45489</v>
      </c>
      <c r="B665" s="116">
        <f t="shared" ca="1" si="252"/>
        <v>929.64793019168121</v>
      </c>
      <c r="C665" s="14">
        <f t="shared" ca="1" si="244"/>
        <v>675.97100940000007</v>
      </c>
      <c r="D665" s="95">
        <f t="shared" si="245"/>
        <v>45488</v>
      </c>
      <c r="E665" s="1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1.3507341817183101</v>
      </c>
      <c r="H665" s="14">
        <f t="shared" ca="1" si="254"/>
        <v>1.34702697409427</v>
      </c>
      <c r="I665" s="14">
        <f t="shared" ca="1" si="255"/>
        <v>1.0027521399999999</v>
      </c>
      <c r="J665" s="13">
        <f t="shared" si="246"/>
        <v>0.03</v>
      </c>
      <c r="K665" s="29">
        <f t="shared" si="247"/>
        <v>45478</v>
      </c>
      <c r="L665" s="2">
        <f t="shared" si="248"/>
        <v>7</v>
      </c>
      <c r="M665" s="17">
        <f t="shared" si="249"/>
        <v>7</v>
      </c>
      <c r="N665" s="12">
        <f t="shared" si="239"/>
        <v>1.0008214150000001</v>
      </c>
      <c r="O665" s="12">
        <f t="shared" ca="1" si="240"/>
        <v>1.0035758159999999</v>
      </c>
      <c r="P665" s="17">
        <f t="shared" si="256"/>
        <v>0</v>
      </c>
      <c r="Q665" s="177">
        <f t="shared" ca="1" si="257"/>
        <v>253.67692079168114</v>
      </c>
      <c r="R665" s="20">
        <f t="shared" si="241"/>
        <v>0</v>
      </c>
      <c r="S665" s="14">
        <f t="shared" si="242"/>
        <v>0</v>
      </c>
      <c r="T665" s="4">
        <f t="shared" si="250"/>
        <v>0</v>
      </c>
      <c r="U665" s="29">
        <f t="shared" si="251"/>
        <v>0</v>
      </c>
      <c r="V665" s="201" t="s">
        <v>97</v>
      </c>
      <c r="W665" s="202">
        <f ca="1">(W663+W664)*W659</f>
        <v>2396385.0593949384</v>
      </c>
      <c r="X665" s="200" t="str">
        <f>B$9</f>
        <v>CRA0210054C</v>
      </c>
      <c r="Y665" s="211">
        <v>45504</v>
      </c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3"/>
        <v>45490</v>
      </c>
      <c r="B666" s="116">
        <f t="shared" ca="1" si="252"/>
        <v>930.12209540690901</v>
      </c>
      <c r="C666" s="14">
        <f t="shared" ca="1" si="244"/>
        <v>675.97100940000007</v>
      </c>
      <c r="D666" s="95">
        <f t="shared" si="245"/>
        <v>45489</v>
      </c>
      <c r="E666" s="1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1.35126461503147</v>
      </c>
      <c r="H666" s="14">
        <f t="shared" ca="1" si="254"/>
        <v>1.34702697409427</v>
      </c>
      <c r="I666" s="14">
        <f t="shared" ca="1" si="255"/>
        <v>1.0031459199999999</v>
      </c>
      <c r="J666" s="13">
        <f t="shared" si="246"/>
        <v>0.03</v>
      </c>
      <c r="K666" s="29">
        <f t="shared" si="247"/>
        <v>45478</v>
      </c>
      <c r="L666" s="2">
        <f t="shared" si="248"/>
        <v>8</v>
      </c>
      <c r="M666" s="17">
        <f t="shared" si="249"/>
        <v>8</v>
      </c>
      <c r="N666" s="12">
        <f t="shared" si="239"/>
        <v>1.000938815</v>
      </c>
      <c r="O666" s="12">
        <f t="shared" ca="1" si="240"/>
        <v>1.004087688</v>
      </c>
      <c r="P666" s="17">
        <f t="shared" si="256"/>
        <v>0</v>
      </c>
      <c r="Q666" s="177">
        <f t="shared" ca="1" si="257"/>
        <v>254.15108600690888</v>
      </c>
      <c r="R666" s="20">
        <f t="shared" si="241"/>
        <v>0</v>
      </c>
      <c r="S666" s="14">
        <f t="shared" si="242"/>
        <v>0</v>
      </c>
      <c r="T666" s="4">
        <f t="shared" si="250"/>
        <v>0</v>
      </c>
      <c r="U666" s="29">
        <f t="shared" si="251"/>
        <v>0</v>
      </c>
      <c r="V666" s="201" t="s">
        <v>98</v>
      </c>
      <c r="W666" s="207">
        <f ca="1">C658-S658+Q658-W664</f>
        <v>926.33552480167577</v>
      </c>
      <c r="X666" s="201" t="s">
        <v>90</v>
      </c>
      <c r="Y666" s="202">
        <v>2500000</v>
      </c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3"/>
        <v>45491</v>
      </c>
      <c r="B667" s="116">
        <f t="shared" ca="1" si="252"/>
        <v>930.59650887982673</v>
      </c>
      <c r="C667" s="14">
        <f t="shared" ca="1" si="244"/>
        <v>675.97100940000007</v>
      </c>
      <c r="D667" s="95">
        <f t="shared" si="245"/>
        <v>45490</v>
      </c>
      <c r="E667" s="1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1.35179525664579</v>
      </c>
      <c r="H667" s="14">
        <f t="shared" ca="1" si="254"/>
        <v>1.34702697409427</v>
      </c>
      <c r="I667" s="14">
        <f t="shared" ca="1" si="255"/>
        <v>1.0035398600000001</v>
      </c>
      <c r="J667" s="13">
        <f t="shared" si="246"/>
        <v>0.03</v>
      </c>
      <c r="K667" s="29">
        <f t="shared" si="247"/>
        <v>45478</v>
      </c>
      <c r="L667" s="2">
        <f t="shared" si="248"/>
        <v>9</v>
      </c>
      <c r="M667" s="17">
        <f t="shared" si="249"/>
        <v>9</v>
      </c>
      <c r="N667" s="12">
        <f t="shared" si="239"/>
        <v>1.001056229</v>
      </c>
      <c r="O667" s="12">
        <f t="shared" ca="1" si="240"/>
        <v>1.0045998279999999</v>
      </c>
      <c r="P667" s="17">
        <f t="shared" si="256"/>
        <v>0</v>
      </c>
      <c r="Q667" s="177">
        <f t="shared" ca="1" si="257"/>
        <v>254.62549947982663</v>
      </c>
      <c r="R667" s="20">
        <f t="shared" si="241"/>
        <v>0</v>
      </c>
      <c r="S667" s="14">
        <f t="shared" si="242"/>
        <v>0</v>
      </c>
      <c r="T667" s="4">
        <f t="shared" si="250"/>
        <v>0</v>
      </c>
      <c r="U667" s="29">
        <f t="shared" si="251"/>
        <v>0</v>
      </c>
      <c r="V667" s="201" t="s">
        <v>99</v>
      </c>
      <c r="W667" s="209">
        <f ca="1">C659</f>
        <v>675.97100940000007</v>
      </c>
      <c r="X667" s="201" t="s">
        <v>91</v>
      </c>
      <c r="Y667" s="203">
        <v>70627</v>
      </c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3"/>
        <v>45492</v>
      </c>
      <c r="B668" s="116">
        <f t="shared" ca="1" si="252"/>
        <v>931.07115949606055</v>
      </c>
      <c r="C668" s="14">
        <f t="shared" ca="1" si="244"/>
        <v>675.97100940000007</v>
      </c>
      <c r="D668" s="95">
        <f t="shared" si="245"/>
        <v>45491</v>
      </c>
      <c r="E668" s="1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1.3523261066430801</v>
      </c>
      <c r="H668" s="14">
        <f t="shared" ca="1" si="254"/>
        <v>1.34702697409427</v>
      </c>
      <c r="I668" s="14">
        <f t="shared" ca="1" si="255"/>
        <v>1.00393395</v>
      </c>
      <c r="J668" s="13">
        <f t="shared" si="246"/>
        <v>0.03</v>
      </c>
      <c r="K668" s="29">
        <f t="shared" si="247"/>
        <v>45478</v>
      </c>
      <c r="L668" s="2">
        <f t="shared" si="248"/>
        <v>10</v>
      </c>
      <c r="M668" s="17">
        <f t="shared" si="249"/>
        <v>10</v>
      </c>
      <c r="N668" s="12">
        <f t="shared" si="239"/>
        <v>1.0011736570000001</v>
      </c>
      <c r="O668" s="12">
        <f t="shared" ca="1" si="240"/>
        <v>1.0051122240000001</v>
      </c>
      <c r="P668" s="17">
        <f t="shared" si="256"/>
        <v>0</v>
      </c>
      <c r="Q668" s="177">
        <f t="shared" ca="1" si="257"/>
        <v>255.10015009606045</v>
      </c>
      <c r="R668" s="20">
        <f t="shared" si="241"/>
        <v>0</v>
      </c>
      <c r="S668" s="14">
        <f t="shared" si="242"/>
        <v>0</v>
      </c>
      <c r="T668" s="4">
        <f t="shared" si="250"/>
        <v>0</v>
      </c>
      <c r="U668" s="29">
        <f t="shared" si="251"/>
        <v>0</v>
      </c>
      <c r="V668" s="201" t="s">
        <v>100</v>
      </c>
      <c r="W668" s="208">
        <f ca="1">W666*W659</f>
        <v>65424299.110167958</v>
      </c>
      <c r="X668" s="201" t="s">
        <v>92</v>
      </c>
      <c r="Y668" s="204">
        <f>Y666/Y667</f>
        <v>35.397227689127391</v>
      </c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3"/>
        <v>45495</v>
      </c>
      <c r="B669" s="116">
        <f t="shared" ca="1" si="252"/>
        <v>931.54604725561023</v>
      </c>
      <c r="C669" s="14">
        <f t="shared" ca="1" si="244"/>
        <v>675.97100940000007</v>
      </c>
      <c r="D669" s="95">
        <f t="shared" si="245"/>
        <v>45492</v>
      </c>
      <c r="E669" s="1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1.35285716510515</v>
      </c>
      <c r="H669" s="14">
        <f t="shared" ca="1" si="254"/>
        <v>1.34702697409427</v>
      </c>
      <c r="I669" s="14">
        <f t="shared" ca="1" si="255"/>
        <v>1.0043281900000001</v>
      </c>
      <c r="J669" s="13">
        <f t="shared" si="246"/>
        <v>0.03</v>
      </c>
      <c r="K669" s="29">
        <f t="shared" si="247"/>
        <v>45478</v>
      </c>
      <c r="L669" s="2">
        <f t="shared" si="248"/>
        <v>11</v>
      </c>
      <c r="M669" s="17">
        <f t="shared" si="249"/>
        <v>11</v>
      </c>
      <c r="N669" s="12">
        <f t="shared" si="239"/>
        <v>1.001291098</v>
      </c>
      <c r="O669" s="12">
        <f t="shared" ca="1" si="240"/>
        <v>1.0056248759999999</v>
      </c>
      <c r="P669" s="17">
        <f t="shared" si="256"/>
        <v>0</v>
      </c>
      <c r="Q669" s="177">
        <f t="shared" ca="1" si="257"/>
        <v>255.57503785561013</v>
      </c>
      <c r="R669" s="20">
        <f t="shared" si="241"/>
        <v>0</v>
      </c>
      <c r="S669" s="14">
        <f t="shared" si="242"/>
        <v>0</v>
      </c>
      <c r="T669" s="4">
        <f t="shared" si="250"/>
        <v>0</v>
      </c>
      <c r="U669" s="29">
        <f t="shared" si="251"/>
        <v>0</v>
      </c>
      <c r="X669" s="201" t="s">
        <v>93</v>
      </c>
      <c r="Y669" s="205">
        <f ca="1">O676</f>
        <v>1.0015309269999999</v>
      </c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3"/>
        <v>45496</v>
      </c>
      <c r="B670" s="116">
        <f t="shared" ca="1" si="252"/>
        <v>932.02118235248554</v>
      </c>
      <c r="C670" s="14">
        <f t="shared" ca="1" si="244"/>
        <v>675.97100940000007</v>
      </c>
      <c r="D670" s="95">
        <f t="shared" si="245"/>
        <v>45495</v>
      </c>
      <c r="E670" s="1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1.35338843211389</v>
      </c>
      <c r="H670" s="14">
        <f t="shared" ca="1" si="254"/>
        <v>1.34702697409427</v>
      </c>
      <c r="I670" s="14">
        <f t="shared" ca="1" si="255"/>
        <v>1.0047225900000001</v>
      </c>
      <c r="J670" s="13">
        <f t="shared" si="246"/>
        <v>0.03</v>
      </c>
      <c r="K670" s="29">
        <f t="shared" si="247"/>
        <v>45478</v>
      </c>
      <c r="L670" s="2">
        <f t="shared" si="248"/>
        <v>12</v>
      </c>
      <c r="M670" s="17">
        <f t="shared" si="249"/>
        <v>12</v>
      </c>
      <c r="N670" s="12">
        <f t="shared" si="239"/>
        <v>1.0014085530000001</v>
      </c>
      <c r="O670" s="12">
        <f t="shared" ca="1" si="240"/>
        <v>1.0061377949999999</v>
      </c>
      <c r="P670" s="17">
        <f t="shared" si="256"/>
        <v>0</v>
      </c>
      <c r="Q670" s="177">
        <f t="shared" ca="1" si="257"/>
        <v>256.05017295248541</v>
      </c>
      <c r="R670" s="20">
        <f t="shared" si="241"/>
        <v>0</v>
      </c>
      <c r="S670" s="14">
        <f t="shared" si="242"/>
        <v>0</v>
      </c>
      <c r="T670" s="4">
        <f t="shared" si="250"/>
        <v>0</v>
      </c>
      <c r="U670" s="29">
        <f t="shared" si="251"/>
        <v>0</v>
      </c>
      <c r="X670" s="201" t="s">
        <v>94</v>
      </c>
      <c r="Y670" s="206">
        <f ca="1">Y668/(C676*Y669)</f>
        <v>5.3394850972979781E-2</v>
      </c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3"/>
        <v>45497</v>
      </c>
      <c r="B671" s="116">
        <f t="shared" ca="1" si="252"/>
        <v>932.49656477668645</v>
      </c>
      <c r="C671" s="14">
        <f t="shared" ca="1" si="244"/>
        <v>675.97100940000007</v>
      </c>
      <c r="D671" s="95">
        <f t="shared" si="245"/>
        <v>45496</v>
      </c>
      <c r="E671" s="1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1.3539199077511801</v>
      </c>
      <c r="H671" s="14">
        <f t="shared" ca="1" si="254"/>
        <v>1.34702697409427</v>
      </c>
      <c r="I671" s="14">
        <f t="shared" ca="1" si="255"/>
        <v>1.00511715</v>
      </c>
      <c r="J671" s="13">
        <f t="shared" si="246"/>
        <v>0.03</v>
      </c>
      <c r="K671" s="29">
        <f t="shared" si="247"/>
        <v>45478</v>
      </c>
      <c r="L671" s="2">
        <f t="shared" si="248"/>
        <v>13</v>
      </c>
      <c r="M671" s="17">
        <f t="shared" si="249"/>
        <v>13</v>
      </c>
      <c r="N671" s="12">
        <f t="shared" si="239"/>
        <v>1.001526022</v>
      </c>
      <c r="O671" s="12">
        <f t="shared" ca="1" si="240"/>
        <v>1.0066509809999999</v>
      </c>
      <c r="P671" s="17">
        <f t="shared" si="256"/>
        <v>0</v>
      </c>
      <c r="Q671" s="177">
        <f t="shared" ca="1" si="257"/>
        <v>256.52555537668633</v>
      </c>
      <c r="R671" s="20">
        <f t="shared" si="241"/>
        <v>0</v>
      </c>
      <c r="S671" s="14">
        <f t="shared" si="242"/>
        <v>0</v>
      </c>
      <c r="T671" s="4">
        <f t="shared" si="250"/>
        <v>0</v>
      </c>
      <c r="U671" s="29">
        <f t="shared" si="251"/>
        <v>0</v>
      </c>
      <c r="V671" s="200" t="str">
        <f>B$9</f>
        <v>CRA0210054C</v>
      </c>
      <c r="W671" s="211">
        <v>45499</v>
      </c>
      <c r="X671" s="200" t="s">
        <v>95</v>
      </c>
      <c r="Y671" s="204">
        <f ca="1">TRUNC(Y670*C676,8)</f>
        <v>35.343119950000002</v>
      </c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15">
        <f t="shared" si="243"/>
        <v>45498</v>
      </c>
      <c r="B672" s="116">
        <f t="shared" ca="1" si="252"/>
        <v>932.97218526456777</v>
      </c>
      <c r="C672" s="14">
        <f t="shared" ca="1" si="244"/>
        <v>675.97100940000007</v>
      </c>
      <c r="D672" s="95">
        <f t="shared" si="245"/>
        <v>45497</v>
      </c>
      <c r="E672" s="1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1.3544515920989599</v>
      </c>
      <c r="H672" s="14">
        <f t="shared" ca="1" si="254"/>
        <v>1.34702697409427</v>
      </c>
      <c r="I672" s="14">
        <f t="shared" ca="1" si="255"/>
        <v>1.0055118599999999</v>
      </c>
      <c r="J672" s="13">
        <f t="shared" si="246"/>
        <v>0.03</v>
      </c>
      <c r="K672" s="29">
        <f t="shared" si="247"/>
        <v>45478</v>
      </c>
      <c r="L672" s="2">
        <f t="shared" si="248"/>
        <v>14</v>
      </c>
      <c r="M672" s="17">
        <f t="shared" si="249"/>
        <v>14</v>
      </c>
      <c r="N672" s="12">
        <f t="shared" si="239"/>
        <v>1.0016435050000001</v>
      </c>
      <c r="O672" s="12">
        <f t="shared" ca="1" si="240"/>
        <v>1.0071644239999999</v>
      </c>
      <c r="P672" s="17">
        <f t="shared" si="256"/>
        <v>0</v>
      </c>
      <c r="Q672" s="177">
        <f t="shared" ca="1" si="257"/>
        <v>257.00117586456776</v>
      </c>
      <c r="R672" s="20">
        <f t="shared" si="241"/>
        <v>0</v>
      </c>
      <c r="S672" s="14">
        <f t="shared" si="242"/>
        <v>0</v>
      </c>
      <c r="T672" s="4">
        <f t="shared" si="250"/>
        <v>0</v>
      </c>
      <c r="U672" s="29">
        <f t="shared" si="251"/>
        <v>0</v>
      </c>
      <c r="V672" s="201" t="s">
        <v>90</v>
      </c>
      <c r="W672" s="202">
        <v>1000000</v>
      </c>
      <c r="X672" s="200" t="s">
        <v>96</v>
      </c>
      <c r="Y672" s="204">
        <f ca="1">(O676-1)*Y671</f>
        <v>5.4107736595690271E-2</v>
      </c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ht="15.75" x14ac:dyDescent="0.25">
      <c r="A673" s="175">
        <f t="shared" si="243"/>
        <v>45499</v>
      </c>
      <c r="B673" s="176">
        <f t="shared" ca="1" si="252"/>
        <v>933.44804289576518</v>
      </c>
      <c r="C673" s="177">
        <f t="shared" ca="1" si="244"/>
        <v>675.97100940000007</v>
      </c>
      <c r="D673" s="178">
        <f t="shared" si="245"/>
        <v>45498</v>
      </c>
      <c r="E673" s="179">
        <f ca="1">IF(D673&lt;$B$1,VLOOKUP(D673,[1]DI!$A$4:$B$15000,2,FALSE),0)</f>
        <v>0.104</v>
      </c>
      <c r="F673" s="177">
        <f t="shared" ca="1" si="253"/>
        <v>1.0003926999999999</v>
      </c>
      <c r="G673" s="177">
        <f ca="1">(TRUNC(PRODUCT($F$12:$F672),16))</f>
        <v>1.35498348523917</v>
      </c>
      <c r="H673" s="177">
        <f t="shared" ca="1" si="254"/>
        <v>1.34702697409427</v>
      </c>
      <c r="I673" s="177">
        <f t="shared" ca="1" si="255"/>
        <v>1.00590672</v>
      </c>
      <c r="J673" s="179">
        <f t="shared" si="246"/>
        <v>0.03</v>
      </c>
      <c r="K673" s="178">
        <f t="shared" si="247"/>
        <v>45478</v>
      </c>
      <c r="L673" s="180">
        <f t="shared" si="248"/>
        <v>15</v>
      </c>
      <c r="M673" s="181">
        <f t="shared" si="249"/>
        <v>15</v>
      </c>
      <c r="N673" s="182">
        <f t="shared" si="239"/>
        <v>1.001761001</v>
      </c>
      <c r="O673" s="182">
        <f t="shared" ca="1" si="240"/>
        <v>1.007678123</v>
      </c>
      <c r="P673" s="181">
        <v>9</v>
      </c>
      <c r="Q673" s="177">
        <f t="shared" ca="1" si="257"/>
        <v>257.47703349576511</v>
      </c>
      <c r="R673" s="183">
        <f ca="1">S673/C673</f>
        <v>2.0786402855459497E-2</v>
      </c>
      <c r="S673" s="177">
        <f ca="1">W677</f>
        <v>14.051005719999999</v>
      </c>
      <c r="T673" s="184">
        <f t="shared" si="250"/>
        <v>0</v>
      </c>
      <c r="U673" s="178">
        <f t="shared" si="251"/>
        <v>0</v>
      </c>
      <c r="V673" s="201" t="s">
        <v>91</v>
      </c>
      <c r="W673" s="203">
        <v>70627</v>
      </c>
      <c r="X673" s="201" t="s">
        <v>97</v>
      </c>
      <c r="Y673" s="202">
        <f ca="1">(Y671+Y672)*Y667</f>
        <v>2499999.999821194</v>
      </c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ht="18.75" x14ac:dyDescent="0.3">
      <c r="A674" s="115">
        <f t="shared" si="243"/>
        <v>45502</v>
      </c>
      <c r="B674" s="116">
        <f t="shared" ca="1" si="252"/>
        <v>919.75803524958496</v>
      </c>
      <c r="C674" s="199">
        <f t="shared" ca="1" si="244"/>
        <v>661.92000368000004</v>
      </c>
      <c r="D674" s="95">
        <f t="shared" si="245"/>
        <v>45499</v>
      </c>
      <c r="E674" s="1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1.35551558725383</v>
      </c>
      <c r="H674" s="14">
        <f t="shared" ca="1" si="254"/>
        <v>1.35498348523917</v>
      </c>
      <c r="I674" s="14">
        <f t="shared" ca="1" si="255"/>
        <v>1.0003926999999999</v>
      </c>
      <c r="J674" s="13">
        <f t="shared" si="246"/>
        <v>0.03</v>
      </c>
      <c r="K674" s="188">
        <v>45499</v>
      </c>
      <c r="L674" s="2">
        <f t="shared" si="248"/>
        <v>1</v>
      </c>
      <c r="M674" s="17">
        <f t="shared" si="249"/>
        <v>1</v>
      </c>
      <c r="N674" s="12">
        <f t="shared" si="239"/>
        <v>1.000117304</v>
      </c>
      <c r="O674" s="12">
        <f t="shared" ca="1" si="240"/>
        <v>1.0005100499999999</v>
      </c>
      <c r="P674" s="17">
        <f t="shared" si="256"/>
        <v>0</v>
      </c>
      <c r="Q674" s="177">
        <f ca="1">TRUNC(((O674-1)*C674),8)+((Q$673-W$678)*O674)</f>
        <v>257.83803156958487</v>
      </c>
      <c r="R674" s="20">
        <f t="shared" si="241"/>
        <v>0</v>
      </c>
      <c r="S674" s="14">
        <f t="shared" si="242"/>
        <v>0</v>
      </c>
      <c r="T674" s="4">
        <f t="shared" si="250"/>
        <v>0</v>
      </c>
      <c r="U674" s="29">
        <f t="shared" si="251"/>
        <v>0</v>
      </c>
      <c r="V674" s="201" t="s">
        <v>92</v>
      </c>
      <c r="W674" s="204">
        <f>W672/W673</f>
        <v>14.158891075650955</v>
      </c>
      <c r="X674" s="201" t="s">
        <v>98</v>
      </c>
      <c r="Y674" s="207">
        <f ca="1">C676-S676+Q676-Y672</f>
        <v>885.29928871684058</v>
      </c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ht="15.75" x14ac:dyDescent="0.25">
      <c r="A675" s="115">
        <f t="shared" si="243"/>
        <v>45503</v>
      </c>
      <c r="B675" s="116">
        <f t="shared" ca="1" si="252"/>
        <v>920.2271531027294</v>
      </c>
      <c r="C675" s="14">
        <f t="shared" ca="1" si="244"/>
        <v>661.92000368000004</v>
      </c>
      <c r="D675" s="95">
        <f t="shared" si="245"/>
        <v>45502</v>
      </c>
      <c r="E675" s="1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1.35604789822494</v>
      </c>
      <c r="H675" s="14">
        <f t="shared" ca="1" si="254"/>
        <v>1.35498348523917</v>
      </c>
      <c r="I675" s="14">
        <f t="shared" ca="1" si="255"/>
        <v>1.00078555</v>
      </c>
      <c r="J675" s="13">
        <f t="shared" si="246"/>
        <v>0.03</v>
      </c>
      <c r="K675" s="29">
        <f t="shared" si="247"/>
        <v>45499</v>
      </c>
      <c r="L675" s="2">
        <f t="shared" si="248"/>
        <v>2</v>
      </c>
      <c r="M675" s="17">
        <f t="shared" si="249"/>
        <v>2</v>
      </c>
      <c r="N675" s="12">
        <f t="shared" si="239"/>
        <v>1.0002346209999999</v>
      </c>
      <c r="O675" s="12">
        <f t="shared" ca="1" si="240"/>
        <v>1.0010203550000001</v>
      </c>
      <c r="P675" s="17">
        <f t="shared" si="256"/>
        <v>0</v>
      </c>
      <c r="Q675" s="177">
        <f ca="1">TRUNC(((O675-1)*C675),8)+((Q$673-W$678)*O675)</f>
        <v>258.30714942272937</v>
      </c>
      <c r="R675" s="20">
        <f t="shared" si="241"/>
        <v>0</v>
      </c>
      <c r="S675" s="14">
        <f t="shared" si="242"/>
        <v>0</v>
      </c>
      <c r="T675" s="4">
        <f t="shared" si="250"/>
        <v>0</v>
      </c>
      <c r="U675" s="29">
        <f t="shared" si="251"/>
        <v>0</v>
      </c>
      <c r="V675" s="201" t="s">
        <v>93</v>
      </c>
      <c r="W675" s="205">
        <f ca="1">O673</f>
        <v>1.007678123</v>
      </c>
      <c r="X675" s="201" t="s">
        <v>99</v>
      </c>
      <c r="Y675" s="209">
        <f ca="1">C677</f>
        <v>626.57688373000008</v>
      </c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ht="15.75" x14ac:dyDescent="0.25">
      <c r="A676" s="175">
        <f t="shared" si="243"/>
        <v>45504</v>
      </c>
      <c r="B676" s="176">
        <f t="shared" ca="1" si="252"/>
        <v>920.69651640343636</v>
      </c>
      <c r="C676" s="177">
        <f t="shared" ca="1" si="244"/>
        <v>661.92000368000004</v>
      </c>
      <c r="D676" s="178">
        <f t="shared" si="245"/>
        <v>45503</v>
      </c>
      <c r="E676" s="179">
        <f ca="1">IF(D676&lt;$B$1,VLOOKUP(D676,[1]DI!$A$4:$B$15000,2,FALSE),0)</f>
        <v>0.104</v>
      </c>
      <c r="F676" s="177">
        <f t="shared" ca="1" si="253"/>
        <v>1.0003926999999999</v>
      </c>
      <c r="G676" s="177">
        <f ca="1">(TRUNC(PRODUCT($F$12:$F675),16))</f>
        <v>1.35658041823457</v>
      </c>
      <c r="H676" s="177">
        <f t="shared" ca="1" si="254"/>
        <v>1.35498348523917</v>
      </c>
      <c r="I676" s="177">
        <f t="shared" ca="1" si="255"/>
        <v>1.0011785600000001</v>
      </c>
      <c r="J676" s="179">
        <f t="shared" si="246"/>
        <v>0.03</v>
      </c>
      <c r="K676" s="178">
        <f t="shared" si="247"/>
        <v>45499</v>
      </c>
      <c r="L676" s="180">
        <f t="shared" si="248"/>
        <v>3</v>
      </c>
      <c r="M676" s="181">
        <f t="shared" si="249"/>
        <v>3</v>
      </c>
      <c r="N676" s="182">
        <f t="shared" si="239"/>
        <v>1.0003519519999999</v>
      </c>
      <c r="O676" s="182">
        <f t="shared" ca="1" si="240"/>
        <v>1.0015309269999999</v>
      </c>
      <c r="P676" s="181">
        <v>10</v>
      </c>
      <c r="Q676" s="177">
        <f ca="1">TRUNC(((O676-1)*C676),8)+((Q$673-W$678)*O676)</f>
        <v>258.77651272343627</v>
      </c>
      <c r="R676" s="183">
        <f ca="1">S676/C676</f>
        <v>5.3394850969160849E-2</v>
      </c>
      <c r="S676" s="177">
        <f ca="1">Y671</f>
        <v>35.343119950000002</v>
      </c>
      <c r="T676" s="184">
        <f t="shared" si="250"/>
        <v>0</v>
      </c>
      <c r="U676" s="178">
        <f t="shared" si="251"/>
        <v>0</v>
      </c>
      <c r="V676" s="201" t="s">
        <v>94</v>
      </c>
      <c r="W676" s="206">
        <f ca="1">W674/(C673*W675)</f>
        <v>2.0786402863473885E-2</v>
      </c>
      <c r="X676" s="201" t="s">
        <v>100</v>
      </c>
      <c r="Y676" s="208">
        <f ca="1">Y674*Y667</f>
        <v>62526032.864204302</v>
      </c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ht="18.75" x14ac:dyDescent="0.3">
      <c r="A677" s="115">
        <f t="shared" si="243"/>
        <v>45505</v>
      </c>
      <c r="B677" s="116">
        <f t="shared" ca="1" si="252"/>
        <v>885.75083560950407</v>
      </c>
      <c r="C677" s="199">
        <f t="shared" ca="1" si="244"/>
        <v>626.57688373000008</v>
      </c>
      <c r="D677" s="95">
        <f t="shared" si="245"/>
        <v>45504</v>
      </c>
      <c r="E677" s="1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1.3571131473648099</v>
      </c>
      <c r="H677" s="14">
        <f t="shared" ca="1" si="254"/>
        <v>1.35658041823457</v>
      </c>
      <c r="I677" s="14">
        <f t="shared" ca="1" si="255"/>
        <v>1.0003926999999999</v>
      </c>
      <c r="J677" s="13">
        <f t="shared" si="246"/>
        <v>0.03</v>
      </c>
      <c r="K677" s="188">
        <v>45504</v>
      </c>
      <c r="L677" s="2">
        <f t="shared" si="248"/>
        <v>1</v>
      </c>
      <c r="M677" s="17">
        <f t="shared" si="249"/>
        <v>1</v>
      </c>
      <c r="N677" s="12">
        <f t="shared" si="239"/>
        <v>1.000117304</v>
      </c>
      <c r="O677" s="12">
        <f t="shared" ca="1" si="240"/>
        <v>1.0005100499999999</v>
      </c>
      <c r="P677" s="17">
        <f t="shared" si="256"/>
        <v>0</v>
      </c>
      <c r="Q677" s="177">
        <f ca="1">TRUNC(((O677-1)*C677),8)+((Q$676-Y$672)*O677)</f>
        <v>259.17395187950405</v>
      </c>
      <c r="R677" s="20">
        <f t="shared" si="241"/>
        <v>0</v>
      </c>
      <c r="S677" s="14">
        <f t="shared" si="242"/>
        <v>0</v>
      </c>
      <c r="T677" s="4">
        <f t="shared" si="250"/>
        <v>0</v>
      </c>
      <c r="U677" s="29">
        <f t="shared" si="251"/>
        <v>0</v>
      </c>
      <c r="V677" s="200" t="s">
        <v>95</v>
      </c>
      <c r="W677" s="204">
        <f ca="1">TRUNC(W676*C673,8)</f>
        <v>14.051005719999999</v>
      </c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ht="15.75" x14ac:dyDescent="0.25">
      <c r="A678" s="115">
        <f t="shared" si="243"/>
        <v>45506</v>
      </c>
      <c r="B678" s="116">
        <f t="shared" ca="1" si="252"/>
        <v>886.20260826638105</v>
      </c>
      <c r="C678" s="14">
        <f t="shared" ca="1" si="244"/>
        <v>626.57688373000008</v>
      </c>
      <c r="D678" s="95">
        <f t="shared" si="245"/>
        <v>45505</v>
      </c>
      <c r="E678" s="1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1.3576460856977799</v>
      </c>
      <c r="H678" s="14">
        <f t="shared" ca="1" si="254"/>
        <v>1.35658041823457</v>
      </c>
      <c r="I678" s="14">
        <f t="shared" ca="1" si="255"/>
        <v>1.00078555</v>
      </c>
      <c r="J678" s="13">
        <f t="shared" si="246"/>
        <v>0.03</v>
      </c>
      <c r="K678" s="29">
        <f t="shared" si="247"/>
        <v>45504</v>
      </c>
      <c r="L678" s="2">
        <f t="shared" si="248"/>
        <v>2</v>
      </c>
      <c r="M678" s="17">
        <f t="shared" si="249"/>
        <v>2</v>
      </c>
      <c r="N678" s="12">
        <f t="shared" si="239"/>
        <v>1.0002346209999999</v>
      </c>
      <c r="O678" s="12">
        <f t="shared" ca="1" si="240"/>
        <v>1.0010203550000001</v>
      </c>
      <c r="P678" s="17">
        <f t="shared" si="256"/>
        <v>0</v>
      </c>
      <c r="Q678" s="177">
        <f t="shared" ref="Q678:Q680" ca="1" si="258">TRUNC(((O678-1)*C678),8)+((Q$676-Y$672)*O678)</f>
        <v>259.62572453638097</v>
      </c>
      <c r="R678" s="20">
        <f t="shared" si="241"/>
        <v>0</v>
      </c>
      <c r="S678" s="14">
        <f t="shared" si="242"/>
        <v>0</v>
      </c>
      <c r="T678" s="4">
        <f t="shared" si="250"/>
        <v>0</v>
      </c>
      <c r="U678" s="29">
        <f t="shared" si="251"/>
        <v>0</v>
      </c>
      <c r="V678" s="200" t="s">
        <v>96</v>
      </c>
      <c r="W678" s="204">
        <f ca="1">(O673-1)*W677</f>
        <v>0.10788535019186407</v>
      </c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ht="15.75" x14ac:dyDescent="0.25">
      <c r="A679" s="115">
        <f t="shared" si="243"/>
        <v>45509</v>
      </c>
      <c r="B679" s="116">
        <f t="shared" ca="1" si="252"/>
        <v>886.65461729213985</v>
      </c>
      <c r="C679" s="14">
        <f t="shared" ca="1" si="244"/>
        <v>626.57688373000008</v>
      </c>
      <c r="D679" s="95">
        <f t="shared" si="245"/>
        <v>45506</v>
      </c>
      <c r="E679" s="1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1.3581792333156399</v>
      </c>
      <c r="H679" s="14">
        <f t="shared" ca="1" si="254"/>
        <v>1.35658041823457</v>
      </c>
      <c r="I679" s="14">
        <f t="shared" ca="1" si="255"/>
        <v>1.0011785600000001</v>
      </c>
      <c r="J679" s="13">
        <f t="shared" si="246"/>
        <v>0.03</v>
      </c>
      <c r="K679" s="29">
        <f t="shared" si="247"/>
        <v>45504</v>
      </c>
      <c r="L679" s="2">
        <f t="shared" si="248"/>
        <v>3</v>
      </c>
      <c r="M679" s="17">
        <f t="shared" si="249"/>
        <v>3</v>
      </c>
      <c r="N679" s="12">
        <f t="shared" si="239"/>
        <v>1.0003519519999999</v>
      </c>
      <c r="O679" s="12">
        <f t="shared" ca="1" si="240"/>
        <v>1.0015309269999999</v>
      </c>
      <c r="P679" s="17">
        <f t="shared" si="256"/>
        <v>0</v>
      </c>
      <c r="Q679" s="177">
        <f t="shared" ca="1" si="258"/>
        <v>260.07773356213983</v>
      </c>
      <c r="R679" s="20">
        <f t="shared" si="241"/>
        <v>0</v>
      </c>
      <c r="S679" s="14">
        <f t="shared" si="242"/>
        <v>0</v>
      </c>
      <c r="T679" s="4">
        <f t="shared" si="250"/>
        <v>0</v>
      </c>
      <c r="U679" s="29">
        <f t="shared" si="251"/>
        <v>0</v>
      </c>
      <c r="V679" s="201" t="s">
        <v>97</v>
      </c>
      <c r="W679" s="202">
        <f ca="1">(W677+W678)*W673</f>
        <v>999999.99961444072</v>
      </c>
      <c r="X679" s="200" t="str">
        <f>B$9</f>
        <v>CRA0210054C</v>
      </c>
      <c r="Y679" s="211">
        <v>45510</v>
      </c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ht="15.75" x14ac:dyDescent="0.25">
      <c r="A680" s="175">
        <f t="shared" si="243"/>
        <v>45510</v>
      </c>
      <c r="B680" s="176">
        <f t="shared" ca="1" si="252"/>
        <v>887.10686181805863</v>
      </c>
      <c r="C680" s="177">
        <f t="shared" ca="1" si="244"/>
        <v>626.57688373000008</v>
      </c>
      <c r="D680" s="178">
        <f t="shared" si="245"/>
        <v>45509</v>
      </c>
      <c r="E680" s="179">
        <f ca="1">IF(D680&lt;$B$1,VLOOKUP(D680,[1]DI!$A$4:$B$15000,2,FALSE),0)</f>
        <v>0.104</v>
      </c>
      <c r="F680" s="177">
        <f t="shared" ca="1" si="253"/>
        <v>1.0003926999999999</v>
      </c>
      <c r="G680" s="177">
        <f ca="1">(TRUNC(PRODUCT($F$12:$F679),16))</f>
        <v>1.3587125903005599</v>
      </c>
      <c r="H680" s="177">
        <f t="shared" ca="1" si="254"/>
        <v>1.35658041823457</v>
      </c>
      <c r="I680" s="177">
        <f t="shared" ca="1" si="255"/>
        <v>1.00157173</v>
      </c>
      <c r="J680" s="179">
        <f t="shared" si="246"/>
        <v>0.03</v>
      </c>
      <c r="K680" s="178">
        <f t="shared" si="247"/>
        <v>45504</v>
      </c>
      <c r="L680" s="180">
        <f t="shared" si="248"/>
        <v>4</v>
      </c>
      <c r="M680" s="181">
        <f t="shared" si="249"/>
        <v>4</v>
      </c>
      <c r="N680" s="182">
        <f t="shared" si="239"/>
        <v>1.000469297</v>
      </c>
      <c r="O680" s="182">
        <f t="shared" ca="1" si="240"/>
        <v>1.002041765</v>
      </c>
      <c r="P680" s="181">
        <v>11</v>
      </c>
      <c r="Q680" s="177">
        <f t="shared" ca="1" si="258"/>
        <v>260.5299780880585</v>
      </c>
      <c r="R680" s="183">
        <f ca="1">S680/C680</f>
        <v>4.284721981790944E-2</v>
      </c>
      <c r="S680" s="177">
        <f ca="1">Y685</f>
        <v>26.847077469999999</v>
      </c>
      <c r="T680" s="184">
        <f t="shared" si="250"/>
        <v>0</v>
      </c>
      <c r="U680" s="178">
        <f t="shared" si="251"/>
        <v>0</v>
      </c>
      <c r="V680" s="201" t="s">
        <v>98</v>
      </c>
      <c r="W680" s="207">
        <f ca="1">C673-S673+Q673-W678</f>
        <v>919.2891518255733</v>
      </c>
      <c r="X680" s="201" t="s">
        <v>90</v>
      </c>
      <c r="Y680" s="202">
        <v>1899999.99</v>
      </c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8.75" x14ac:dyDescent="0.3">
      <c r="A681" s="115">
        <f t="shared" si="243"/>
        <v>45511</v>
      </c>
      <c r="B681" s="116">
        <f t="shared" ca="1" si="252"/>
        <v>860.64371646164523</v>
      </c>
      <c r="C681" s="199">
        <f t="shared" ca="1" si="244"/>
        <v>599.72980626000003</v>
      </c>
      <c r="D681" s="95">
        <f t="shared" si="245"/>
        <v>45510</v>
      </c>
      <c r="E681" s="1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1.35924615673477</v>
      </c>
      <c r="H681" s="14">
        <f t="shared" ca="1" si="254"/>
        <v>1.3587125903005599</v>
      </c>
      <c r="I681" s="14">
        <f t="shared" ca="1" si="255"/>
        <v>1.0003926999999999</v>
      </c>
      <c r="J681" s="13">
        <f t="shared" si="246"/>
        <v>0.03</v>
      </c>
      <c r="K681" s="188">
        <v>45510</v>
      </c>
      <c r="L681" s="2">
        <f t="shared" si="248"/>
        <v>1</v>
      </c>
      <c r="M681" s="17">
        <f t="shared" si="249"/>
        <v>1</v>
      </c>
      <c r="N681" s="12">
        <f t="shared" si="239"/>
        <v>1.000117304</v>
      </c>
      <c r="O681" s="12">
        <f t="shared" ca="1" si="240"/>
        <v>1.0005100499999999</v>
      </c>
      <c r="P681" s="17">
        <f t="shared" si="256"/>
        <v>0</v>
      </c>
      <c r="Q681" s="177">
        <f ca="1">TRUNC(((O681-1)*C681),8)+((Q$680-Y$686)*O681)</f>
        <v>260.91391020164519</v>
      </c>
      <c r="R681" s="20">
        <f t="shared" si="241"/>
        <v>0</v>
      </c>
      <c r="S681" s="14">
        <f t="shared" si="242"/>
        <v>0</v>
      </c>
      <c r="T681" s="4">
        <f t="shared" si="250"/>
        <v>0</v>
      </c>
      <c r="U681" s="29">
        <f t="shared" si="251"/>
        <v>0</v>
      </c>
      <c r="V681" s="201" t="s">
        <v>99</v>
      </c>
      <c r="W681" s="209">
        <f ca="1">C674</f>
        <v>661.92000368000004</v>
      </c>
      <c r="X681" s="201" t="s">
        <v>91</v>
      </c>
      <c r="Y681" s="203">
        <v>70627</v>
      </c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3"/>
        <v>45512</v>
      </c>
      <c r="B682" s="116">
        <f t="shared" ca="1" si="252"/>
        <v>861.08268335952903</v>
      </c>
      <c r="C682" s="14">
        <f t="shared" ca="1" si="244"/>
        <v>599.72980626000003</v>
      </c>
      <c r="D682" s="95">
        <f t="shared" si="245"/>
        <v>45511</v>
      </c>
      <c r="E682" s="1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1.35977993270052</v>
      </c>
      <c r="H682" s="14">
        <f t="shared" ca="1" si="254"/>
        <v>1.3587125903005599</v>
      </c>
      <c r="I682" s="14">
        <f t="shared" ca="1" si="255"/>
        <v>1.00078555</v>
      </c>
      <c r="J682" s="13">
        <f t="shared" si="246"/>
        <v>0.03</v>
      </c>
      <c r="K682" s="29">
        <f t="shared" si="247"/>
        <v>45510</v>
      </c>
      <c r="L682" s="2">
        <f t="shared" si="248"/>
        <v>2</v>
      </c>
      <c r="M682" s="17">
        <f t="shared" si="249"/>
        <v>2</v>
      </c>
      <c r="N682" s="12">
        <f t="shared" si="239"/>
        <v>1.0002346209999999</v>
      </c>
      <c r="O682" s="12">
        <f t="shared" ca="1" si="240"/>
        <v>1.0010203550000001</v>
      </c>
      <c r="P682" s="17">
        <f t="shared" si="256"/>
        <v>0</v>
      </c>
      <c r="Q682" s="177">
        <f t="shared" ref="Q682:Q686" ca="1" si="259">TRUNC(((O682-1)*C682),8)+((Q$680-Y$686)*O682)</f>
        <v>261.35287709952894</v>
      </c>
      <c r="R682" s="20">
        <f t="shared" si="241"/>
        <v>0</v>
      </c>
      <c r="S682" s="14">
        <f t="shared" si="242"/>
        <v>0</v>
      </c>
      <c r="T682" s="4">
        <f t="shared" si="250"/>
        <v>0</v>
      </c>
      <c r="U682" s="29">
        <f t="shared" si="251"/>
        <v>0</v>
      </c>
      <c r="V682" s="201" t="s">
        <v>100</v>
      </c>
      <c r="W682" s="208">
        <f ca="1">W680*W673</f>
        <v>64926634.925984763</v>
      </c>
      <c r="X682" s="201" t="s">
        <v>92</v>
      </c>
      <c r="Y682" s="204">
        <f>Y680/Y681</f>
        <v>26.901892902147903</v>
      </c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3"/>
        <v>45513</v>
      </c>
      <c r="B683" s="116">
        <f t="shared" ca="1" si="252"/>
        <v>861.52187993428106</v>
      </c>
      <c r="C683" s="14">
        <f t="shared" ca="1" si="244"/>
        <v>599.72980626000003</v>
      </c>
      <c r="D683" s="95">
        <f t="shared" si="245"/>
        <v>45512</v>
      </c>
      <c r="E683" s="1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1.3603139182800901</v>
      </c>
      <c r="H683" s="14">
        <f t="shared" ca="1" si="254"/>
        <v>1.3587125903005599</v>
      </c>
      <c r="I683" s="14">
        <f t="shared" ca="1" si="255"/>
        <v>1.0011785600000001</v>
      </c>
      <c r="J683" s="13">
        <f t="shared" si="246"/>
        <v>0.03</v>
      </c>
      <c r="K683" s="29">
        <f t="shared" si="247"/>
        <v>45510</v>
      </c>
      <c r="L683" s="2">
        <f t="shared" si="248"/>
        <v>3</v>
      </c>
      <c r="M683" s="17">
        <f t="shared" si="249"/>
        <v>3</v>
      </c>
      <c r="N683" s="12">
        <f t="shared" si="239"/>
        <v>1.0003519519999999</v>
      </c>
      <c r="O683" s="12">
        <f t="shared" ca="1" si="240"/>
        <v>1.0015309269999999</v>
      </c>
      <c r="P683" s="17">
        <f t="shared" si="256"/>
        <v>0</v>
      </c>
      <c r="Q683" s="177">
        <f t="shared" ca="1" si="259"/>
        <v>261.79207367428108</v>
      </c>
      <c r="R683" s="20">
        <f t="shared" si="241"/>
        <v>0</v>
      </c>
      <c r="S683" s="14">
        <f t="shared" si="242"/>
        <v>0</v>
      </c>
      <c r="T683" s="4">
        <f t="shared" si="250"/>
        <v>0</v>
      </c>
      <c r="U683" s="29">
        <f t="shared" si="251"/>
        <v>0</v>
      </c>
      <c r="X683" s="201" t="s">
        <v>93</v>
      </c>
      <c r="Y683" s="205">
        <f ca="1">O680</f>
        <v>1.002041765</v>
      </c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3"/>
        <v>45516</v>
      </c>
      <c r="B684" s="116">
        <f t="shared" ca="1" si="252"/>
        <v>861.96130531542644</v>
      </c>
      <c r="C684" s="14">
        <f t="shared" ca="1" si="244"/>
        <v>599.72980626000003</v>
      </c>
      <c r="D684" s="95">
        <f t="shared" si="245"/>
        <v>45513</v>
      </c>
      <c r="E684" s="1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1.3608481135557999</v>
      </c>
      <c r="H684" s="14">
        <f t="shared" ca="1" si="254"/>
        <v>1.3587125903005599</v>
      </c>
      <c r="I684" s="14">
        <f t="shared" ca="1" si="255"/>
        <v>1.00157173</v>
      </c>
      <c r="J684" s="13">
        <f t="shared" si="246"/>
        <v>0.03</v>
      </c>
      <c r="K684" s="29">
        <f t="shared" si="247"/>
        <v>45510</v>
      </c>
      <c r="L684" s="2">
        <f t="shared" si="248"/>
        <v>4</v>
      </c>
      <c r="M684" s="17">
        <f t="shared" si="249"/>
        <v>4</v>
      </c>
      <c r="N684" s="12">
        <f t="shared" si="239"/>
        <v>1.000469297</v>
      </c>
      <c r="O684" s="12">
        <f t="shared" ca="1" si="240"/>
        <v>1.002041765</v>
      </c>
      <c r="P684" s="17">
        <f t="shared" si="256"/>
        <v>0</v>
      </c>
      <c r="Q684" s="177">
        <f t="shared" ca="1" si="259"/>
        <v>262.23149905542647</v>
      </c>
      <c r="R684" s="20">
        <f t="shared" si="241"/>
        <v>0</v>
      </c>
      <c r="S684" s="14">
        <f t="shared" si="242"/>
        <v>0</v>
      </c>
      <c r="T684" s="4">
        <f t="shared" si="250"/>
        <v>0</v>
      </c>
      <c r="U684" s="29">
        <f t="shared" si="251"/>
        <v>0</v>
      </c>
      <c r="V684" s="200" t="str">
        <f>B$9</f>
        <v>CRA0210054C</v>
      </c>
      <c r="W684" s="211">
        <v>45518</v>
      </c>
      <c r="X684" s="201" t="s">
        <v>94</v>
      </c>
      <c r="Y684" s="206">
        <f ca="1">Y682/(C680*Y683)</f>
        <v>4.2847219832271598E-2</v>
      </c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3"/>
        <v>45517</v>
      </c>
      <c r="B685" s="116">
        <f t="shared" ref="B685" ca="1" si="260">IF(D685&lt;=TODAY(),C685+Q685,IF(AND(D685&gt;TODAY(),A685&lt;=$B$1),IF(VLOOKUP(TODAY(),$A$10:$E$5000,4,FALSE)=0,"n.d",C685+Q685),"n.d"))</f>
        <v>862.400942313462</v>
      </c>
      <c r="C685" s="14">
        <f t="shared" ref="C685" ca="1" si="261">(C684-S684)</f>
        <v>599.72980626000003</v>
      </c>
      <c r="D685" s="95">
        <f t="shared" si="245"/>
        <v>45516</v>
      </c>
      <c r="E685" s="13">
        <f ca="1">IF(D685&lt;$B$1,VLOOKUP(D685,[1]DI!$A$4:$B$15000,2,FALSE),0)</f>
        <v>0.104</v>
      </c>
      <c r="F685" s="14">
        <f t="shared" ref="F685" ca="1" si="262">ROUND(((1+E685)^(1/252)),8)</f>
        <v>1.0003926999999999</v>
      </c>
      <c r="G685" s="14">
        <f ca="1">(TRUNC(PRODUCT($F$12:$F684),16))</f>
        <v>1.3613825186099899</v>
      </c>
      <c r="H685" s="14">
        <f t="shared" ref="H685" ca="1" si="263">IF(P684&gt;0,G684,H684)</f>
        <v>1.3587125903005599</v>
      </c>
      <c r="I685" s="14">
        <f t="shared" ref="I685" ca="1" si="264">ROUND(G685/H685,8)</f>
        <v>1.00196504</v>
      </c>
      <c r="J685" s="13">
        <f t="shared" si="246"/>
        <v>0.03</v>
      </c>
      <c r="K685" s="29">
        <f t="shared" ref="K685:K686" si="265">IF(P684&gt;0,VLOOKUP(P684,X$12:AH$150,2),K684)</f>
        <v>45510</v>
      </c>
      <c r="L685" s="2">
        <f t="shared" ref="L685" si="266">IF(A685&gt;K685,IF(NETWORKDAYS(K685,A685,$X$160:$X$544)-1=0,1,NETWORKDAYS(K685,A685,$X$160:$X$544)-1),0)</f>
        <v>5</v>
      </c>
      <c r="M685" s="17">
        <f t="shared" ref="M685" si="267">IF(AND(L685=1,L684=1),1,IF(L685&gt;0,IF(L685=L684,L685+1,L685),0))</f>
        <v>5</v>
      </c>
      <c r="N685" s="12">
        <f t="shared" ref="N685" si="268">ROUND((J685+1)^(M685/252),9)</f>
        <v>1.0005866560000001</v>
      </c>
      <c r="O685" s="12">
        <f t="shared" ref="O685" ca="1" si="269">ROUND(I685*N685,9)</f>
        <v>1.002552849</v>
      </c>
      <c r="P685" s="17">
        <f t="shared" ref="P685" si="270">IF(VLOOKUP(A685,Y$12:AF$150,8)=VLOOKUP(A684,Y$12:AF$150,8),0,VLOOKUP(A685,Y$12:AF$150,8))</f>
        <v>0</v>
      </c>
      <c r="Q685" s="177">
        <f t="shared" ref="Q685" ca="1" si="271">TRUNC(((O685-1)*C685),8)+((Q$680-Y$686)*O685)</f>
        <v>262.67113605346196</v>
      </c>
      <c r="R685" s="20">
        <f t="shared" si="241"/>
        <v>0</v>
      </c>
      <c r="S685" s="14">
        <f t="shared" ref="S685" si="272">IF(R685&gt;0,TRUNC(R685*C685,8),0)</f>
        <v>0</v>
      </c>
      <c r="T685" s="4">
        <f t="shared" ref="T685" si="273">IF(P684&gt;0,VLOOKUP(P684,X$12:AH$150,10),T684)</f>
        <v>0</v>
      </c>
      <c r="U685" s="29">
        <f t="shared" ref="U685" si="274">IF(P684&gt;0,VLOOKUP(P684,X$12:AH$150,11),U684)</f>
        <v>0</v>
      </c>
      <c r="V685" s="201" t="s">
        <v>90</v>
      </c>
      <c r="W685" s="202">
        <v>800000</v>
      </c>
      <c r="X685" s="200" t="s">
        <v>95</v>
      </c>
      <c r="Y685" s="204">
        <f ca="1">TRUNC(Y684*C680,8)</f>
        <v>26.847077469999999</v>
      </c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75">
        <f t="shared" si="243"/>
        <v>45518</v>
      </c>
      <c r="B686" s="176">
        <f t="shared" ca="1" si="252"/>
        <v>862.84080812789068</v>
      </c>
      <c r="C686" s="177">
        <f t="shared" ca="1" si="244"/>
        <v>599.72980626000003</v>
      </c>
      <c r="D686" s="178">
        <f t="shared" si="245"/>
        <v>45517</v>
      </c>
      <c r="E686" s="179">
        <f ca="1">IF(D686&lt;$B$1,VLOOKUP(D686,[1]DI!$A$4:$B$15000,2,FALSE),0)</f>
        <v>0.104</v>
      </c>
      <c r="F686" s="177">
        <f t="shared" ca="1" si="253"/>
        <v>1.0003926999999999</v>
      </c>
      <c r="G686" s="177">
        <f ca="1">(TRUNC(PRODUCT($F$12:$F685),16))</f>
        <v>1.3619171335250499</v>
      </c>
      <c r="H686" s="177">
        <f t="shared" ca="1" si="254"/>
        <v>1.3587125903005599</v>
      </c>
      <c r="I686" s="177">
        <f t="shared" ca="1" si="255"/>
        <v>1.0023585100000001</v>
      </c>
      <c r="J686" s="179">
        <f t="shared" si="246"/>
        <v>0.03</v>
      </c>
      <c r="K686" s="165">
        <f t="shared" si="265"/>
        <v>45510</v>
      </c>
      <c r="L686" s="180">
        <f t="shared" si="248"/>
        <v>6</v>
      </c>
      <c r="M686" s="181">
        <f t="shared" si="249"/>
        <v>6</v>
      </c>
      <c r="N686" s="182">
        <f t="shared" si="239"/>
        <v>1.000704029</v>
      </c>
      <c r="O686" s="182">
        <f t="shared" ca="1" si="240"/>
        <v>1.003064199</v>
      </c>
      <c r="P686" s="181">
        <v>12</v>
      </c>
      <c r="Q686" s="177">
        <f t="shared" ca="1" si="259"/>
        <v>263.11100186789065</v>
      </c>
      <c r="R686" s="183">
        <f ca="1">S686/C686</f>
        <v>1.8829329878435913E-2</v>
      </c>
      <c r="S686" s="177">
        <f ca="1">W690</f>
        <v>11.29251036</v>
      </c>
      <c r="T686" s="184">
        <f t="shared" si="250"/>
        <v>0</v>
      </c>
      <c r="U686" s="178">
        <f t="shared" si="251"/>
        <v>0</v>
      </c>
      <c r="V686" s="201" t="s">
        <v>91</v>
      </c>
      <c r="W686" s="203">
        <v>70627</v>
      </c>
      <c r="X686" s="200" t="s">
        <v>96</v>
      </c>
      <c r="Y686" s="204">
        <f ca="1">(O680-1)*Y685</f>
        <v>5.4815423130533829E-2</v>
      </c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8.75" x14ac:dyDescent="0.3">
      <c r="A687" s="115">
        <f t="shared" si="243"/>
        <v>45519</v>
      </c>
      <c r="B687" s="116">
        <f t="shared" ca="1" si="252"/>
        <v>851.94800982643619</v>
      </c>
      <c r="C687" s="199">
        <f t="shared" ca="1" si="244"/>
        <v>588.43729589999998</v>
      </c>
      <c r="D687" s="95">
        <f t="shared" si="245"/>
        <v>45518</v>
      </c>
      <c r="E687" s="1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1.3624519583833901</v>
      </c>
      <c r="H687" s="14">
        <f t="shared" ca="1" si="254"/>
        <v>1.3619171335250499</v>
      </c>
      <c r="I687" s="14">
        <f t="shared" ca="1" si="255"/>
        <v>1.0003926999999999</v>
      </c>
      <c r="J687" s="13">
        <f t="shared" si="246"/>
        <v>0.03</v>
      </c>
      <c r="K687" s="29">
        <v>45518</v>
      </c>
      <c r="L687" s="2">
        <f t="shared" si="248"/>
        <v>1</v>
      </c>
      <c r="M687" s="17">
        <f t="shared" si="249"/>
        <v>1</v>
      </c>
      <c r="N687" s="12">
        <f t="shared" si="239"/>
        <v>1.000117304</v>
      </c>
      <c r="O687" s="12">
        <f t="shared" ca="1" si="240"/>
        <v>1.0005100499999999</v>
      </c>
      <c r="P687" s="17">
        <f t="shared" si="256"/>
        <v>0</v>
      </c>
      <c r="Q687" s="177">
        <f t="shared" ref="Q687:Q694" ca="1" si="275">TRUNC(((O687-1)*C687),8)+((Q$686-W$691)*O687)</f>
        <v>263.51071392643615</v>
      </c>
      <c r="R687" s="20">
        <f t="shared" si="241"/>
        <v>0</v>
      </c>
      <c r="S687" s="14">
        <f t="shared" si="242"/>
        <v>0</v>
      </c>
      <c r="T687" s="4">
        <f t="shared" si="250"/>
        <v>0</v>
      </c>
      <c r="U687" s="29">
        <f t="shared" si="251"/>
        <v>0</v>
      </c>
      <c r="V687" s="201" t="s">
        <v>92</v>
      </c>
      <c r="W687" s="204">
        <f>W685/W686</f>
        <v>11.327112860520764</v>
      </c>
      <c r="X687" s="201" t="s">
        <v>97</v>
      </c>
      <c r="Y687" s="202">
        <f ca="1">(Y685+Y686)*Y681</f>
        <v>1899999.9893631302</v>
      </c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3"/>
        <v>45520</v>
      </c>
      <c r="B688" s="116">
        <f t="shared" ca="1" si="252"/>
        <v>852.38254151841613</v>
      </c>
      <c r="C688" s="14">
        <f t="shared" ca="1" si="244"/>
        <v>588.43729589999998</v>
      </c>
      <c r="D688" s="95">
        <f t="shared" si="245"/>
        <v>45519</v>
      </c>
      <c r="E688" s="1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1.3629869932674401</v>
      </c>
      <c r="H688" s="14">
        <f t="shared" ca="1" si="254"/>
        <v>1.3619171335250499</v>
      </c>
      <c r="I688" s="14">
        <f t="shared" ca="1" si="255"/>
        <v>1.00078555</v>
      </c>
      <c r="J688" s="13">
        <f t="shared" si="246"/>
        <v>0.03</v>
      </c>
      <c r="K688" s="29">
        <f t="shared" si="247"/>
        <v>45518</v>
      </c>
      <c r="L688" s="2">
        <f t="shared" si="248"/>
        <v>2</v>
      </c>
      <c r="M688" s="17">
        <f t="shared" si="249"/>
        <v>2</v>
      </c>
      <c r="N688" s="12">
        <f t="shared" si="239"/>
        <v>1.0002346209999999</v>
      </c>
      <c r="O688" s="12">
        <f t="shared" ca="1" si="240"/>
        <v>1.0010203550000001</v>
      </c>
      <c r="P688" s="17">
        <f t="shared" si="256"/>
        <v>0</v>
      </c>
      <c r="Q688" s="177">
        <f t="shared" ca="1" si="275"/>
        <v>263.94524561841615</v>
      </c>
      <c r="R688" s="20">
        <f t="shared" si="241"/>
        <v>0</v>
      </c>
      <c r="S688" s="14">
        <f t="shared" si="242"/>
        <v>0</v>
      </c>
      <c r="T688" s="4">
        <f t="shared" si="250"/>
        <v>0</v>
      </c>
      <c r="U688" s="29">
        <f t="shared" si="251"/>
        <v>0</v>
      </c>
      <c r="V688" s="201" t="s">
        <v>93</v>
      </c>
      <c r="W688" s="205">
        <f ca="1">O686</f>
        <v>1.003064199</v>
      </c>
      <c r="X688" s="201" t="s">
        <v>98</v>
      </c>
      <c r="Y688" s="207">
        <f ca="1">C680-S680+Q680-Y686</f>
        <v>860.20496892492793</v>
      </c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3"/>
        <v>45523</v>
      </c>
      <c r="B689" s="116">
        <f t="shared" ca="1" si="252"/>
        <v>852.8173005717947</v>
      </c>
      <c r="C689" s="14">
        <f t="shared" ca="1" si="244"/>
        <v>588.43729589999998</v>
      </c>
      <c r="D689" s="95">
        <f t="shared" si="245"/>
        <v>45520</v>
      </c>
      <c r="E689" s="1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1.3635222382597001</v>
      </c>
      <c r="H689" s="14">
        <f t="shared" ca="1" si="254"/>
        <v>1.3619171335250499</v>
      </c>
      <c r="I689" s="14">
        <f t="shared" ca="1" si="255"/>
        <v>1.0011785600000001</v>
      </c>
      <c r="J689" s="13">
        <f t="shared" si="246"/>
        <v>0.03</v>
      </c>
      <c r="K689" s="29">
        <f t="shared" si="247"/>
        <v>45518</v>
      </c>
      <c r="L689" s="2">
        <f t="shared" si="248"/>
        <v>3</v>
      </c>
      <c r="M689" s="17">
        <f t="shared" si="249"/>
        <v>3</v>
      </c>
      <c r="N689" s="12">
        <f t="shared" si="239"/>
        <v>1.0003519519999999</v>
      </c>
      <c r="O689" s="12">
        <f t="shared" ca="1" si="240"/>
        <v>1.0015309269999999</v>
      </c>
      <c r="P689" s="17">
        <f t="shared" si="256"/>
        <v>0</v>
      </c>
      <c r="Q689" s="177">
        <f t="shared" ca="1" si="275"/>
        <v>264.38000467179472</v>
      </c>
      <c r="R689" s="20">
        <f t="shared" si="241"/>
        <v>0</v>
      </c>
      <c r="S689" s="14">
        <f t="shared" si="242"/>
        <v>0</v>
      </c>
      <c r="T689" s="4">
        <f t="shared" si="250"/>
        <v>0</v>
      </c>
      <c r="U689" s="29">
        <f t="shared" si="251"/>
        <v>0</v>
      </c>
      <c r="V689" s="201" t="s">
        <v>94</v>
      </c>
      <c r="W689" s="206">
        <f ca="1">W687/(C686*W688)</f>
        <v>1.8829329881042706E-2</v>
      </c>
      <c r="X689" s="201" t="s">
        <v>99</v>
      </c>
      <c r="Y689" s="209">
        <f ca="1">C691</f>
        <v>588.43729589999998</v>
      </c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3"/>
        <v>45524</v>
      </c>
      <c r="B690" s="116">
        <f t="shared" ca="1" si="252"/>
        <v>853.25228612349554</v>
      </c>
      <c r="C690" s="14">
        <f t="shared" ca="1" si="244"/>
        <v>588.43729589999998</v>
      </c>
      <c r="D690" s="95">
        <f t="shared" si="245"/>
        <v>45523</v>
      </c>
      <c r="E690" s="1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1.36405769344266</v>
      </c>
      <c r="H690" s="14">
        <f t="shared" ca="1" si="254"/>
        <v>1.3619171335250499</v>
      </c>
      <c r="I690" s="14">
        <f t="shared" ca="1" si="255"/>
        <v>1.00157173</v>
      </c>
      <c r="J690" s="13">
        <f t="shared" si="246"/>
        <v>0.03</v>
      </c>
      <c r="K690" s="29">
        <f t="shared" si="247"/>
        <v>45518</v>
      </c>
      <c r="L690" s="2">
        <f t="shared" si="248"/>
        <v>4</v>
      </c>
      <c r="M690" s="17">
        <f t="shared" si="249"/>
        <v>4</v>
      </c>
      <c r="N690" s="12">
        <f t="shared" si="239"/>
        <v>1.000469297</v>
      </c>
      <c r="O690" s="12">
        <f t="shared" ca="1" si="240"/>
        <v>1.002041765</v>
      </c>
      <c r="P690" s="17">
        <f t="shared" si="256"/>
        <v>0</v>
      </c>
      <c r="Q690" s="177">
        <f t="shared" ca="1" si="275"/>
        <v>264.81499022349556</v>
      </c>
      <c r="R690" s="20">
        <f t="shared" si="241"/>
        <v>0</v>
      </c>
      <c r="S690" s="14">
        <f t="shared" si="242"/>
        <v>0</v>
      </c>
      <c r="T690" s="4">
        <f t="shared" si="250"/>
        <v>0</v>
      </c>
      <c r="U690" s="29">
        <f t="shared" si="251"/>
        <v>0</v>
      </c>
      <c r="V690" s="200" t="s">
        <v>95</v>
      </c>
      <c r="W690" s="204">
        <f ca="1">TRUNC(W689*C686,8)</f>
        <v>11.29251036</v>
      </c>
      <c r="X690" s="201" t="s">
        <v>100</v>
      </c>
      <c r="Y690" s="208">
        <f ca="1">Y688*Y681</f>
        <v>60753696.340260886</v>
      </c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3"/>
        <v>45525</v>
      </c>
      <c r="B691" s="116">
        <f t="shared" ca="1" si="252"/>
        <v>853.6874811519906</v>
      </c>
      <c r="C691" s="14">
        <f t="shared" ca="1" si="244"/>
        <v>588.43729589999998</v>
      </c>
      <c r="D691" s="95">
        <f t="shared" si="245"/>
        <v>45524</v>
      </c>
      <c r="E691" s="1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1.3645933588988799</v>
      </c>
      <c r="H691" s="14">
        <f t="shared" ca="1" si="254"/>
        <v>1.3619171335250499</v>
      </c>
      <c r="I691" s="14">
        <f t="shared" ca="1" si="255"/>
        <v>1.00196504</v>
      </c>
      <c r="J691" s="13">
        <f t="shared" si="246"/>
        <v>0.03</v>
      </c>
      <c r="K691" s="29">
        <f t="shared" si="247"/>
        <v>45518</v>
      </c>
      <c r="L691" s="2">
        <f t="shared" si="248"/>
        <v>5</v>
      </c>
      <c r="M691" s="17">
        <f t="shared" si="249"/>
        <v>5</v>
      </c>
      <c r="N691" s="12">
        <f t="shared" si="239"/>
        <v>1.0005866560000001</v>
      </c>
      <c r="O691" s="12">
        <f t="shared" ca="1" si="240"/>
        <v>1.002552849</v>
      </c>
      <c r="P691" s="17">
        <f t="shared" si="256"/>
        <v>0</v>
      </c>
      <c r="Q691" s="177">
        <f t="shared" ca="1" si="275"/>
        <v>265.25018525199062</v>
      </c>
      <c r="R691" s="20">
        <f t="shared" si="241"/>
        <v>0</v>
      </c>
      <c r="S691" s="14">
        <f t="shared" si="242"/>
        <v>0</v>
      </c>
      <c r="T691" s="4">
        <f t="shared" si="250"/>
        <v>0</v>
      </c>
      <c r="U691" s="29">
        <f t="shared" si="251"/>
        <v>0</v>
      </c>
      <c r="V691" s="200" t="s">
        <v>96</v>
      </c>
      <c r="W691" s="204">
        <f ca="1">(O686-1)*W690</f>
        <v>3.4602498952601521E-2</v>
      </c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3"/>
        <v>45526</v>
      </c>
      <c r="B692" s="116">
        <f t="shared" ca="1" si="252"/>
        <v>854.12290267880792</v>
      </c>
      <c r="C692" s="14">
        <f t="shared" ca="1" si="244"/>
        <v>588.43729589999998</v>
      </c>
      <c r="D692" s="95">
        <f t="shared" si="245"/>
        <v>45525</v>
      </c>
      <c r="E692" s="1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1.3651292347109201</v>
      </c>
      <c r="H692" s="14">
        <f t="shared" ca="1" si="254"/>
        <v>1.3619171335250499</v>
      </c>
      <c r="I692" s="14">
        <f t="shared" ca="1" si="255"/>
        <v>1.0023585100000001</v>
      </c>
      <c r="J692" s="13">
        <f t="shared" si="246"/>
        <v>0.03</v>
      </c>
      <c r="K692" s="29">
        <f t="shared" si="247"/>
        <v>45518</v>
      </c>
      <c r="L692" s="2">
        <f t="shared" si="248"/>
        <v>6</v>
      </c>
      <c r="M692" s="17">
        <f t="shared" si="249"/>
        <v>6</v>
      </c>
      <c r="N692" s="12">
        <f t="shared" si="239"/>
        <v>1.000704029</v>
      </c>
      <c r="O692" s="12">
        <f t="shared" ca="1" si="240"/>
        <v>1.003064199</v>
      </c>
      <c r="P692" s="17">
        <f t="shared" si="256"/>
        <v>0</v>
      </c>
      <c r="Q692" s="177">
        <f t="shared" ca="1" si="275"/>
        <v>265.68560677880794</v>
      </c>
      <c r="R692" s="20">
        <f t="shared" si="241"/>
        <v>0</v>
      </c>
      <c r="S692" s="14">
        <f t="shared" si="242"/>
        <v>0</v>
      </c>
      <c r="T692" s="4">
        <f t="shared" si="250"/>
        <v>0</v>
      </c>
      <c r="U692" s="29">
        <f t="shared" si="251"/>
        <v>0</v>
      </c>
      <c r="V692" s="201" t="s">
        <v>97</v>
      </c>
      <c r="W692" s="202">
        <f ca="1">(W690+W691)*W686</f>
        <v>799999.99988924537</v>
      </c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15">
        <f t="shared" si="243"/>
        <v>45527</v>
      </c>
      <c r="B693" s="116">
        <f t="shared" ca="1" si="252"/>
        <v>854.55855155702386</v>
      </c>
      <c r="C693" s="14">
        <f t="shared" ca="1" si="244"/>
        <v>588.43729589999998</v>
      </c>
      <c r="D693" s="95">
        <f t="shared" si="245"/>
        <v>45526</v>
      </c>
      <c r="E693" s="1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1.36566532096139</v>
      </c>
      <c r="H693" s="14">
        <f t="shared" ca="1" si="254"/>
        <v>1.3619171335250499</v>
      </c>
      <c r="I693" s="14">
        <f t="shared" ca="1" si="255"/>
        <v>1.0027521399999999</v>
      </c>
      <c r="J693" s="13">
        <f t="shared" si="246"/>
        <v>0.03</v>
      </c>
      <c r="K693" s="29">
        <f t="shared" si="247"/>
        <v>45518</v>
      </c>
      <c r="L693" s="2">
        <f t="shared" si="248"/>
        <v>7</v>
      </c>
      <c r="M693" s="17">
        <f t="shared" si="249"/>
        <v>7</v>
      </c>
      <c r="N693" s="12">
        <f t="shared" si="239"/>
        <v>1.0008214150000001</v>
      </c>
      <c r="O693" s="12">
        <f t="shared" ca="1" si="240"/>
        <v>1.0035758159999999</v>
      </c>
      <c r="P693" s="17">
        <f t="shared" si="256"/>
        <v>0</v>
      </c>
      <c r="Q693" s="177">
        <f t="shared" ca="1" si="275"/>
        <v>266.12125565702388</v>
      </c>
      <c r="R693" s="20">
        <f t="shared" si="241"/>
        <v>0</v>
      </c>
      <c r="S693" s="14">
        <f t="shared" si="242"/>
        <v>0</v>
      </c>
      <c r="T693" s="4">
        <f t="shared" si="250"/>
        <v>0</v>
      </c>
      <c r="U693" s="29">
        <f t="shared" si="251"/>
        <v>0</v>
      </c>
      <c r="V693" s="201" t="s">
        <v>98</v>
      </c>
      <c r="W693" s="207">
        <f ca="1">C686-S686+Q686-W691</f>
        <v>851.51369526893802</v>
      </c>
      <c r="X693" s="200" t="str">
        <f>B$9</f>
        <v>CRA0210054C</v>
      </c>
      <c r="Y693" s="211">
        <v>45530</v>
      </c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ht="15.75" x14ac:dyDescent="0.25">
      <c r="A694" s="175">
        <f t="shared" si="243"/>
        <v>45530</v>
      </c>
      <c r="B694" s="176">
        <f t="shared" ca="1" si="252"/>
        <v>854.99441757972158</v>
      </c>
      <c r="C694" s="177">
        <f t="shared" ca="1" si="244"/>
        <v>588.43729589999998</v>
      </c>
      <c r="D694" s="178">
        <f t="shared" si="245"/>
        <v>45527</v>
      </c>
      <c r="E694" s="179">
        <f ca="1">IF(D694&lt;$B$1,VLOOKUP(D694,[1]DI!$A$4:$B$15000,2,FALSE),0)</f>
        <v>0.104</v>
      </c>
      <c r="F694" s="177">
        <f t="shared" ca="1" si="253"/>
        <v>1.0003926999999999</v>
      </c>
      <c r="G694" s="177">
        <f ca="1">(TRUNC(PRODUCT($F$12:$F693),16))</f>
        <v>1.3662016177329299</v>
      </c>
      <c r="H694" s="177">
        <f t="shared" ca="1" si="254"/>
        <v>1.3619171335250499</v>
      </c>
      <c r="I694" s="177">
        <f t="shared" ca="1" si="255"/>
        <v>1.0031459199999999</v>
      </c>
      <c r="J694" s="179">
        <f t="shared" si="246"/>
        <v>0.03</v>
      </c>
      <c r="K694" s="178">
        <f t="shared" si="247"/>
        <v>45518</v>
      </c>
      <c r="L694" s="180">
        <f t="shared" si="248"/>
        <v>8</v>
      </c>
      <c r="M694" s="181">
        <f t="shared" si="249"/>
        <v>8</v>
      </c>
      <c r="N694" s="182">
        <f t="shared" si="239"/>
        <v>1.000938815</v>
      </c>
      <c r="O694" s="182">
        <f t="shared" ca="1" si="240"/>
        <v>1.004087688</v>
      </c>
      <c r="P694" s="181">
        <v>13</v>
      </c>
      <c r="Q694" s="177">
        <f t="shared" ca="1" si="275"/>
        <v>266.55712167972166</v>
      </c>
      <c r="R694" s="183">
        <f ca="1">S694/C694</f>
        <v>0.12946947831285485</v>
      </c>
      <c r="S694" s="177">
        <f ca="1">Y699</f>
        <v>76.184669720000002</v>
      </c>
      <c r="T694" s="184">
        <f t="shared" si="250"/>
        <v>0</v>
      </c>
      <c r="U694" s="178">
        <f t="shared" si="251"/>
        <v>0</v>
      </c>
      <c r="V694" s="201" t="s">
        <v>99</v>
      </c>
      <c r="W694" s="209">
        <f ca="1">C687</f>
        <v>588.43729589999998</v>
      </c>
      <c r="X694" s="201" t="s">
        <v>90</v>
      </c>
      <c r="Y694" s="202">
        <v>5402689.2699999996</v>
      </c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ht="18.75" x14ac:dyDescent="0.3">
      <c r="A695" s="115">
        <f t="shared" si="243"/>
        <v>45531</v>
      </c>
      <c r="B695" s="116">
        <f t="shared" ca="1" si="252"/>
        <v>778.89540177009326</v>
      </c>
      <c r="C695" s="199">
        <f t="shared" ca="1" si="244"/>
        <v>512.25262617999999</v>
      </c>
      <c r="D695" s="95">
        <f t="shared" si="245"/>
        <v>45530</v>
      </c>
      <c r="E695" s="1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1.36673812510822</v>
      </c>
      <c r="H695" s="14">
        <f t="shared" ca="1" si="254"/>
        <v>1.3662016177329299</v>
      </c>
      <c r="I695" s="14">
        <f t="shared" ca="1" si="255"/>
        <v>1.0003926999999999</v>
      </c>
      <c r="J695" s="13">
        <f t="shared" si="246"/>
        <v>0.03</v>
      </c>
      <c r="K695" s="29">
        <v>45530</v>
      </c>
      <c r="L695" s="2">
        <f t="shared" si="248"/>
        <v>1</v>
      </c>
      <c r="M695" s="17">
        <f t="shared" si="249"/>
        <v>1</v>
      </c>
      <c r="N695" s="12">
        <f t="shared" si="239"/>
        <v>1.000117304</v>
      </c>
      <c r="O695" s="12">
        <f t="shared" ca="1" si="240"/>
        <v>1.0005100499999999</v>
      </c>
      <c r="P695" s="17">
        <f t="shared" si="256"/>
        <v>0</v>
      </c>
      <c r="Q695" s="177">
        <f ca="1">TRUNC(((O695-1)*C695),8)+((Q$694-Y$700)*O695)</f>
        <v>266.64277559009332</v>
      </c>
      <c r="R695" s="20">
        <f t="shared" si="241"/>
        <v>0</v>
      </c>
      <c r="S695" s="14">
        <f t="shared" si="242"/>
        <v>0</v>
      </c>
      <c r="T695" s="4">
        <f t="shared" si="250"/>
        <v>0</v>
      </c>
      <c r="U695" s="29">
        <f t="shared" si="251"/>
        <v>0</v>
      </c>
      <c r="V695" s="201" t="s">
        <v>100</v>
      </c>
      <c r="W695" s="208">
        <f ca="1">W693*W686</f>
        <v>60139857.755759284</v>
      </c>
      <c r="X695" s="201" t="s">
        <v>91</v>
      </c>
      <c r="Y695" s="203">
        <v>70627</v>
      </c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3"/>
        <v>45532</v>
      </c>
      <c r="B696" s="116">
        <f t="shared" ca="1" si="252"/>
        <v>779.29267335331758</v>
      </c>
      <c r="C696" s="14">
        <f t="shared" ca="1" si="244"/>
        <v>512.25262617999999</v>
      </c>
      <c r="D696" s="95">
        <f t="shared" si="245"/>
        <v>45531</v>
      </c>
      <c r="E696" s="1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1.36727484316995</v>
      </c>
      <c r="H696" s="14">
        <f t="shared" ca="1" si="254"/>
        <v>1.3662016177329299</v>
      </c>
      <c r="I696" s="14">
        <f t="shared" ca="1" si="255"/>
        <v>1.00078555</v>
      </c>
      <c r="J696" s="13">
        <f t="shared" si="246"/>
        <v>0.03</v>
      </c>
      <c r="K696" s="29">
        <f t="shared" si="247"/>
        <v>45530</v>
      </c>
      <c r="L696" s="2">
        <f t="shared" si="248"/>
        <v>2</v>
      </c>
      <c r="M696" s="17">
        <f t="shared" si="249"/>
        <v>2</v>
      </c>
      <c r="N696" s="12">
        <f t="shared" si="239"/>
        <v>1.0002346209999999</v>
      </c>
      <c r="O696" s="12">
        <f t="shared" ca="1" si="240"/>
        <v>1.0010203550000001</v>
      </c>
      <c r="P696" s="17">
        <f t="shared" si="256"/>
        <v>0</v>
      </c>
      <c r="Q696" s="177">
        <f t="shared" ref="Q696:Q698" ca="1" si="276">TRUNC(((O696-1)*C696),8)+((Q$694-Y$700)*O696)</f>
        <v>267.04004717331759</v>
      </c>
      <c r="R696" s="20">
        <f t="shared" si="241"/>
        <v>0</v>
      </c>
      <c r="S696" s="14">
        <f t="shared" si="242"/>
        <v>0</v>
      </c>
      <c r="T696" s="4">
        <f t="shared" si="250"/>
        <v>0</v>
      </c>
      <c r="U696" s="29">
        <f t="shared" si="251"/>
        <v>0</v>
      </c>
      <c r="X696" s="201" t="s">
        <v>92</v>
      </c>
      <c r="Y696" s="204">
        <f>Y694/Y695</f>
        <v>76.496088889518163</v>
      </c>
      <c r="Z696" s="1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3"/>
        <v>45533</v>
      </c>
      <c r="B697" s="116">
        <f t="shared" ca="1" si="252"/>
        <v>779.69015280414442</v>
      </c>
      <c r="C697" s="14">
        <f t="shared" ca="1" si="244"/>
        <v>512.25262617999999</v>
      </c>
      <c r="D697" s="95">
        <f t="shared" si="245"/>
        <v>45532</v>
      </c>
      <c r="E697" s="1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1.36781177200086</v>
      </c>
      <c r="H697" s="14">
        <f t="shared" ca="1" si="254"/>
        <v>1.3662016177329299</v>
      </c>
      <c r="I697" s="14">
        <f t="shared" ca="1" si="255"/>
        <v>1.0011785600000001</v>
      </c>
      <c r="J697" s="13">
        <f t="shared" si="246"/>
        <v>0.03</v>
      </c>
      <c r="K697" s="29">
        <f t="shared" si="247"/>
        <v>45530</v>
      </c>
      <c r="L697" s="2">
        <f t="shared" si="248"/>
        <v>3</v>
      </c>
      <c r="M697" s="17">
        <f t="shared" si="249"/>
        <v>3</v>
      </c>
      <c r="N697" s="12">
        <f t="shared" si="239"/>
        <v>1.0003519519999999</v>
      </c>
      <c r="O697" s="12">
        <f t="shared" ca="1" si="240"/>
        <v>1.0015309269999999</v>
      </c>
      <c r="P697" s="17">
        <f t="shared" si="256"/>
        <v>0</v>
      </c>
      <c r="Q697" s="177">
        <f t="shared" ca="1" si="276"/>
        <v>267.43752662414437</v>
      </c>
      <c r="R697" s="20">
        <f t="shared" si="241"/>
        <v>0</v>
      </c>
      <c r="S697" s="14">
        <f t="shared" si="242"/>
        <v>0</v>
      </c>
      <c r="T697" s="4">
        <f t="shared" si="250"/>
        <v>0</v>
      </c>
      <c r="U697" s="29">
        <f t="shared" si="251"/>
        <v>0</v>
      </c>
      <c r="V697" s="200" t="str">
        <f>B$9</f>
        <v>CRA0210054C</v>
      </c>
      <c r="W697" s="211">
        <v>45534</v>
      </c>
      <c r="X697" s="201" t="s">
        <v>93</v>
      </c>
      <c r="Y697" s="205">
        <f ca="1">O694</f>
        <v>1.004087688</v>
      </c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62">
        <f t="shared" si="243"/>
        <v>45534</v>
      </c>
      <c r="B698" s="163">
        <f t="shared" ca="1" si="252"/>
        <v>780.08783933632799</v>
      </c>
      <c r="C698" s="164">
        <f t="shared" ca="1" si="244"/>
        <v>512.25262617999999</v>
      </c>
      <c r="D698" s="165">
        <f t="shared" si="245"/>
        <v>45533</v>
      </c>
      <c r="E698" s="166">
        <f ca="1">IF(D698&lt;$B$1,VLOOKUP(D698,[1]DI!$A$4:$B$15000,2,FALSE),0)</f>
        <v>0.104</v>
      </c>
      <c r="F698" s="164">
        <f t="shared" ca="1" si="253"/>
        <v>1.0003926999999999</v>
      </c>
      <c r="G698" s="164">
        <f ca="1">(TRUNC(PRODUCT($F$12:$F697),16))</f>
        <v>1.36834891168372</v>
      </c>
      <c r="H698" s="164">
        <f t="shared" ca="1" si="254"/>
        <v>1.3662016177329299</v>
      </c>
      <c r="I698" s="164">
        <f t="shared" ca="1" si="255"/>
        <v>1.00157173</v>
      </c>
      <c r="J698" s="166">
        <f t="shared" si="246"/>
        <v>0.03</v>
      </c>
      <c r="K698" s="165">
        <f t="shared" si="247"/>
        <v>45530</v>
      </c>
      <c r="L698" s="167">
        <f t="shared" si="248"/>
        <v>4</v>
      </c>
      <c r="M698" s="168">
        <f t="shared" si="249"/>
        <v>4</v>
      </c>
      <c r="N698" s="169">
        <f t="shared" si="239"/>
        <v>1.000469297</v>
      </c>
      <c r="O698" s="169">
        <f t="shared" ca="1" si="240"/>
        <v>1.002041765</v>
      </c>
      <c r="P698" s="168">
        <v>14</v>
      </c>
      <c r="Q698" s="164">
        <f t="shared" ca="1" si="276"/>
        <v>267.83521315632805</v>
      </c>
      <c r="R698" s="183">
        <f ca="1">S698/C698</f>
        <v>0.13793010274421236</v>
      </c>
      <c r="S698" s="164">
        <f ca="1">W703</f>
        <v>70.655057360000001</v>
      </c>
      <c r="T698" s="171">
        <f t="shared" si="250"/>
        <v>0</v>
      </c>
      <c r="U698" s="165">
        <f t="shared" si="251"/>
        <v>0</v>
      </c>
      <c r="V698" s="201" t="s">
        <v>90</v>
      </c>
      <c r="W698" s="202">
        <v>5000343.46</v>
      </c>
      <c r="X698" s="201" t="s">
        <v>94</v>
      </c>
      <c r="Y698" s="206">
        <f ca="1">Y696/(C694*Y697)</f>
        <v>0.12946947832862851</v>
      </c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8.75" x14ac:dyDescent="0.3">
      <c r="A699" s="115">
        <f t="shared" si="243"/>
        <v>45537</v>
      </c>
      <c r="B699" s="116">
        <f t="shared" ca="1" si="252"/>
        <v>709.65029355327283</v>
      </c>
      <c r="C699" s="199">
        <f t="shared" ca="1" si="244"/>
        <v>441.59756881999999</v>
      </c>
      <c r="D699" s="95">
        <f t="shared" si="245"/>
        <v>45534</v>
      </c>
      <c r="E699" s="1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1.36888626230134</v>
      </c>
      <c r="H699" s="14">
        <f t="shared" ca="1" si="254"/>
        <v>1.36834891168372</v>
      </c>
      <c r="I699" s="14">
        <f t="shared" ca="1" si="255"/>
        <v>1.0003926999999999</v>
      </c>
      <c r="J699" s="13">
        <f t="shared" si="246"/>
        <v>0.03</v>
      </c>
      <c r="K699" s="29">
        <v>45534</v>
      </c>
      <c r="L699" s="2">
        <f t="shared" si="248"/>
        <v>1</v>
      </c>
      <c r="M699" s="17">
        <f t="shared" si="249"/>
        <v>1</v>
      </c>
      <c r="N699" s="12">
        <f t="shared" si="239"/>
        <v>1.000117304</v>
      </c>
      <c r="O699" s="12">
        <f t="shared" ca="1" si="240"/>
        <v>1.0005100499999999</v>
      </c>
      <c r="P699" s="17">
        <f t="shared" si="256"/>
        <v>0</v>
      </c>
      <c r="Q699" s="177">
        <f ca="1">TRUNC(((O699-1)*C699),8)+((Q$698-W$704)*O699)</f>
        <v>268.05272473327284</v>
      </c>
      <c r="R699" s="20">
        <f t="shared" si="241"/>
        <v>0</v>
      </c>
      <c r="S699" s="14">
        <f t="shared" si="242"/>
        <v>0</v>
      </c>
      <c r="T699" s="4">
        <f t="shared" si="250"/>
        <v>0</v>
      </c>
      <c r="U699" s="29">
        <f t="shared" si="251"/>
        <v>0</v>
      </c>
      <c r="V699" s="201" t="s">
        <v>91</v>
      </c>
      <c r="W699" s="203">
        <v>70627</v>
      </c>
      <c r="X699" s="200" t="s">
        <v>95</v>
      </c>
      <c r="Y699" s="204">
        <f ca="1">TRUNC(Y698*C694,8)</f>
        <v>76.184669720000002</v>
      </c>
      <c r="Z699" s="212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3"/>
        <v>45538</v>
      </c>
      <c r="B700" s="116">
        <f t="shared" ca="1" si="252"/>
        <v>710.01224703460116</v>
      </c>
      <c r="C700" s="14">
        <f t="shared" ca="1" si="244"/>
        <v>441.59756881999999</v>
      </c>
      <c r="D700" s="95">
        <f t="shared" si="245"/>
        <v>45537</v>
      </c>
      <c r="E700" s="1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1.3694238239365499</v>
      </c>
      <c r="H700" s="14">
        <f t="shared" ca="1" si="254"/>
        <v>1.36834891168372</v>
      </c>
      <c r="I700" s="14">
        <f t="shared" ca="1" si="255"/>
        <v>1.00078555</v>
      </c>
      <c r="J700" s="13">
        <f t="shared" si="246"/>
        <v>0.03</v>
      </c>
      <c r="K700" s="29">
        <f t="shared" si="247"/>
        <v>45534</v>
      </c>
      <c r="L700" s="2">
        <f t="shared" si="248"/>
        <v>2</v>
      </c>
      <c r="M700" s="17">
        <f t="shared" si="249"/>
        <v>2</v>
      </c>
      <c r="N700" s="12">
        <f t="shared" si="239"/>
        <v>1.0002346209999999</v>
      </c>
      <c r="O700" s="12">
        <f t="shared" ca="1" si="240"/>
        <v>1.0010203550000001</v>
      </c>
      <c r="P700" s="17">
        <f t="shared" si="256"/>
        <v>0</v>
      </c>
      <c r="Q700" s="177">
        <f t="shared" ref="Q700:Q732" ca="1" si="277">TRUNC(((O700-1)*C700),8)+((Q$698-W$704)*O700)</f>
        <v>268.41467821460122</v>
      </c>
      <c r="R700" s="20">
        <f t="shared" si="241"/>
        <v>0</v>
      </c>
      <c r="S700" s="14">
        <f t="shared" si="242"/>
        <v>0</v>
      </c>
      <c r="T700" s="4">
        <f t="shared" si="250"/>
        <v>0</v>
      </c>
      <c r="U700" s="29">
        <f t="shared" si="251"/>
        <v>0</v>
      </c>
      <c r="V700" s="201" t="s">
        <v>92</v>
      </c>
      <c r="W700" s="204">
        <f>W698/W699</f>
        <v>70.799318390983615</v>
      </c>
      <c r="X700" s="200" t="s">
        <v>96</v>
      </c>
      <c r="Y700" s="204">
        <f ca="1">(O694-1)*Y699</f>
        <v>0.31141916019840993</v>
      </c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3"/>
        <v>45539</v>
      </c>
      <c r="B701" s="116">
        <f t="shared" ca="1" si="252"/>
        <v>710.3743898994137</v>
      </c>
      <c r="C701" s="14">
        <f t="shared" ca="1" si="244"/>
        <v>441.59756881999999</v>
      </c>
      <c r="D701" s="95">
        <f t="shared" si="245"/>
        <v>45538</v>
      </c>
      <c r="E701" s="1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1.3699615966722101</v>
      </c>
      <c r="H701" s="14">
        <f t="shared" ca="1" si="254"/>
        <v>1.36834891168372</v>
      </c>
      <c r="I701" s="14">
        <f t="shared" ca="1" si="255"/>
        <v>1.0011785600000001</v>
      </c>
      <c r="J701" s="13">
        <f t="shared" si="246"/>
        <v>0.03</v>
      </c>
      <c r="K701" s="29">
        <f t="shared" si="247"/>
        <v>45534</v>
      </c>
      <c r="L701" s="2">
        <f t="shared" si="248"/>
        <v>3</v>
      </c>
      <c r="M701" s="17">
        <f t="shared" si="249"/>
        <v>3</v>
      </c>
      <c r="N701" s="12">
        <f t="shared" si="239"/>
        <v>1.0003519519999999</v>
      </c>
      <c r="O701" s="12">
        <f t="shared" ca="1" si="240"/>
        <v>1.0015309269999999</v>
      </c>
      <c r="P701" s="17">
        <f t="shared" si="256"/>
        <v>0</v>
      </c>
      <c r="Q701" s="177">
        <f t="shared" ca="1" si="277"/>
        <v>268.77682107941371</v>
      </c>
      <c r="R701" s="20">
        <f t="shared" si="241"/>
        <v>0</v>
      </c>
      <c r="S701" s="14">
        <f t="shared" si="242"/>
        <v>0</v>
      </c>
      <c r="T701" s="4">
        <f t="shared" si="250"/>
        <v>0</v>
      </c>
      <c r="U701" s="29">
        <f t="shared" si="251"/>
        <v>0</v>
      </c>
      <c r="V701" s="201" t="s">
        <v>93</v>
      </c>
      <c r="W701" s="205">
        <f ca="1">O698</f>
        <v>1.002041765</v>
      </c>
      <c r="X701" s="201" t="s">
        <v>97</v>
      </c>
      <c r="Y701" s="202">
        <f ca="1">(Y699+Y700)*Y695</f>
        <v>5402689.2693417734</v>
      </c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3"/>
        <v>45540</v>
      </c>
      <c r="B702" s="116">
        <f t="shared" ca="1" si="252"/>
        <v>710.73672143001954</v>
      </c>
      <c r="C702" s="14">
        <f t="shared" ca="1" si="244"/>
        <v>441.59756881999999</v>
      </c>
      <c r="D702" s="95">
        <f t="shared" si="245"/>
        <v>45539</v>
      </c>
      <c r="E702" s="1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1.3704995805912199</v>
      </c>
      <c r="H702" s="14">
        <f t="shared" ca="1" si="254"/>
        <v>1.36834891168372</v>
      </c>
      <c r="I702" s="14">
        <f t="shared" ca="1" si="255"/>
        <v>1.00157173</v>
      </c>
      <c r="J702" s="13">
        <f t="shared" si="246"/>
        <v>0.03</v>
      </c>
      <c r="K702" s="29">
        <f t="shared" si="247"/>
        <v>45534</v>
      </c>
      <c r="L702" s="2">
        <f t="shared" si="248"/>
        <v>4</v>
      </c>
      <c r="M702" s="17">
        <f t="shared" si="249"/>
        <v>4</v>
      </c>
      <c r="N702" s="12">
        <f t="shared" si="239"/>
        <v>1.000469297</v>
      </c>
      <c r="O702" s="12">
        <f t="shared" ca="1" si="240"/>
        <v>1.002041765</v>
      </c>
      <c r="P702" s="17">
        <f t="shared" si="256"/>
        <v>0</v>
      </c>
      <c r="Q702" s="177">
        <f t="shared" ca="1" si="277"/>
        <v>269.13915261001949</v>
      </c>
      <c r="R702" s="20">
        <f t="shared" si="241"/>
        <v>0</v>
      </c>
      <c r="S702" s="14">
        <f t="shared" si="242"/>
        <v>0</v>
      </c>
      <c r="T702" s="4">
        <f t="shared" si="250"/>
        <v>0</v>
      </c>
      <c r="U702" s="29">
        <f t="shared" si="251"/>
        <v>0</v>
      </c>
      <c r="V702" s="201" t="s">
        <v>94</v>
      </c>
      <c r="W702" s="206">
        <f ca="1">W700/(C698*W701)</f>
        <v>0.13793010275939452</v>
      </c>
      <c r="X702" s="201" t="s">
        <v>98</v>
      </c>
      <c r="Y702" s="207">
        <f ca="1">C694-S694+Q694-Y700</f>
        <v>778.49832869952331</v>
      </c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3"/>
        <v>45541</v>
      </c>
      <c r="B703" s="116">
        <f t="shared" ca="1" si="252"/>
        <v>711.0992274425995</v>
      </c>
      <c r="C703" s="14">
        <f t="shared" ca="1" si="244"/>
        <v>441.59756881999999</v>
      </c>
      <c r="D703" s="95">
        <f t="shared" si="245"/>
        <v>45540</v>
      </c>
      <c r="E703" s="1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1.37103777577652</v>
      </c>
      <c r="H703" s="14">
        <f t="shared" ca="1" si="254"/>
        <v>1.36834891168372</v>
      </c>
      <c r="I703" s="14">
        <f t="shared" ca="1" si="255"/>
        <v>1.00196504</v>
      </c>
      <c r="J703" s="13">
        <f t="shared" si="246"/>
        <v>0.03</v>
      </c>
      <c r="K703" s="29">
        <f t="shared" si="247"/>
        <v>45534</v>
      </c>
      <c r="L703" s="2">
        <f t="shared" si="248"/>
        <v>5</v>
      </c>
      <c r="M703" s="17">
        <f t="shared" si="249"/>
        <v>5</v>
      </c>
      <c r="N703" s="12">
        <f t="shared" si="239"/>
        <v>1.0005866560000001</v>
      </c>
      <c r="O703" s="12">
        <f t="shared" ca="1" si="240"/>
        <v>1.002552849</v>
      </c>
      <c r="P703" s="17">
        <f t="shared" si="256"/>
        <v>0</v>
      </c>
      <c r="Q703" s="177">
        <f t="shared" ca="1" si="277"/>
        <v>269.50165862259951</v>
      </c>
      <c r="R703" s="20">
        <f t="shared" si="241"/>
        <v>0</v>
      </c>
      <c r="S703" s="14">
        <f t="shared" si="242"/>
        <v>0</v>
      </c>
      <c r="T703" s="4">
        <f t="shared" si="250"/>
        <v>0</v>
      </c>
      <c r="U703" s="29">
        <f t="shared" si="251"/>
        <v>0</v>
      </c>
      <c r="V703" s="200" t="s">
        <v>95</v>
      </c>
      <c r="W703" s="204">
        <f ca="1">TRUNC(W702*C698,8)</f>
        <v>70.655057360000001</v>
      </c>
      <c r="X703" s="201" t="s">
        <v>99</v>
      </c>
      <c r="Y703" s="209">
        <f ca="1">C705</f>
        <v>441.59756881999999</v>
      </c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3"/>
        <v>45544</v>
      </c>
      <c r="B704" s="116">
        <f t="shared" ca="1" si="252"/>
        <v>711.46192212097276</v>
      </c>
      <c r="C704" s="14">
        <f t="shared" ca="1" si="244"/>
        <v>441.59756881999999</v>
      </c>
      <c r="D704" s="95">
        <f t="shared" si="245"/>
        <v>45541</v>
      </c>
      <c r="E704" s="1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1.3715761823110599</v>
      </c>
      <c r="H704" s="14">
        <f t="shared" ca="1" si="254"/>
        <v>1.36834891168372</v>
      </c>
      <c r="I704" s="14">
        <f t="shared" ca="1" si="255"/>
        <v>1.0023585100000001</v>
      </c>
      <c r="J704" s="13">
        <f t="shared" si="246"/>
        <v>0.03</v>
      </c>
      <c r="K704" s="29">
        <f t="shared" si="247"/>
        <v>45534</v>
      </c>
      <c r="L704" s="2">
        <f t="shared" si="248"/>
        <v>6</v>
      </c>
      <c r="M704" s="17">
        <f t="shared" si="249"/>
        <v>6</v>
      </c>
      <c r="N704" s="12">
        <f t="shared" si="239"/>
        <v>1.000704029</v>
      </c>
      <c r="O704" s="12">
        <f t="shared" ca="1" si="240"/>
        <v>1.003064199</v>
      </c>
      <c r="P704" s="17">
        <f t="shared" si="256"/>
        <v>0</v>
      </c>
      <c r="Q704" s="177">
        <f t="shared" ca="1" si="277"/>
        <v>269.86435330097282</v>
      </c>
      <c r="R704" s="20">
        <f t="shared" si="241"/>
        <v>0</v>
      </c>
      <c r="S704" s="14">
        <f t="shared" si="242"/>
        <v>0</v>
      </c>
      <c r="T704" s="4">
        <f t="shared" si="250"/>
        <v>0</v>
      </c>
      <c r="U704" s="29">
        <f t="shared" si="251"/>
        <v>0</v>
      </c>
      <c r="V704" s="200" t="s">
        <v>96</v>
      </c>
      <c r="W704" s="204">
        <f ca="1">(O698-1)*W703</f>
        <v>0.14426102319063849</v>
      </c>
      <c r="X704" s="201" t="s">
        <v>100</v>
      </c>
      <c r="Y704" s="208">
        <f ca="1">Y702*Y695</f>
        <v>54983001.461061232</v>
      </c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3"/>
        <v>45545</v>
      </c>
      <c r="B705" s="116">
        <f t="shared" ca="1" si="252"/>
        <v>711.82480619283024</v>
      </c>
      <c r="C705" s="14">
        <f t="shared" ca="1" si="244"/>
        <v>441.59756881999999</v>
      </c>
      <c r="D705" s="95">
        <f t="shared" si="245"/>
        <v>45544</v>
      </c>
      <c r="E705" s="1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1.37211480027786</v>
      </c>
      <c r="H705" s="14">
        <f t="shared" ca="1" si="254"/>
        <v>1.36834891168372</v>
      </c>
      <c r="I705" s="14">
        <f t="shared" ca="1" si="255"/>
        <v>1.0027521399999999</v>
      </c>
      <c r="J705" s="13">
        <f t="shared" si="246"/>
        <v>0.03</v>
      </c>
      <c r="K705" s="29">
        <f t="shared" si="247"/>
        <v>45534</v>
      </c>
      <c r="L705" s="2">
        <f t="shared" si="248"/>
        <v>7</v>
      </c>
      <c r="M705" s="17">
        <f t="shared" si="249"/>
        <v>7</v>
      </c>
      <c r="N705" s="12">
        <f t="shared" si="239"/>
        <v>1.0008214150000001</v>
      </c>
      <c r="O705" s="12">
        <f t="shared" ca="1" si="240"/>
        <v>1.0035758159999999</v>
      </c>
      <c r="P705" s="17">
        <f t="shared" si="256"/>
        <v>0</v>
      </c>
      <c r="Q705" s="177">
        <f t="shared" ca="1" si="277"/>
        <v>270.22723737283025</v>
      </c>
      <c r="R705" s="20">
        <f t="shared" si="241"/>
        <v>0</v>
      </c>
      <c r="S705" s="14">
        <f t="shared" si="242"/>
        <v>0</v>
      </c>
      <c r="T705" s="4">
        <f t="shared" si="250"/>
        <v>0</v>
      </c>
      <c r="U705" s="29">
        <f t="shared" si="251"/>
        <v>0</v>
      </c>
      <c r="V705" s="201" t="s">
        <v>97</v>
      </c>
      <c r="W705" s="202">
        <f ca="1">(W703+W704)*W699</f>
        <v>5000343.4594496051</v>
      </c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3"/>
        <v>45546</v>
      </c>
      <c r="B706" s="116">
        <f t="shared" ca="1" si="252"/>
        <v>712.18787112588052</v>
      </c>
      <c r="C706" s="14">
        <f t="shared" ca="1" si="244"/>
        <v>441.59756881999999</v>
      </c>
      <c r="D706" s="95">
        <f t="shared" si="245"/>
        <v>45545</v>
      </c>
      <c r="E706" s="1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1.3726536297599301</v>
      </c>
      <c r="H706" s="14">
        <f t="shared" ca="1" si="254"/>
        <v>1.36834891168372</v>
      </c>
      <c r="I706" s="14">
        <f t="shared" ca="1" si="255"/>
        <v>1.0031459199999999</v>
      </c>
      <c r="J706" s="13">
        <f t="shared" si="246"/>
        <v>0.03</v>
      </c>
      <c r="K706" s="29">
        <f t="shared" si="247"/>
        <v>45534</v>
      </c>
      <c r="L706" s="2">
        <f t="shared" si="248"/>
        <v>8</v>
      </c>
      <c r="M706" s="17">
        <f t="shared" si="249"/>
        <v>8</v>
      </c>
      <c r="N706" s="12">
        <f t="shared" si="239"/>
        <v>1.000938815</v>
      </c>
      <c r="O706" s="12">
        <f t="shared" ca="1" si="240"/>
        <v>1.004087688</v>
      </c>
      <c r="P706" s="17">
        <f t="shared" si="256"/>
        <v>0</v>
      </c>
      <c r="Q706" s="177">
        <f t="shared" ca="1" si="277"/>
        <v>270.59030230588058</v>
      </c>
      <c r="R706" s="20">
        <f t="shared" si="241"/>
        <v>0</v>
      </c>
      <c r="S706" s="14">
        <f t="shared" si="242"/>
        <v>0</v>
      </c>
      <c r="T706" s="4">
        <f t="shared" si="250"/>
        <v>0</v>
      </c>
      <c r="U706" s="29">
        <f t="shared" si="251"/>
        <v>0</v>
      </c>
      <c r="V706" s="201" t="s">
        <v>98</v>
      </c>
      <c r="W706" s="207">
        <f ca="1">C698-S698+Q698-W704</f>
        <v>709.28852095313732</v>
      </c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3"/>
        <v>45547</v>
      </c>
      <c r="B707" s="116">
        <f t="shared" ca="1" si="252"/>
        <v>712.55112615010603</v>
      </c>
      <c r="C707" s="14">
        <f t="shared" ca="1" si="244"/>
        <v>441.59756881999999</v>
      </c>
      <c r="D707" s="95">
        <f t="shared" si="245"/>
        <v>45546</v>
      </c>
      <c r="E707" s="1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1.3731926708403299</v>
      </c>
      <c r="H707" s="14">
        <f t="shared" ca="1" si="254"/>
        <v>1.36834891168372</v>
      </c>
      <c r="I707" s="14">
        <f t="shared" ca="1" si="255"/>
        <v>1.0035398600000001</v>
      </c>
      <c r="J707" s="13">
        <f t="shared" si="246"/>
        <v>0.03</v>
      </c>
      <c r="K707" s="29">
        <f t="shared" si="247"/>
        <v>45534</v>
      </c>
      <c r="L707" s="2">
        <f t="shared" si="248"/>
        <v>9</v>
      </c>
      <c r="M707" s="17">
        <f t="shared" si="249"/>
        <v>9</v>
      </c>
      <c r="N707" s="12">
        <f t="shared" si="239"/>
        <v>1.001056229</v>
      </c>
      <c r="O707" s="12">
        <f t="shared" ca="1" si="240"/>
        <v>1.0045998279999999</v>
      </c>
      <c r="P707" s="17">
        <f t="shared" si="256"/>
        <v>0</v>
      </c>
      <c r="Q707" s="177">
        <f t="shared" ca="1" si="277"/>
        <v>270.95355733010604</v>
      </c>
      <c r="R707" s="20">
        <f t="shared" si="241"/>
        <v>0</v>
      </c>
      <c r="S707" s="14">
        <f t="shared" si="242"/>
        <v>0</v>
      </c>
      <c r="T707" s="4">
        <f t="shared" si="250"/>
        <v>0</v>
      </c>
      <c r="U707" s="29">
        <f t="shared" si="251"/>
        <v>0</v>
      </c>
      <c r="V707" s="201" t="s">
        <v>99</v>
      </c>
      <c r="W707" s="209">
        <f ca="1">C699</f>
        <v>441.59756881999999</v>
      </c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15">
        <f t="shared" si="243"/>
        <v>45548</v>
      </c>
      <c r="B708" s="116">
        <f t="shared" ca="1" si="252"/>
        <v>712.91456274321536</v>
      </c>
      <c r="C708" s="14">
        <f t="shared" ca="1" si="244"/>
        <v>441.59756881999999</v>
      </c>
      <c r="D708" s="95">
        <f t="shared" si="245"/>
        <v>45547</v>
      </c>
      <c r="E708" s="1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1.3737319236021699</v>
      </c>
      <c r="H708" s="14">
        <f t="shared" ca="1" si="254"/>
        <v>1.36834891168372</v>
      </c>
      <c r="I708" s="14">
        <f t="shared" ca="1" si="255"/>
        <v>1.00393395</v>
      </c>
      <c r="J708" s="13">
        <f t="shared" si="246"/>
        <v>0.03</v>
      </c>
      <c r="K708" s="29">
        <f t="shared" si="247"/>
        <v>45534</v>
      </c>
      <c r="L708" s="2">
        <f t="shared" si="248"/>
        <v>10</v>
      </c>
      <c r="M708" s="17">
        <f t="shared" si="249"/>
        <v>10</v>
      </c>
      <c r="N708" s="12">
        <f t="shared" si="239"/>
        <v>1.0011736570000001</v>
      </c>
      <c r="O708" s="12">
        <f t="shared" ca="1" si="240"/>
        <v>1.0051122240000001</v>
      </c>
      <c r="P708" s="17">
        <f t="shared" si="256"/>
        <v>0</v>
      </c>
      <c r="Q708" s="177">
        <f t="shared" ca="1" si="277"/>
        <v>271.31699392321531</v>
      </c>
      <c r="R708" s="20">
        <f t="shared" si="241"/>
        <v>0</v>
      </c>
      <c r="S708" s="14">
        <f t="shared" si="242"/>
        <v>0</v>
      </c>
      <c r="T708" s="4">
        <f t="shared" si="250"/>
        <v>0</v>
      </c>
      <c r="U708" s="29">
        <f t="shared" si="251"/>
        <v>0</v>
      </c>
      <c r="V708" s="201" t="s">
        <v>100</v>
      </c>
      <c r="W708" s="208">
        <f ca="1">W706*W699</f>
        <v>50094920.369357228</v>
      </c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3"/>
        <v>45551</v>
      </c>
      <c r="B709" s="116">
        <f t="shared" ca="1" si="252"/>
        <v>713.27818092520818</v>
      </c>
      <c r="C709" s="14">
        <f t="shared" ca="1" si="244"/>
        <v>441.59756881999999</v>
      </c>
      <c r="D709" s="95">
        <f t="shared" si="245"/>
        <v>45548</v>
      </c>
      <c r="E709" s="1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1.37427138812857</v>
      </c>
      <c r="H709" s="14">
        <f t="shared" ca="1" si="254"/>
        <v>1.36834891168372</v>
      </c>
      <c r="I709" s="14">
        <f t="shared" ca="1" si="255"/>
        <v>1.0043281900000001</v>
      </c>
      <c r="J709" s="13">
        <f t="shared" si="246"/>
        <v>0.03</v>
      </c>
      <c r="K709" s="29">
        <f t="shared" si="247"/>
        <v>45534</v>
      </c>
      <c r="L709" s="2">
        <f t="shared" si="248"/>
        <v>11</v>
      </c>
      <c r="M709" s="17">
        <f t="shared" si="249"/>
        <v>11</v>
      </c>
      <c r="N709" s="12">
        <f t="shared" si="239"/>
        <v>1.001291098</v>
      </c>
      <c r="O709" s="12">
        <f t="shared" ca="1" si="240"/>
        <v>1.0056248759999999</v>
      </c>
      <c r="P709" s="17">
        <f t="shared" si="256"/>
        <v>0</v>
      </c>
      <c r="Q709" s="177">
        <f t="shared" ca="1" si="277"/>
        <v>271.68061210520818</v>
      </c>
      <c r="R709" s="20">
        <f t="shared" si="241"/>
        <v>0</v>
      </c>
      <c r="S709" s="14">
        <f t="shared" si="242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3"/>
        <v>45552</v>
      </c>
      <c r="B710" s="116">
        <f t="shared" ca="1" si="252"/>
        <v>713.64198848068531</v>
      </c>
      <c r="C710" s="14">
        <f t="shared" ca="1" si="244"/>
        <v>441.59756881999999</v>
      </c>
      <c r="D710" s="95">
        <f t="shared" si="245"/>
        <v>45551</v>
      </c>
      <c r="E710" s="1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1.3748110645026901</v>
      </c>
      <c r="H710" s="14">
        <f t="shared" ca="1" si="254"/>
        <v>1.36834891168372</v>
      </c>
      <c r="I710" s="14">
        <f t="shared" ca="1" si="255"/>
        <v>1.0047225900000001</v>
      </c>
      <c r="J710" s="13">
        <f t="shared" si="246"/>
        <v>0.03</v>
      </c>
      <c r="K710" s="29">
        <f t="shared" si="247"/>
        <v>45534</v>
      </c>
      <c r="L710" s="2">
        <f t="shared" si="248"/>
        <v>12</v>
      </c>
      <c r="M710" s="17">
        <f t="shared" si="249"/>
        <v>12</v>
      </c>
      <c r="N710" s="12">
        <f t="shared" si="239"/>
        <v>1.0014085530000001</v>
      </c>
      <c r="O710" s="12">
        <f t="shared" ca="1" si="240"/>
        <v>1.0061377949999999</v>
      </c>
      <c r="P710" s="17">
        <f t="shared" si="256"/>
        <v>0</v>
      </c>
      <c r="Q710" s="177">
        <f t="shared" ca="1" si="277"/>
        <v>272.04441966068538</v>
      </c>
      <c r="R710" s="20">
        <f t="shared" si="241"/>
        <v>0</v>
      </c>
      <c r="S710" s="14">
        <f t="shared" si="242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3"/>
        <v>45553</v>
      </c>
      <c r="B711" s="116">
        <f t="shared" ca="1" si="252"/>
        <v>714.00598541964678</v>
      </c>
      <c r="C711" s="14">
        <f t="shared" ca="1" si="244"/>
        <v>441.59756881999999</v>
      </c>
      <c r="D711" s="95">
        <f t="shared" si="245"/>
        <v>45552</v>
      </c>
      <c r="E711" s="1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1.3753509528077199</v>
      </c>
      <c r="H711" s="14">
        <f t="shared" ca="1" si="254"/>
        <v>1.36834891168372</v>
      </c>
      <c r="I711" s="14">
        <f t="shared" ca="1" si="255"/>
        <v>1.00511715</v>
      </c>
      <c r="J711" s="13">
        <f t="shared" si="246"/>
        <v>0.03</v>
      </c>
      <c r="K711" s="29">
        <f t="shared" si="247"/>
        <v>45534</v>
      </c>
      <c r="L711" s="2">
        <f t="shared" si="248"/>
        <v>13</v>
      </c>
      <c r="M711" s="17">
        <f t="shared" si="249"/>
        <v>13</v>
      </c>
      <c r="N711" s="12">
        <f t="shared" si="239"/>
        <v>1.001526022</v>
      </c>
      <c r="O711" s="12">
        <f t="shared" ca="1" si="240"/>
        <v>1.0066509809999999</v>
      </c>
      <c r="P711" s="17">
        <f t="shared" si="256"/>
        <v>0</v>
      </c>
      <c r="Q711" s="177">
        <f t="shared" ca="1" si="277"/>
        <v>272.40841659964678</v>
      </c>
      <c r="R711" s="20">
        <f t="shared" si="241"/>
        <v>0</v>
      </c>
      <c r="S711" s="14">
        <f t="shared" si="242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3"/>
        <v>45554</v>
      </c>
      <c r="B712" s="116">
        <f t="shared" ca="1" si="252"/>
        <v>714.37016465518286</v>
      </c>
      <c r="C712" s="14">
        <f t="shared" ca="1" si="244"/>
        <v>441.59756881999999</v>
      </c>
      <c r="D712" s="95">
        <f t="shared" si="245"/>
        <v>45553</v>
      </c>
      <c r="E712" s="1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1.37589105312689</v>
      </c>
      <c r="H712" s="14">
        <f t="shared" ca="1" si="254"/>
        <v>1.36834891168372</v>
      </c>
      <c r="I712" s="14">
        <f t="shared" ca="1" si="255"/>
        <v>1.0055118599999999</v>
      </c>
      <c r="J712" s="13">
        <f t="shared" si="246"/>
        <v>0.03</v>
      </c>
      <c r="K712" s="29">
        <f t="shared" si="247"/>
        <v>45534</v>
      </c>
      <c r="L712" s="2">
        <f t="shared" si="248"/>
        <v>14</v>
      </c>
      <c r="M712" s="17">
        <f t="shared" si="249"/>
        <v>14</v>
      </c>
      <c r="N712" s="12">
        <f t="shared" si="239"/>
        <v>1.0016435050000001</v>
      </c>
      <c r="O712" s="12">
        <f t="shared" ca="1" si="240"/>
        <v>1.0071644239999999</v>
      </c>
      <c r="P712" s="17">
        <f t="shared" si="256"/>
        <v>0</v>
      </c>
      <c r="Q712" s="177">
        <f t="shared" ca="1" si="277"/>
        <v>272.77259583518287</v>
      </c>
      <c r="R712" s="20">
        <f t="shared" si="241"/>
        <v>0</v>
      </c>
      <c r="S712" s="14">
        <f t="shared" si="242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3"/>
        <v>45555</v>
      </c>
      <c r="B713" s="116">
        <f t="shared" ca="1" si="252"/>
        <v>714.73452544960276</v>
      </c>
      <c r="C713" s="14">
        <f t="shared" ca="1" si="244"/>
        <v>441.59756881999999</v>
      </c>
      <c r="D713" s="95">
        <f t="shared" si="245"/>
        <v>45554</v>
      </c>
      <c r="E713" s="13">
        <f ca="1">IF(D713&lt;$B$1,VLOOKUP(D713,[1]DI!$A$4:$B$15000,2,FALSE),0)</f>
        <v>0.1065</v>
      </c>
      <c r="F713" s="14">
        <f t="shared" ca="1" si="253"/>
        <v>1.00040168</v>
      </c>
      <c r="G713" s="14">
        <f ca="1">(TRUNC(PRODUCT($F$12:$F712),16))</f>
        <v>1.3764313655434499</v>
      </c>
      <c r="H713" s="14">
        <f t="shared" ca="1" si="254"/>
        <v>1.36834891168372</v>
      </c>
      <c r="I713" s="14">
        <f t="shared" ca="1" si="255"/>
        <v>1.00590672</v>
      </c>
      <c r="J713" s="13">
        <f t="shared" si="246"/>
        <v>0.03</v>
      </c>
      <c r="K713" s="29">
        <f t="shared" si="247"/>
        <v>45534</v>
      </c>
      <c r="L713" s="2">
        <f t="shared" si="248"/>
        <v>15</v>
      </c>
      <c r="M713" s="17">
        <f t="shared" si="249"/>
        <v>15</v>
      </c>
      <c r="N713" s="12">
        <f t="shared" si="239"/>
        <v>1.001761001</v>
      </c>
      <c r="O713" s="12">
        <f t="shared" ca="1" si="240"/>
        <v>1.007678123</v>
      </c>
      <c r="P713" s="17">
        <f t="shared" si="256"/>
        <v>0</v>
      </c>
      <c r="Q713" s="177">
        <f t="shared" ca="1" si="277"/>
        <v>273.13695662960276</v>
      </c>
      <c r="R713" s="20">
        <f t="shared" si="241"/>
        <v>0</v>
      </c>
      <c r="S713" s="14">
        <f t="shared" si="242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115">
        <f t="shared" si="243"/>
        <v>45558</v>
      </c>
      <c r="B714" s="116">
        <f t="shared" ca="1" si="252"/>
        <v>715.10549328524166</v>
      </c>
      <c r="C714" s="14">
        <f t="shared" ca="1" si="244"/>
        <v>441.59756881999999</v>
      </c>
      <c r="D714" s="95">
        <f t="shared" si="245"/>
        <v>45555</v>
      </c>
      <c r="E714" s="13">
        <f ca="1">IF(D714&lt;$B$1,VLOOKUP(D714,[1]DI!$A$4:$B$15000,2,FALSE),0)</f>
        <v>0.1065</v>
      </c>
      <c r="F714" s="14">
        <f t="shared" ca="1" si="253"/>
        <v>1.00040168</v>
      </c>
      <c r="G714" s="14">
        <f ca="1">(TRUNC(PRODUCT($F$12:$F713),16))</f>
        <v>1.3769842504943599</v>
      </c>
      <c r="H714" s="14">
        <f t="shared" ca="1" si="254"/>
        <v>1.36834891168372</v>
      </c>
      <c r="I714" s="14">
        <f t="shared" ca="1" si="255"/>
        <v>1.00631077</v>
      </c>
      <c r="J714" s="13">
        <f t="shared" si="246"/>
        <v>0.03</v>
      </c>
      <c r="K714" s="29">
        <f t="shared" si="247"/>
        <v>45534</v>
      </c>
      <c r="L714" s="2">
        <f t="shared" si="248"/>
        <v>16</v>
      </c>
      <c r="M714" s="17">
        <f t="shared" si="249"/>
        <v>16</v>
      </c>
      <c r="N714" s="12">
        <f t="shared" si="239"/>
        <v>1.001878512</v>
      </c>
      <c r="O714" s="12">
        <f t="shared" ca="1" si="240"/>
        <v>1.0082011369999999</v>
      </c>
      <c r="P714" s="17">
        <f t="shared" si="256"/>
        <v>0</v>
      </c>
      <c r="Q714" s="177">
        <f t="shared" ca="1" si="277"/>
        <v>273.50792446524167</v>
      </c>
      <c r="R714" s="20">
        <f t="shared" si="241"/>
        <v>0</v>
      </c>
      <c r="S714" s="14">
        <f t="shared" si="242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ht="15.75" x14ac:dyDescent="0.25">
      <c r="A715" s="115">
        <f t="shared" si="243"/>
        <v>45559</v>
      </c>
      <c r="B715" s="116">
        <f t="shared" ca="1" si="252"/>
        <v>715.47665828896538</v>
      </c>
      <c r="C715" s="14">
        <f t="shared" ca="1" si="244"/>
        <v>441.59756881999999</v>
      </c>
      <c r="D715" s="95">
        <f t="shared" si="245"/>
        <v>45558</v>
      </c>
      <c r="E715" s="13">
        <f ca="1">IF(D715&lt;$B$1,VLOOKUP(D715,[1]DI!$A$4:$B$15000,2,FALSE),0)</f>
        <v>0.1065</v>
      </c>
      <c r="F715" s="14">
        <f t="shared" ca="1" si="253"/>
        <v>1.00040168</v>
      </c>
      <c r="G715" s="14">
        <f ca="1">(TRUNC(PRODUCT($F$12:$F714),16))</f>
        <v>1.3775373575281</v>
      </c>
      <c r="H715" s="14">
        <f t="shared" ca="1" si="254"/>
        <v>1.36834891168372</v>
      </c>
      <c r="I715" s="14">
        <f t="shared" ca="1" si="255"/>
        <v>1.0067149900000001</v>
      </c>
      <c r="J715" s="13">
        <f t="shared" si="246"/>
        <v>0.03</v>
      </c>
      <c r="K715" s="29">
        <f t="shared" si="247"/>
        <v>45534</v>
      </c>
      <c r="L715" s="2">
        <f t="shared" si="248"/>
        <v>17</v>
      </c>
      <c r="M715" s="17">
        <f t="shared" si="249"/>
        <v>17</v>
      </c>
      <c r="N715" s="12">
        <f t="shared" si="239"/>
        <v>1.001996036</v>
      </c>
      <c r="O715" s="12">
        <f t="shared" ca="1" si="240"/>
        <v>1.0087244289999999</v>
      </c>
      <c r="P715" s="17">
        <f t="shared" si="256"/>
        <v>0</v>
      </c>
      <c r="Q715" s="177">
        <f t="shared" ca="1" si="277"/>
        <v>273.87908946896533</v>
      </c>
      <c r="R715" s="20">
        <f t="shared" si="241"/>
        <v>0</v>
      </c>
      <c r="S715" s="14">
        <f t="shared" si="242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3"/>
        <v>45560</v>
      </c>
      <c r="B716" s="116">
        <f t="shared" ca="1" si="252"/>
        <v>715.84800700464552</v>
      </c>
      <c r="C716" s="14">
        <f t="shared" ca="1" si="244"/>
        <v>441.59756881999999</v>
      </c>
      <c r="D716" s="95">
        <f t="shared" si="245"/>
        <v>45559</v>
      </c>
      <c r="E716" s="13">
        <f ca="1">IF(D716&lt;$B$1,VLOOKUP(D716,[1]DI!$A$4:$B$15000,2,FALSE),0)</f>
        <v>0.1065</v>
      </c>
      <c r="F716" s="14">
        <f t="shared" ca="1" si="253"/>
        <v>1.00040168</v>
      </c>
      <c r="G716" s="14">
        <f ca="1">(TRUNC(PRODUCT($F$12:$F715),16))</f>
        <v>1.37809068673387</v>
      </c>
      <c r="H716" s="14">
        <f t="shared" ca="1" si="254"/>
        <v>1.36834891168372</v>
      </c>
      <c r="I716" s="14">
        <f t="shared" ca="1" si="255"/>
        <v>1.0071193599999999</v>
      </c>
      <c r="J716" s="13">
        <f t="shared" si="246"/>
        <v>0.03</v>
      </c>
      <c r="K716" s="29">
        <f t="shared" si="247"/>
        <v>45534</v>
      </c>
      <c r="L716" s="2">
        <f t="shared" si="248"/>
        <v>18</v>
      </c>
      <c r="M716" s="17">
        <f t="shared" si="249"/>
        <v>18</v>
      </c>
      <c r="N716" s="12">
        <f t="shared" ref="N716:N779" si="278">ROUND((J716+1)^(M716/252),9)</f>
        <v>1.0021135729999999</v>
      </c>
      <c r="O716" s="12">
        <f t="shared" ref="O716:O779" ca="1" si="279">ROUND(I716*N716,9)</f>
        <v>1.00924798</v>
      </c>
      <c r="P716" s="17">
        <f t="shared" si="256"/>
        <v>0</v>
      </c>
      <c r="Q716" s="177">
        <f t="shared" ca="1" si="277"/>
        <v>274.25043818464559</v>
      </c>
      <c r="R716" s="20">
        <f t="shared" ref="R716:R779" si="280">IF($P716&gt;0,VLOOKUP($P716,$X$12:$AD$150,7),0)</f>
        <v>0</v>
      </c>
      <c r="S716" s="14">
        <f t="shared" ref="S716:S779" si="281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82">WORKDAY($A716,1,$X$166:$X$544)</f>
        <v>45561</v>
      </c>
      <c r="B717" s="116">
        <f t="shared" ca="1" si="252"/>
        <v>716.21955503148342</v>
      </c>
      <c r="C717" s="14">
        <f t="shared" ref="C717:C780" ca="1" si="283">(C716-S716)</f>
        <v>441.59756881999999</v>
      </c>
      <c r="D717" s="95">
        <f t="shared" ref="D717:D780" si="284">WORKDAY($A717,-1,$X$160:$X$544)</f>
        <v>45560</v>
      </c>
      <c r="E717" s="13">
        <f ca="1">IF(D717&lt;$B$1,VLOOKUP(D717,[1]DI!$A$4:$B$15000,2,FALSE),0)</f>
        <v>0.1065</v>
      </c>
      <c r="F717" s="14">
        <f t="shared" ca="1" si="253"/>
        <v>1.00040168</v>
      </c>
      <c r="G717" s="14">
        <f ca="1">(TRUNC(PRODUCT($F$12:$F716),16))</f>
        <v>1.3786442382009201</v>
      </c>
      <c r="H717" s="14">
        <f t="shared" ca="1" si="254"/>
        <v>1.36834891168372</v>
      </c>
      <c r="I717" s="14">
        <f t="shared" ca="1" si="255"/>
        <v>1.0075239</v>
      </c>
      <c r="J717" s="13">
        <f t="shared" ref="J717:J780" si="285">J716</f>
        <v>0.03</v>
      </c>
      <c r="K717" s="29">
        <f t="shared" ref="K717:K780" si="286">IF(P716&gt;0,VLOOKUP(P716,X$12:AH$150,2),K716)</f>
        <v>45534</v>
      </c>
      <c r="L717" s="2">
        <f t="shared" ref="L717:L780" si="287">IF(A717&gt;K717,IF(NETWORKDAYS(K717,A717,$X$160:$X$544)-1=0,1,NETWORKDAYS(K717,A717,$X$160:$X$544)-1),0)</f>
        <v>19</v>
      </c>
      <c r="M717" s="17">
        <f t="shared" ref="M717:M780" si="288">IF(AND(L717=1,L716=1),1,IF(L717&gt;0,IF(L717=L716,L717+1,L717),0))</f>
        <v>19</v>
      </c>
      <c r="N717" s="12">
        <f t="shared" si="278"/>
        <v>1.002231125</v>
      </c>
      <c r="O717" s="12">
        <f t="shared" ca="1" si="279"/>
        <v>1.0097718120000001</v>
      </c>
      <c r="P717" s="17">
        <f t="shared" ref="P717:P780" si="289">IF(VLOOKUP(A717,Y$12:AF$150,8)=VLOOKUP(A716,Y$12:AF$150,8),0,VLOOKUP(A717,Y$12:AF$150,8))</f>
        <v>0</v>
      </c>
      <c r="Q717" s="177">
        <f t="shared" ca="1" si="277"/>
        <v>274.62198621148343</v>
      </c>
      <c r="R717" s="20">
        <f t="shared" si="280"/>
        <v>0</v>
      </c>
      <c r="S717" s="14">
        <f t="shared" si="281"/>
        <v>0</v>
      </c>
      <c r="T717" s="4">
        <f t="shared" ref="T717:T780" si="290">IF(P716&gt;0,VLOOKUP(P716,X$12:AH$150,10),T716)</f>
        <v>0</v>
      </c>
      <c r="U717" s="29">
        <f t="shared" ref="U717:U780" si="291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82"/>
        <v>45562</v>
      </c>
      <c r="B718" s="116">
        <f t="shared" ref="B718:B781" ca="1" si="292">IF(D718&lt;=TODAY(),C718+Q718,IF(AND(D718&gt;TODAY(),A718&lt;=$B$1),IF(VLOOKUP(TODAY(),$A$10:$E$5000,4,FALSE)=0,"n.d",C718+Q718),"n.d"))</f>
        <v>716.59130094409682</v>
      </c>
      <c r="C718" s="14">
        <f t="shared" ca="1" si="283"/>
        <v>441.59756881999999</v>
      </c>
      <c r="D718" s="95">
        <f t="shared" si="284"/>
        <v>45561</v>
      </c>
      <c r="E718" s="13">
        <f ca="1">IF(D718&lt;$B$1,VLOOKUP(D718,[1]DI!$A$4:$B$15000,2,FALSE),0)</f>
        <v>0.1065</v>
      </c>
      <c r="F718" s="14">
        <f t="shared" ref="F718:F781" ca="1" si="293">ROUND(((1+E718)^(1/252)),8)</f>
        <v>1.00040168</v>
      </c>
      <c r="G718" s="14">
        <f ca="1">(TRUNC(PRODUCT($F$12:$F717),16))</f>
        <v>1.3791980120185201</v>
      </c>
      <c r="H718" s="14">
        <f t="shared" ref="H718:H781" ca="1" si="294">IF(P717&gt;0,G717,H717)</f>
        <v>1.36834891168372</v>
      </c>
      <c r="I718" s="14">
        <f t="shared" ref="I718:I781" ca="1" si="295">ROUND(G718/H718,8)</f>
        <v>1.00792861</v>
      </c>
      <c r="J718" s="13">
        <f t="shared" si="285"/>
        <v>0.03</v>
      </c>
      <c r="K718" s="29">
        <f t="shared" si="286"/>
        <v>45534</v>
      </c>
      <c r="L718" s="2">
        <f t="shared" si="287"/>
        <v>20</v>
      </c>
      <c r="M718" s="17">
        <f t="shared" si="288"/>
        <v>20</v>
      </c>
      <c r="N718" s="12">
        <f t="shared" si="278"/>
        <v>1.0023486909999999</v>
      </c>
      <c r="O718" s="12">
        <f t="shared" ca="1" si="279"/>
        <v>1.0102959229999999</v>
      </c>
      <c r="P718" s="17">
        <f t="shared" si="289"/>
        <v>0</v>
      </c>
      <c r="Q718" s="177">
        <f t="shared" ca="1" si="277"/>
        <v>274.99373212409682</v>
      </c>
      <c r="R718" s="20">
        <f t="shared" si="280"/>
        <v>0</v>
      </c>
      <c r="S718" s="14">
        <f t="shared" si="281"/>
        <v>0</v>
      </c>
      <c r="T718" s="4">
        <f t="shared" si="290"/>
        <v>0</v>
      </c>
      <c r="U718" s="29">
        <f t="shared" si="291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82"/>
        <v>45565</v>
      </c>
      <c r="B719" s="116">
        <f t="shared" ca="1" si="292"/>
        <v>716.96323056866686</v>
      </c>
      <c r="C719" s="14">
        <f t="shared" ca="1" si="283"/>
        <v>441.59756881999999</v>
      </c>
      <c r="D719" s="95">
        <f t="shared" si="284"/>
        <v>45562</v>
      </c>
      <c r="E719" s="13">
        <f ca="1">IF(D719&lt;$B$1,VLOOKUP(D719,[1]DI!$A$4:$B$15000,2,FALSE),0)</f>
        <v>0.1065</v>
      </c>
      <c r="F719" s="14">
        <f t="shared" ca="1" si="293"/>
        <v>1.00040168</v>
      </c>
      <c r="G719" s="14">
        <f ca="1">(TRUNC(PRODUCT($F$12:$F718),16))</f>
        <v>1.37975200827599</v>
      </c>
      <c r="H719" s="14">
        <f t="shared" ca="1" si="294"/>
        <v>1.36834891168372</v>
      </c>
      <c r="I719" s="14">
        <f t="shared" ca="1" si="295"/>
        <v>1.00833347</v>
      </c>
      <c r="J719" s="13">
        <f t="shared" si="285"/>
        <v>0.03</v>
      </c>
      <c r="K719" s="29">
        <f t="shared" si="286"/>
        <v>45534</v>
      </c>
      <c r="L719" s="2">
        <f t="shared" si="287"/>
        <v>21</v>
      </c>
      <c r="M719" s="17">
        <f t="shared" si="288"/>
        <v>21</v>
      </c>
      <c r="N719" s="12">
        <f t="shared" si="278"/>
        <v>1.00246627</v>
      </c>
      <c r="O719" s="12">
        <f t="shared" ca="1" si="279"/>
        <v>1.0108202930000001</v>
      </c>
      <c r="P719" s="17">
        <f t="shared" si="289"/>
        <v>0</v>
      </c>
      <c r="Q719" s="177">
        <f t="shared" ca="1" si="277"/>
        <v>275.36566174866692</v>
      </c>
      <c r="R719" s="20">
        <f t="shared" si="280"/>
        <v>0</v>
      </c>
      <c r="S719" s="14">
        <f t="shared" si="281"/>
        <v>0</v>
      </c>
      <c r="T719" s="4">
        <f t="shared" si="290"/>
        <v>0</v>
      </c>
      <c r="U719" s="29">
        <f t="shared" si="291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82"/>
        <v>45566</v>
      </c>
      <c r="B720" s="116">
        <f t="shared" ca="1" si="292"/>
        <v>717.33535807901262</v>
      </c>
      <c r="C720" s="14">
        <f t="shared" ca="1" si="283"/>
        <v>441.59756881999999</v>
      </c>
      <c r="D720" s="95">
        <f t="shared" si="284"/>
        <v>45565</v>
      </c>
      <c r="E720" s="13">
        <f ca="1">IF(D720&lt;$B$1,VLOOKUP(D720,[1]DI!$A$4:$B$15000,2,FALSE),0)</f>
        <v>0.1065</v>
      </c>
      <c r="F720" s="14">
        <f t="shared" ca="1" si="293"/>
        <v>1.00040168</v>
      </c>
      <c r="G720" s="14">
        <f ca="1">(TRUNC(PRODUCT($F$12:$F719),16))</f>
        <v>1.38030622706267</v>
      </c>
      <c r="H720" s="14">
        <f t="shared" ca="1" si="294"/>
        <v>1.36834891168372</v>
      </c>
      <c r="I720" s="14">
        <f t="shared" ca="1" si="295"/>
        <v>1.0087385</v>
      </c>
      <c r="J720" s="13">
        <f t="shared" si="285"/>
        <v>0.03</v>
      </c>
      <c r="K720" s="29">
        <f t="shared" si="286"/>
        <v>45534</v>
      </c>
      <c r="L720" s="2">
        <f t="shared" si="287"/>
        <v>22</v>
      </c>
      <c r="M720" s="17">
        <f t="shared" si="288"/>
        <v>22</v>
      </c>
      <c r="N720" s="12">
        <f t="shared" si="278"/>
        <v>1.0025838629999999</v>
      </c>
      <c r="O720" s="12">
        <f t="shared" ca="1" si="279"/>
        <v>1.011344942</v>
      </c>
      <c r="P720" s="17">
        <f t="shared" si="289"/>
        <v>0</v>
      </c>
      <c r="Q720" s="177">
        <f t="shared" ca="1" si="277"/>
        <v>275.73778925901257</v>
      </c>
      <c r="R720" s="20">
        <f t="shared" si="280"/>
        <v>0</v>
      </c>
      <c r="S720" s="14">
        <f t="shared" si="281"/>
        <v>0</v>
      </c>
      <c r="T720" s="4">
        <f t="shared" si="290"/>
        <v>0</v>
      </c>
      <c r="U720" s="29">
        <f t="shared" si="291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82"/>
        <v>45567</v>
      </c>
      <c r="B721" s="116">
        <f t="shared" ca="1" si="292"/>
        <v>717.70767709591541</v>
      </c>
      <c r="C721" s="14">
        <f t="shared" ca="1" si="283"/>
        <v>441.59756881999999</v>
      </c>
      <c r="D721" s="95">
        <f t="shared" si="284"/>
        <v>45566</v>
      </c>
      <c r="E721" s="13">
        <f ca="1">IF(D721&lt;$B$1,VLOOKUP(D721,[1]DI!$A$4:$B$15000,2,FALSE),0)</f>
        <v>0.1065</v>
      </c>
      <c r="F721" s="14">
        <f t="shared" ca="1" si="293"/>
        <v>1.00040168</v>
      </c>
      <c r="G721" s="14">
        <f ca="1">(TRUNC(PRODUCT($F$12:$F720),16))</f>
        <v>1.3808606684679601</v>
      </c>
      <c r="H721" s="14">
        <f t="shared" ca="1" si="294"/>
        <v>1.36834891168372</v>
      </c>
      <c r="I721" s="14">
        <f t="shared" ca="1" si="295"/>
        <v>1.0091436899999999</v>
      </c>
      <c r="J721" s="13">
        <f t="shared" si="285"/>
        <v>0.03</v>
      </c>
      <c r="K721" s="29">
        <f t="shared" si="286"/>
        <v>45534</v>
      </c>
      <c r="L721" s="2">
        <f t="shared" si="287"/>
        <v>23</v>
      </c>
      <c r="M721" s="17">
        <f t="shared" si="288"/>
        <v>23</v>
      </c>
      <c r="N721" s="12">
        <f t="shared" si="278"/>
        <v>1.0027014700000001</v>
      </c>
      <c r="O721" s="12">
        <f t="shared" ca="1" si="279"/>
        <v>1.0118698610000001</v>
      </c>
      <c r="P721" s="17">
        <f t="shared" si="289"/>
        <v>0</v>
      </c>
      <c r="Q721" s="177">
        <f t="shared" ca="1" si="277"/>
        <v>276.11010827591542</v>
      </c>
      <c r="R721" s="20">
        <f t="shared" si="280"/>
        <v>0</v>
      </c>
      <c r="S721" s="14">
        <f t="shared" si="281"/>
        <v>0</v>
      </c>
      <c r="T721" s="4">
        <f t="shared" si="290"/>
        <v>0</v>
      </c>
      <c r="U721" s="29">
        <f t="shared" si="291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82"/>
        <v>45568</v>
      </c>
      <c r="B722" s="116">
        <f t="shared" ca="1" si="292"/>
        <v>718.08018762937525</v>
      </c>
      <c r="C722" s="14">
        <f t="shared" ca="1" si="283"/>
        <v>441.59756881999999</v>
      </c>
      <c r="D722" s="95">
        <f t="shared" si="284"/>
        <v>45567</v>
      </c>
      <c r="E722" s="13">
        <f ca="1">IF(D722&lt;$B$1,VLOOKUP(D722,[1]DI!$A$4:$B$15000,2,FALSE),0)</f>
        <v>0.1065</v>
      </c>
      <c r="F722" s="14">
        <f t="shared" ca="1" si="293"/>
        <v>1.00040168</v>
      </c>
      <c r="G722" s="14">
        <f ca="1">(TRUNC(PRODUCT($F$12:$F721),16))</f>
        <v>1.3814153325812699</v>
      </c>
      <c r="H722" s="14">
        <f t="shared" ca="1" si="294"/>
        <v>1.36834891168372</v>
      </c>
      <c r="I722" s="14">
        <f t="shared" ca="1" si="295"/>
        <v>1.00954904</v>
      </c>
      <c r="J722" s="13">
        <f t="shared" si="285"/>
        <v>0.03</v>
      </c>
      <c r="K722" s="29">
        <f t="shared" si="286"/>
        <v>45534</v>
      </c>
      <c r="L722" s="2">
        <f t="shared" si="287"/>
        <v>24</v>
      </c>
      <c r="M722" s="17">
        <f t="shared" si="288"/>
        <v>24</v>
      </c>
      <c r="N722" s="12">
        <f t="shared" si="278"/>
        <v>1.00281909</v>
      </c>
      <c r="O722" s="12">
        <f t="shared" ca="1" si="279"/>
        <v>1.0123950500000001</v>
      </c>
      <c r="P722" s="17">
        <f t="shared" si="289"/>
        <v>0</v>
      </c>
      <c r="Q722" s="177">
        <f t="shared" ca="1" si="277"/>
        <v>276.48261880937525</v>
      </c>
      <c r="R722" s="20">
        <f t="shared" si="280"/>
        <v>0</v>
      </c>
      <c r="S722" s="14">
        <f t="shared" si="281"/>
        <v>0</v>
      </c>
      <c r="T722" s="4">
        <f t="shared" si="290"/>
        <v>0</v>
      </c>
      <c r="U722" s="29">
        <f t="shared" si="291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82"/>
        <v>45569</v>
      </c>
      <c r="B723" s="116">
        <f t="shared" ca="1" si="292"/>
        <v>718.4528967563017</v>
      </c>
      <c r="C723" s="14">
        <f t="shared" ca="1" si="283"/>
        <v>441.59756881999999</v>
      </c>
      <c r="D723" s="95">
        <f t="shared" si="284"/>
        <v>45568</v>
      </c>
      <c r="E723" s="13">
        <f ca="1">IF(D723&lt;$B$1,VLOOKUP(D723,[1]DI!$A$4:$B$15000,2,FALSE),0)</f>
        <v>0.1065</v>
      </c>
      <c r="F723" s="14">
        <f t="shared" ca="1" si="293"/>
        <v>1.00040168</v>
      </c>
      <c r="G723" s="14">
        <f ca="1">(TRUNC(PRODUCT($F$12:$F722),16))</f>
        <v>1.38197021949206</v>
      </c>
      <c r="H723" s="14">
        <f t="shared" ca="1" si="294"/>
        <v>1.36834891168372</v>
      </c>
      <c r="I723" s="14">
        <f t="shared" ca="1" si="295"/>
        <v>1.0099545599999999</v>
      </c>
      <c r="J723" s="13">
        <f t="shared" si="285"/>
        <v>0.03</v>
      </c>
      <c r="K723" s="29">
        <f t="shared" si="286"/>
        <v>45534</v>
      </c>
      <c r="L723" s="2">
        <f t="shared" si="287"/>
        <v>25</v>
      </c>
      <c r="M723" s="17">
        <f t="shared" si="288"/>
        <v>25</v>
      </c>
      <c r="N723" s="12">
        <f t="shared" si="278"/>
        <v>1.0029367250000001</v>
      </c>
      <c r="O723" s="12">
        <f t="shared" ca="1" si="279"/>
        <v>1.0129205189999999</v>
      </c>
      <c r="P723" s="17">
        <f t="shared" si="289"/>
        <v>0</v>
      </c>
      <c r="Q723" s="177">
        <f t="shared" ca="1" si="277"/>
        <v>276.85532793630165</v>
      </c>
      <c r="R723" s="20">
        <f t="shared" si="280"/>
        <v>0</v>
      </c>
      <c r="S723" s="14">
        <f t="shared" si="281"/>
        <v>0</v>
      </c>
      <c r="T723" s="4">
        <f t="shared" si="290"/>
        <v>0</v>
      </c>
      <c r="U723" s="29">
        <f t="shared" si="291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82"/>
        <v>45572</v>
      </c>
      <c r="B724" s="116">
        <f t="shared" ca="1" si="292"/>
        <v>718.82579669209417</v>
      </c>
      <c r="C724" s="14">
        <f t="shared" ca="1" si="283"/>
        <v>441.59756881999999</v>
      </c>
      <c r="D724" s="95">
        <f t="shared" si="284"/>
        <v>45569</v>
      </c>
      <c r="E724" s="13">
        <f ca="1">IF(D724&lt;$B$1,VLOOKUP(D724,[1]DI!$A$4:$B$15000,2,FALSE),0)</f>
        <v>0.1065</v>
      </c>
      <c r="F724" s="14">
        <f t="shared" ca="1" si="293"/>
        <v>1.00040168</v>
      </c>
      <c r="G724" s="14">
        <f ca="1">(TRUNC(PRODUCT($F$12:$F723),16))</f>
        <v>1.3825253292898201</v>
      </c>
      <c r="H724" s="14">
        <f t="shared" ca="1" si="294"/>
        <v>1.36834891168372</v>
      </c>
      <c r="I724" s="14">
        <f t="shared" ca="1" si="295"/>
        <v>1.01036024</v>
      </c>
      <c r="J724" s="13">
        <f t="shared" si="285"/>
        <v>0.03</v>
      </c>
      <c r="K724" s="29">
        <f t="shared" si="286"/>
        <v>45534</v>
      </c>
      <c r="L724" s="2">
        <f t="shared" si="287"/>
        <v>26</v>
      </c>
      <c r="M724" s="17">
        <f t="shared" si="288"/>
        <v>26</v>
      </c>
      <c r="N724" s="12">
        <f t="shared" si="278"/>
        <v>1.0030543730000001</v>
      </c>
      <c r="O724" s="12">
        <f t="shared" ca="1" si="279"/>
        <v>1.013446257</v>
      </c>
      <c r="P724" s="17">
        <f t="shared" si="289"/>
        <v>0</v>
      </c>
      <c r="Q724" s="177">
        <f t="shared" ca="1" si="277"/>
        <v>277.22822787209424</v>
      </c>
      <c r="R724" s="20">
        <f t="shared" si="280"/>
        <v>0</v>
      </c>
      <c r="S724" s="14">
        <f t="shared" si="281"/>
        <v>0</v>
      </c>
      <c r="T724" s="4">
        <f t="shared" si="290"/>
        <v>0</v>
      </c>
      <c r="U724" s="29">
        <f t="shared" si="291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82"/>
        <v>45573</v>
      </c>
      <c r="B725" s="116">
        <f t="shared" ca="1" si="292"/>
        <v>719.1988881244439</v>
      </c>
      <c r="C725" s="14">
        <f t="shared" ca="1" si="283"/>
        <v>441.59756881999999</v>
      </c>
      <c r="D725" s="95">
        <f t="shared" si="284"/>
        <v>45572</v>
      </c>
      <c r="E725" s="13">
        <f ca="1">IF(D725&lt;$B$1,VLOOKUP(D725,[1]DI!$A$4:$B$15000,2,FALSE),0)</f>
        <v>0.1065</v>
      </c>
      <c r="F725" s="14">
        <f t="shared" ca="1" si="293"/>
        <v>1.00040168</v>
      </c>
      <c r="G725" s="14">
        <f ca="1">(TRUNC(PRODUCT($F$12:$F724),16))</f>
        <v>1.3830806620640901</v>
      </c>
      <c r="H725" s="14">
        <f t="shared" ca="1" si="294"/>
        <v>1.36834891168372</v>
      </c>
      <c r="I725" s="14">
        <f t="shared" ca="1" si="295"/>
        <v>1.01076608</v>
      </c>
      <c r="J725" s="13">
        <f t="shared" si="285"/>
        <v>0.03</v>
      </c>
      <c r="K725" s="29">
        <f t="shared" si="286"/>
        <v>45534</v>
      </c>
      <c r="L725" s="2">
        <f t="shared" si="287"/>
        <v>27</v>
      </c>
      <c r="M725" s="17">
        <f t="shared" si="288"/>
        <v>27</v>
      </c>
      <c r="N725" s="12">
        <f t="shared" si="278"/>
        <v>1.003172035</v>
      </c>
      <c r="O725" s="12">
        <f t="shared" ca="1" si="279"/>
        <v>1.013972265</v>
      </c>
      <c r="P725" s="17">
        <f t="shared" si="289"/>
        <v>0</v>
      </c>
      <c r="Q725" s="177">
        <f t="shared" ca="1" si="277"/>
        <v>277.6013193044439</v>
      </c>
      <c r="R725" s="20">
        <f t="shared" si="280"/>
        <v>0</v>
      </c>
      <c r="S725" s="14">
        <f t="shared" si="281"/>
        <v>0</v>
      </c>
      <c r="T725" s="4">
        <f t="shared" si="290"/>
        <v>0</v>
      </c>
      <c r="U725" s="29">
        <f t="shared" si="291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82"/>
        <v>45574</v>
      </c>
      <c r="B726" s="116">
        <f t="shared" ca="1" si="292"/>
        <v>719.57217178104156</v>
      </c>
      <c r="C726" s="14">
        <f t="shared" ca="1" si="283"/>
        <v>441.59756881999999</v>
      </c>
      <c r="D726" s="95">
        <f t="shared" si="284"/>
        <v>45573</v>
      </c>
      <c r="E726" s="13">
        <f ca="1">IF(D726&lt;$B$1,VLOOKUP(D726,[1]DI!$A$4:$B$15000,2,FALSE),0)</f>
        <v>0.1065</v>
      </c>
      <c r="F726" s="14">
        <f t="shared" ca="1" si="293"/>
        <v>1.00040168</v>
      </c>
      <c r="G726" s="14">
        <f ca="1">(TRUNC(PRODUCT($F$12:$F725),16))</f>
        <v>1.3836362179044299</v>
      </c>
      <c r="H726" s="14">
        <f t="shared" ca="1" si="294"/>
        <v>1.36834891168372</v>
      </c>
      <c r="I726" s="14">
        <f t="shared" ca="1" si="295"/>
        <v>1.0111720799999999</v>
      </c>
      <c r="J726" s="13">
        <f t="shared" si="285"/>
        <v>0.03</v>
      </c>
      <c r="K726" s="29">
        <f t="shared" si="286"/>
        <v>45534</v>
      </c>
      <c r="L726" s="2">
        <f t="shared" si="287"/>
        <v>28</v>
      </c>
      <c r="M726" s="17">
        <f t="shared" si="288"/>
        <v>28</v>
      </c>
      <c r="N726" s="12">
        <f t="shared" si="278"/>
        <v>1.0032897110000001</v>
      </c>
      <c r="O726" s="12">
        <f t="shared" ca="1" si="279"/>
        <v>1.0144985440000001</v>
      </c>
      <c r="P726" s="17">
        <f t="shared" si="289"/>
        <v>0</v>
      </c>
      <c r="Q726" s="177">
        <f t="shared" ca="1" si="277"/>
        <v>277.97460296104157</v>
      </c>
      <c r="R726" s="20">
        <f t="shared" si="280"/>
        <v>0</v>
      </c>
      <c r="S726" s="14">
        <f t="shared" si="281"/>
        <v>0</v>
      </c>
      <c r="T726" s="4">
        <f t="shared" si="290"/>
        <v>0</v>
      </c>
      <c r="U726" s="29">
        <f t="shared" si="291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82"/>
        <v>45575</v>
      </c>
      <c r="B727" s="116">
        <f t="shared" ca="1" si="292"/>
        <v>719.94565332341494</v>
      </c>
      <c r="C727" s="14">
        <f t="shared" ca="1" si="283"/>
        <v>441.59756881999999</v>
      </c>
      <c r="D727" s="95">
        <f t="shared" si="284"/>
        <v>45574</v>
      </c>
      <c r="E727" s="13">
        <f ca="1">IF(D727&lt;$B$1,VLOOKUP(D727,[1]DI!$A$4:$B$15000,2,FALSE),0)</f>
        <v>0.1065</v>
      </c>
      <c r="F727" s="14">
        <f t="shared" ca="1" si="293"/>
        <v>1.00040168</v>
      </c>
      <c r="G727" s="14">
        <f ca="1">(TRUNC(PRODUCT($F$12:$F726),16))</f>
        <v>1.3841919969004399</v>
      </c>
      <c r="H727" s="14">
        <f t="shared" ca="1" si="294"/>
        <v>1.36834891168372</v>
      </c>
      <c r="I727" s="14">
        <f t="shared" ca="1" si="295"/>
        <v>1.0115782499999999</v>
      </c>
      <c r="J727" s="13">
        <f t="shared" si="285"/>
        <v>0.03</v>
      </c>
      <c r="K727" s="29">
        <f t="shared" si="286"/>
        <v>45534</v>
      </c>
      <c r="L727" s="2">
        <f t="shared" si="287"/>
        <v>29</v>
      </c>
      <c r="M727" s="17">
        <f t="shared" si="288"/>
        <v>29</v>
      </c>
      <c r="N727" s="12">
        <f t="shared" si="278"/>
        <v>1.0034073999999999</v>
      </c>
      <c r="O727" s="12">
        <f t="shared" ca="1" si="279"/>
        <v>1.0150251020000001</v>
      </c>
      <c r="P727" s="17">
        <f t="shared" si="289"/>
        <v>0</v>
      </c>
      <c r="Q727" s="177">
        <f t="shared" ca="1" si="277"/>
        <v>278.3480845034149</v>
      </c>
      <c r="R727" s="20">
        <f t="shared" si="280"/>
        <v>0</v>
      </c>
      <c r="S727" s="14">
        <f t="shared" si="281"/>
        <v>0</v>
      </c>
      <c r="T727" s="4">
        <f t="shared" si="290"/>
        <v>0</v>
      </c>
      <c r="U727" s="29">
        <f t="shared" si="291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115">
        <f t="shared" si="282"/>
        <v>45576</v>
      </c>
      <c r="B728" s="116">
        <f t="shared" ca="1" si="292"/>
        <v>720.31932709003627</v>
      </c>
      <c r="C728" s="14">
        <f t="shared" ca="1" si="283"/>
        <v>441.59756881999999</v>
      </c>
      <c r="D728" s="95">
        <f t="shared" si="284"/>
        <v>45575</v>
      </c>
      <c r="E728" s="13">
        <f ca="1">IF(D728&lt;$B$1,VLOOKUP(D728,[1]DI!$A$4:$B$15000,2,FALSE),0)</f>
        <v>0.1065</v>
      </c>
      <c r="F728" s="14">
        <f t="shared" ca="1" si="293"/>
        <v>1.00040168</v>
      </c>
      <c r="G728" s="14">
        <f ca="1">(TRUNC(PRODUCT($F$12:$F727),16))</f>
        <v>1.38474799914175</v>
      </c>
      <c r="H728" s="14">
        <f t="shared" ca="1" si="294"/>
        <v>1.36834891168372</v>
      </c>
      <c r="I728" s="14">
        <f t="shared" ca="1" si="295"/>
        <v>1.01198458</v>
      </c>
      <c r="J728" s="13">
        <f t="shared" si="285"/>
        <v>0.03</v>
      </c>
      <c r="K728" s="29">
        <f t="shared" si="286"/>
        <v>45534</v>
      </c>
      <c r="L728" s="2">
        <f t="shared" si="287"/>
        <v>30</v>
      </c>
      <c r="M728" s="17">
        <f t="shared" si="288"/>
        <v>30</v>
      </c>
      <c r="N728" s="12">
        <f t="shared" si="278"/>
        <v>1.0035251039999999</v>
      </c>
      <c r="O728" s="12">
        <f t="shared" ca="1" si="279"/>
        <v>1.0155519310000001</v>
      </c>
      <c r="P728" s="17">
        <f t="shared" si="289"/>
        <v>0</v>
      </c>
      <c r="Q728" s="177">
        <f t="shared" ca="1" si="277"/>
        <v>278.72175827003628</v>
      </c>
      <c r="R728" s="20">
        <f t="shared" si="280"/>
        <v>0</v>
      </c>
      <c r="S728" s="14">
        <f t="shared" si="281"/>
        <v>0</v>
      </c>
      <c r="T728" s="4">
        <f t="shared" si="290"/>
        <v>0</v>
      </c>
      <c r="U728" s="29">
        <f t="shared" si="291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ht="15.75" x14ac:dyDescent="0.25">
      <c r="A729" s="115">
        <f t="shared" si="282"/>
        <v>45579</v>
      </c>
      <c r="B729" s="116">
        <f t="shared" ca="1" si="292"/>
        <v>720.69319164552371</v>
      </c>
      <c r="C729" s="14">
        <f t="shared" ca="1" si="283"/>
        <v>441.59756881999999</v>
      </c>
      <c r="D729" s="95">
        <f t="shared" si="284"/>
        <v>45576</v>
      </c>
      <c r="E729" s="13">
        <f ca="1">IF(D729&lt;$B$1,VLOOKUP(D729,[1]DI!$A$4:$B$15000,2,FALSE),0)</f>
        <v>0.1065</v>
      </c>
      <c r="F729" s="14">
        <f t="shared" ca="1" si="293"/>
        <v>1.00040168</v>
      </c>
      <c r="G729" s="14">
        <f ca="1">(TRUNC(PRODUCT($F$12:$F728),16))</f>
        <v>1.38530422471805</v>
      </c>
      <c r="H729" s="14">
        <f t="shared" ca="1" si="294"/>
        <v>1.36834891168372</v>
      </c>
      <c r="I729" s="14">
        <f t="shared" ca="1" si="295"/>
        <v>1.0123910700000001</v>
      </c>
      <c r="J729" s="13">
        <f t="shared" si="285"/>
        <v>0.03</v>
      </c>
      <c r="K729" s="29">
        <f t="shared" si="286"/>
        <v>45534</v>
      </c>
      <c r="L729" s="2">
        <f t="shared" si="287"/>
        <v>31</v>
      </c>
      <c r="M729" s="17">
        <f t="shared" si="288"/>
        <v>31</v>
      </c>
      <c r="N729" s="12">
        <f t="shared" si="278"/>
        <v>1.0036428209999999</v>
      </c>
      <c r="O729" s="12">
        <f t="shared" ca="1" si="279"/>
        <v>1.0160790289999999</v>
      </c>
      <c r="P729" s="17">
        <f t="shared" si="289"/>
        <v>0</v>
      </c>
      <c r="Q729" s="177">
        <f t="shared" ca="1" si="277"/>
        <v>279.09562282552372</v>
      </c>
      <c r="R729" s="20">
        <f t="shared" si="280"/>
        <v>0</v>
      </c>
      <c r="S729" s="14">
        <f t="shared" si="281"/>
        <v>0</v>
      </c>
      <c r="T729" s="4">
        <f t="shared" si="290"/>
        <v>0</v>
      </c>
      <c r="U729" s="29">
        <f t="shared" si="291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82"/>
        <v>45580</v>
      </c>
      <c r="B730" s="116">
        <f t="shared" ca="1" si="292"/>
        <v>721.06725622985959</v>
      </c>
      <c r="C730" s="14">
        <f t="shared" ca="1" si="283"/>
        <v>441.59756881999999</v>
      </c>
      <c r="D730" s="95">
        <f t="shared" si="284"/>
        <v>45579</v>
      </c>
      <c r="E730" s="13">
        <f ca="1">IF(D730&lt;$B$1,VLOOKUP(D730,[1]DI!$A$4:$B$15000,2,FALSE),0)</f>
        <v>0.1065</v>
      </c>
      <c r="F730" s="14">
        <f t="shared" ca="1" si="293"/>
        <v>1.00040168</v>
      </c>
      <c r="G730" s="14">
        <f ca="1">(TRUNC(PRODUCT($F$12:$F729),16))</f>
        <v>1.38586067371903</v>
      </c>
      <c r="H730" s="14">
        <f t="shared" ca="1" si="294"/>
        <v>1.36834891168372</v>
      </c>
      <c r="I730" s="14">
        <f t="shared" ca="1" si="295"/>
        <v>1.01279773</v>
      </c>
      <c r="J730" s="13">
        <f t="shared" si="285"/>
        <v>0.03</v>
      </c>
      <c r="K730" s="29">
        <f t="shared" si="286"/>
        <v>45534</v>
      </c>
      <c r="L730" s="2">
        <f t="shared" si="287"/>
        <v>32</v>
      </c>
      <c r="M730" s="17">
        <f t="shared" si="288"/>
        <v>32</v>
      </c>
      <c r="N730" s="12">
        <f t="shared" si="278"/>
        <v>1.0037605519999999</v>
      </c>
      <c r="O730" s="12">
        <f t="shared" ca="1" si="279"/>
        <v>1.016606409</v>
      </c>
      <c r="P730" s="17">
        <f t="shared" si="289"/>
        <v>0</v>
      </c>
      <c r="Q730" s="177">
        <f t="shared" ca="1" si="277"/>
        <v>279.46968740985966</v>
      </c>
      <c r="R730" s="20">
        <f t="shared" si="280"/>
        <v>0</v>
      </c>
      <c r="S730" s="14">
        <f t="shared" si="281"/>
        <v>0</v>
      </c>
      <c r="T730" s="4">
        <f t="shared" si="290"/>
        <v>0</v>
      </c>
      <c r="U730" s="29">
        <f t="shared" si="291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82"/>
        <v>45581</v>
      </c>
      <c r="B731" s="116">
        <f t="shared" ca="1" si="292"/>
        <v>721.44151160306171</v>
      </c>
      <c r="C731" s="14">
        <f t="shared" ca="1" si="283"/>
        <v>441.59756881999999</v>
      </c>
      <c r="D731" s="95">
        <f t="shared" si="284"/>
        <v>45580</v>
      </c>
      <c r="E731" s="13">
        <f ca="1">IF(D731&lt;$B$1,VLOOKUP(D731,[1]DI!$A$4:$B$15000,2,FALSE),0)</f>
        <v>0.1065</v>
      </c>
      <c r="F731" s="14">
        <f t="shared" ca="1" si="293"/>
        <v>1.00040168</v>
      </c>
      <c r="G731" s="14">
        <f ca="1">(TRUNC(PRODUCT($F$12:$F730),16))</f>
        <v>1.38641734623445</v>
      </c>
      <c r="H731" s="14">
        <f t="shared" ca="1" si="294"/>
        <v>1.36834891168372</v>
      </c>
      <c r="I731" s="14">
        <f t="shared" ca="1" si="295"/>
        <v>1.01320455</v>
      </c>
      <c r="J731" s="13">
        <f t="shared" si="285"/>
        <v>0.03</v>
      </c>
      <c r="K731" s="29">
        <f t="shared" si="286"/>
        <v>45534</v>
      </c>
      <c r="L731" s="2">
        <f t="shared" si="287"/>
        <v>33</v>
      </c>
      <c r="M731" s="17">
        <f t="shared" si="288"/>
        <v>33</v>
      </c>
      <c r="N731" s="12">
        <f t="shared" si="278"/>
        <v>1.003878297</v>
      </c>
      <c r="O731" s="12">
        <f t="shared" ca="1" si="279"/>
        <v>1.0171340579999999</v>
      </c>
      <c r="P731" s="17">
        <f t="shared" si="289"/>
        <v>0</v>
      </c>
      <c r="Q731" s="177">
        <f t="shared" ca="1" si="277"/>
        <v>279.84394278306172</v>
      </c>
      <c r="R731" s="20">
        <f t="shared" si="280"/>
        <v>0</v>
      </c>
      <c r="S731" s="14">
        <f t="shared" si="281"/>
        <v>0</v>
      </c>
      <c r="T731" s="4">
        <f t="shared" si="290"/>
        <v>0</v>
      </c>
      <c r="U731" s="29">
        <f t="shared" si="291"/>
        <v>0</v>
      </c>
      <c r="V731" s="200" t="str">
        <f>B$9</f>
        <v>CRA0210054C</v>
      </c>
      <c r="W731" s="211">
        <v>45582</v>
      </c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75">
        <f t="shared" si="282"/>
        <v>45582</v>
      </c>
      <c r="B732" s="176">
        <f t="shared" ca="1" si="292"/>
        <v>721.81596557973057</v>
      </c>
      <c r="C732" s="177">
        <f t="shared" ca="1" si="283"/>
        <v>441.59756881999999</v>
      </c>
      <c r="D732" s="178">
        <f t="shared" si="284"/>
        <v>45581</v>
      </c>
      <c r="E732" s="179">
        <f ca="1">IF(D732&lt;$B$1,VLOOKUP(D732,[1]DI!$A$4:$B$15000,2,FALSE),0)</f>
        <v>0.1065</v>
      </c>
      <c r="F732" s="177">
        <f t="shared" ca="1" si="293"/>
        <v>1.00040168</v>
      </c>
      <c r="G732" s="177">
        <f ca="1">(TRUNC(PRODUCT($F$12:$F731),16))</f>
        <v>1.3869742423540901</v>
      </c>
      <c r="H732" s="177">
        <f t="shared" ca="1" si="294"/>
        <v>1.36834891168372</v>
      </c>
      <c r="I732" s="177">
        <f t="shared" ca="1" si="295"/>
        <v>1.0136115400000001</v>
      </c>
      <c r="J732" s="179">
        <f t="shared" si="285"/>
        <v>0.03</v>
      </c>
      <c r="K732" s="178">
        <f t="shared" si="286"/>
        <v>45534</v>
      </c>
      <c r="L732" s="180">
        <f t="shared" si="287"/>
        <v>34</v>
      </c>
      <c r="M732" s="181">
        <f t="shared" si="288"/>
        <v>34</v>
      </c>
      <c r="N732" s="182">
        <f t="shared" si="278"/>
        <v>1.003996055</v>
      </c>
      <c r="O732" s="182">
        <f t="shared" ca="1" si="279"/>
        <v>1.0176619870000001</v>
      </c>
      <c r="P732" s="181">
        <v>15</v>
      </c>
      <c r="Q732" s="177">
        <f t="shared" ca="1" si="277"/>
        <v>280.21839675973052</v>
      </c>
      <c r="R732" s="183">
        <f ca="1">S732/C732</f>
        <v>2.1538945663618476E-2</v>
      </c>
      <c r="S732" s="164">
        <f ca="1">W737</f>
        <v>9.5115460400000007</v>
      </c>
      <c r="T732" s="184">
        <f t="shared" si="290"/>
        <v>0</v>
      </c>
      <c r="U732" s="178">
        <f t="shared" si="291"/>
        <v>0</v>
      </c>
      <c r="V732" s="201" t="s">
        <v>90</v>
      </c>
      <c r="W732" s="202">
        <v>683636.79</v>
      </c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82"/>
        <v>45583</v>
      </c>
      <c r="B733" s="116">
        <f t="shared" ca="1" si="292"/>
        <v>712.50604761843852</v>
      </c>
      <c r="C733" s="14">
        <f t="shared" ca="1" si="283"/>
        <v>432.08602278000001</v>
      </c>
      <c r="D733" s="95">
        <f t="shared" si="284"/>
        <v>45582</v>
      </c>
      <c r="E733" s="13">
        <f ca="1">IF(D733&lt;$B$1,VLOOKUP(D733,[1]DI!$A$4:$B$15000,2,FALSE),0)</f>
        <v>0.1065</v>
      </c>
      <c r="F733" s="14">
        <f t="shared" ca="1" si="293"/>
        <v>1.00040168</v>
      </c>
      <c r="G733" s="14">
        <f ca="1">(TRUNC(PRODUCT($F$12:$F732),16))</f>
        <v>1.3875313621677601</v>
      </c>
      <c r="H733" s="14">
        <f t="shared" ca="1" si="294"/>
        <v>1.3869742423540901</v>
      </c>
      <c r="I733" s="14">
        <f t="shared" ca="1" si="295"/>
        <v>1.00040168</v>
      </c>
      <c r="J733" s="13">
        <f t="shared" si="285"/>
        <v>0.03</v>
      </c>
      <c r="K733" s="29">
        <v>45582</v>
      </c>
      <c r="L733" s="2">
        <f t="shared" si="287"/>
        <v>1</v>
      </c>
      <c r="M733" s="17">
        <f t="shared" si="288"/>
        <v>1</v>
      </c>
      <c r="N733" s="12">
        <f t="shared" si="278"/>
        <v>1.000117304</v>
      </c>
      <c r="O733" s="12">
        <f t="shared" ca="1" si="279"/>
        <v>1.0005190310000001</v>
      </c>
      <c r="P733" s="17">
        <f t="shared" si="289"/>
        <v>0</v>
      </c>
      <c r="Q733" s="177">
        <f ca="1">TRUNC(((O733-1)*C733),8)+((Q$732-W$738)*O733)</f>
        <v>280.42002483843845</v>
      </c>
      <c r="R733" s="20">
        <f t="shared" si="280"/>
        <v>0</v>
      </c>
      <c r="S733" s="14">
        <f t="shared" si="281"/>
        <v>0</v>
      </c>
      <c r="T733" s="4">
        <f t="shared" si="290"/>
        <v>0</v>
      </c>
      <c r="U733" s="29">
        <f t="shared" si="291"/>
        <v>0</v>
      </c>
      <c r="V733" s="201" t="s">
        <v>91</v>
      </c>
      <c r="W733" s="203">
        <v>70627</v>
      </c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82"/>
        <v>45586</v>
      </c>
      <c r="B734" s="116">
        <f t="shared" ca="1" si="292"/>
        <v>712.87585935316315</v>
      </c>
      <c r="C734" s="14">
        <f t="shared" ca="1" si="283"/>
        <v>432.08602278000001</v>
      </c>
      <c r="D734" s="95">
        <f t="shared" si="284"/>
        <v>45583</v>
      </c>
      <c r="E734" s="13">
        <f ca="1">IF(D734&lt;$B$1,VLOOKUP(D734,[1]DI!$A$4:$B$15000,2,FALSE),0)</f>
        <v>0.1065</v>
      </c>
      <c r="F734" s="14">
        <f t="shared" ca="1" si="293"/>
        <v>1.00040168</v>
      </c>
      <c r="G734" s="14">
        <f ca="1">(TRUNC(PRODUCT($F$12:$F733),16))</f>
        <v>1.38808870576531</v>
      </c>
      <c r="H734" s="14">
        <f t="shared" ca="1" si="294"/>
        <v>1.3869742423540901</v>
      </c>
      <c r="I734" s="14">
        <f t="shared" ca="1" si="295"/>
        <v>1.0008035200000001</v>
      </c>
      <c r="J734" s="13">
        <f t="shared" si="285"/>
        <v>0.03</v>
      </c>
      <c r="K734" s="29">
        <f t="shared" si="286"/>
        <v>45582</v>
      </c>
      <c r="L734" s="2">
        <f t="shared" si="287"/>
        <v>2</v>
      </c>
      <c r="M734" s="17">
        <f t="shared" si="288"/>
        <v>2</v>
      </c>
      <c r="N734" s="12">
        <f t="shared" si="278"/>
        <v>1.0002346209999999</v>
      </c>
      <c r="O734" s="12">
        <f t="shared" ca="1" si="279"/>
        <v>1.0010383300000001</v>
      </c>
      <c r="P734" s="17">
        <f t="shared" si="289"/>
        <v>0</v>
      </c>
      <c r="Q734" s="177">
        <f t="shared" ref="Q734:Q749" ca="1" si="296">TRUNC(((O734-1)*C734),8)+((Q$732-W$738)*O734)</f>
        <v>280.78983657316309</v>
      </c>
      <c r="R734" s="20">
        <f t="shared" si="280"/>
        <v>0</v>
      </c>
      <c r="S734" s="14">
        <f t="shared" si="281"/>
        <v>0</v>
      </c>
      <c r="T734" s="4">
        <f t="shared" si="290"/>
        <v>0</v>
      </c>
      <c r="U734" s="29">
        <f t="shared" si="291"/>
        <v>0</v>
      </c>
      <c r="V734" s="201" t="s">
        <v>92</v>
      </c>
      <c r="W734" s="204">
        <f>W732/W733</f>
        <v>9.6795388449176674</v>
      </c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82"/>
        <v>45587</v>
      </c>
      <c r="B735" s="116">
        <f t="shared" ca="1" si="292"/>
        <v>713.24586122134542</v>
      </c>
      <c r="C735" s="14">
        <f t="shared" ca="1" si="283"/>
        <v>432.08602278000001</v>
      </c>
      <c r="D735" s="95">
        <f t="shared" si="284"/>
        <v>45586</v>
      </c>
      <c r="E735" s="13">
        <f ca="1">IF(D735&lt;$B$1,VLOOKUP(D735,[1]DI!$A$4:$B$15000,2,FALSE),0)</f>
        <v>0.1065</v>
      </c>
      <c r="F735" s="14">
        <f t="shared" ca="1" si="293"/>
        <v>1.00040168</v>
      </c>
      <c r="G735" s="14">
        <f ca="1">(TRUNC(PRODUCT($F$12:$F734),16))</f>
        <v>1.38864627323664</v>
      </c>
      <c r="H735" s="14">
        <f t="shared" ca="1" si="294"/>
        <v>1.3869742423540901</v>
      </c>
      <c r="I735" s="14">
        <f t="shared" ca="1" si="295"/>
        <v>1.0012055200000001</v>
      </c>
      <c r="J735" s="13">
        <f t="shared" si="285"/>
        <v>0.03</v>
      </c>
      <c r="K735" s="29">
        <f t="shared" si="286"/>
        <v>45582</v>
      </c>
      <c r="L735" s="2">
        <f t="shared" si="287"/>
        <v>3</v>
      </c>
      <c r="M735" s="17">
        <f t="shared" si="288"/>
        <v>3</v>
      </c>
      <c r="N735" s="12">
        <f t="shared" si="278"/>
        <v>1.0003519519999999</v>
      </c>
      <c r="O735" s="12">
        <f t="shared" ca="1" si="279"/>
        <v>1.001557896</v>
      </c>
      <c r="P735" s="17">
        <f t="shared" si="289"/>
        <v>0</v>
      </c>
      <c r="Q735" s="177">
        <f t="shared" ca="1" si="296"/>
        <v>281.15983844134547</v>
      </c>
      <c r="R735" s="20">
        <f t="shared" si="280"/>
        <v>0</v>
      </c>
      <c r="S735" s="14">
        <f t="shared" si="281"/>
        <v>0</v>
      </c>
      <c r="T735" s="4">
        <f t="shared" si="290"/>
        <v>0</v>
      </c>
      <c r="U735" s="29">
        <f t="shared" si="291"/>
        <v>0</v>
      </c>
      <c r="V735" s="201" t="s">
        <v>93</v>
      </c>
      <c r="W735" s="205">
        <f ca="1">O732</f>
        <v>1.0176619870000001</v>
      </c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82"/>
        <v>45588</v>
      </c>
      <c r="B736" s="116">
        <f t="shared" ca="1" si="292"/>
        <v>713.61606178359057</v>
      </c>
      <c r="C736" s="14">
        <f t="shared" ca="1" si="283"/>
        <v>432.08602278000001</v>
      </c>
      <c r="D736" s="95">
        <f t="shared" si="284"/>
        <v>45587</v>
      </c>
      <c r="E736" s="13">
        <f ca="1">IF(D736&lt;$B$1,VLOOKUP(D736,[1]DI!$A$4:$B$15000,2,FALSE),0)</f>
        <v>0.1065</v>
      </c>
      <c r="F736" s="14">
        <f t="shared" ca="1" si="293"/>
        <v>1.00040168</v>
      </c>
      <c r="G736" s="14">
        <f ca="1">(TRUNC(PRODUCT($F$12:$F735),16))</f>
        <v>1.3892040646716799</v>
      </c>
      <c r="H736" s="14">
        <f t="shared" ca="1" si="294"/>
        <v>1.3869742423540901</v>
      </c>
      <c r="I736" s="14">
        <f t="shared" ca="1" si="295"/>
        <v>1.0016076899999999</v>
      </c>
      <c r="J736" s="13">
        <f t="shared" si="285"/>
        <v>0.03</v>
      </c>
      <c r="K736" s="29">
        <f t="shared" si="286"/>
        <v>45582</v>
      </c>
      <c r="L736" s="2">
        <f t="shared" si="287"/>
        <v>4</v>
      </c>
      <c r="M736" s="17">
        <f t="shared" si="288"/>
        <v>4</v>
      </c>
      <c r="N736" s="12">
        <f t="shared" si="278"/>
        <v>1.000469297</v>
      </c>
      <c r="O736" s="12">
        <f t="shared" ca="1" si="279"/>
        <v>1.0020777409999999</v>
      </c>
      <c r="P736" s="17">
        <f t="shared" si="289"/>
        <v>0</v>
      </c>
      <c r="Q736" s="177">
        <f t="shared" ca="1" si="296"/>
        <v>281.53003900359062</v>
      </c>
      <c r="R736" s="20">
        <f t="shared" si="280"/>
        <v>0</v>
      </c>
      <c r="S736" s="14">
        <f t="shared" si="281"/>
        <v>0</v>
      </c>
      <c r="T736" s="4">
        <f t="shared" si="290"/>
        <v>0</v>
      </c>
      <c r="U736" s="29">
        <f t="shared" si="291"/>
        <v>0</v>
      </c>
      <c r="V736" s="201" t="s">
        <v>94</v>
      </c>
      <c r="W736" s="206">
        <f ca="1">W734/(C732*W735)</f>
        <v>2.1538945668979625E-2</v>
      </c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82"/>
        <v>45589</v>
      </c>
      <c r="B737" s="116">
        <f t="shared" ca="1" si="292"/>
        <v>713.98644678889036</v>
      </c>
      <c r="C737" s="14">
        <f t="shared" ca="1" si="283"/>
        <v>432.08602278000001</v>
      </c>
      <c r="D737" s="95">
        <f t="shared" si="284"/>
        <v>45588</v>
      </c>
      <c r="E737" s="13">
        <f ca="1">IF(D737&lt;$B$1,VLOOKUP(D737,[1]DI!$A$4:$B$15000,2,FALSE),0)</f>
        <v>0.1065</v>
      </c>
      <c r="F737" s="14">
        <f t="shared" ca="1" si="293"/>
        <v>1.00040168</v>
      </c>
      <c r="G737" s="14">
        <f ca="1">(TRUNC(PRODUCT($F$12:$F736),16))</f>
        <v>1.3897620801603701</v>
      </c>
      <c r="H737" s="14">
        <f t="shared" ca="1" si="294"/>
        <v>1.3869742423540901</v>
      </c>
      <c r="I737" s="14">
        <f t="shared" ca="1" si="295"/>
        <v>1.00201001</v>
      </c>
      <c r="J737" s="13">
        <f t="shared" si="285"/>
        <v>0.03</v>
      </c>
      <c r="K737" s="29">
        <f t="shared" si="286"/>
        <v>45582</v>
      </c>
      <c r="L737" s="2">
        <f t="shared" si="287"/>
        <v>5</v>
      </c>
      <c r="M737" s="17">
        <f t="shared" si="288"/>
        <v>5</v>
      </c>
      <c r="N737" s="12">
        <f t="shared" si="278"/>
        <v>1.0005866560000001</v>
      </c>
      <c r="O737" s="12">
        <f t="shared" ca="1" si="279"/>
        <v>1.0025978449999999</v>
      </c>
      <c r="P737" s="17">
        <f t="shared" si="289"/>
        <v>0</v>
      </c>
      <c r="Q737" s="177">
        <f t="shared" ca="1" si="296"/>
        <v>281.90042400889035</v>
      </c>
      <c r="R737" s="20">
        <f t="shared" si="280"/>
        <v>0</v>
      </c>
      <c r="S737" s="14">
        <f t="shared" si="281"/>
        <v>0</v>
      </c>
      <c r="T737" s="4">
        <f t="shared" si="290"/>
        <v>0</v>
      </c>
      <c r="U737" s="29">
        <f t="shared" si="291"/>
        <v>0</v>
      </c>
      <c r="V737" s="200" t="s">
        <v>95</v>
      </c>
      <c r="W737" s="204">
        <f ca="1">TRUNC(W736*C732,8)</f>
        <v>9.5115460400000007</v>
      </c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82"/>
        <v>45590</v>
      </c>
      <c r="B738" s="116">
        <f t="shared" ca="1" si="292"/>
        <v>714.35702976820244</v>
      </c>
      <c r="C738" s="14">
        <f t="shared" ca="1" si="283"/>
        <v>432.08602278000001</v>
      </c>
      <c r="D738" s="95">
        <f t="shared" si="284"/>
        <v>45589</v>
      </c>
      <c r="E738" s="13">
        <f ca="1">IF(D738&lt;$B$1,VLOOKUP(D738,[1]DI!$A$4:$B$15000,2,FALSE),0)</f>
        <v>0.1065</v>
      </c>
      <c r="F738" s="14">
        <f t="shared" ca="1" si="293"/>
        <v>1.00040168</v>
      </c>
      <c r="G738" s="14">
        <f ca="1">(TRUNC(PRODUCT($F$12:$F737),16))</f>
        <v>1.3903203197927301</v>
      </c>
      <c r="H738" s="14">
        <f t="shared" ca="1" si="294"/>
        <v>1.3869742423540901</v>
      </c>
      <c r="I738" s="14">
        <f t="shared" ca="1" si="295"/>
        <v>1.0024124999999999</v>
      </c>
      <c r="J738" s="13">
        <f t="shared" si="285"/>
        <v>0.03</v>
      </c>
      <c r="K738" s="29">
        <f t="shared" si="286"/>
        <v>45582</v>
      </c>
      <c r="L738" s="2">
        <f t="shared" si="287"/>
        <v>6</v>
      </c>
      <c r="M738" s="17">
        <f t="shared" si="288"/>
        <v>6</v>
      </c>
      <c r="N738" s="12">
        <f t="shared" si="278"/>
        <v>1.000704029</v>
      </c>
      <c r="O738" s="12">
        <f t="shared" ca="1" si="279"/>
        <v>1.0031182270000001</v>
      </c>
      <c r="P738" s="17">
        <f t="shared" si="289"/>
        <v>0</v>
      </c>
      <c r="Q738" s="177">
        <f t="shared" ca="1" si="296"/>
        <v>282.27100698820249</v>
      </c>
      <c r="R738" s="20">
        <f t="shared" si="280"/>
        <v>0</v>
      </c>
      <c r="S738" s="14">
        <f t="shared" si="281"/>
        <v>0</v>
      </c>
      <c r="T738" s="4">
        <f t="shared" si="290"/>
        <v>0</v>
      </c>
      <c r="U738" s="29">
        <f t="shared" si="291"/>
        <v>0</v>
      </c>
      <c r="V738" s="200" t="s">
        <v>96</v>
      </c>
      <c r="W738" s="204">
        <f ca="1">(O732-1)*W737</f>
        <v>0.16799280250838244</v>
      </c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82"/>
        <v>45593</v>
      </c>
      <c r="B739" s="116">
        <f t="shared" ca="1" si="292"/>
        <v>714.72780360102274</v>
      </c>
      <c r="C739" s="14">
        <f t="shared" ca="1" si="283"/>
        <v>432.08602278000001</v>
      </c>
      <c r="D739" s="95">
        <f t="shared" si="284"/>
        <v>45590</v>
      </c>
      <c r="E739" s="13">
        <f ca="1">IF(D739&lt;$B$1,VLOOKUP(D739,[1]DI!$A$4:$B$15000,2,FALSE),0)</f>
        <v>0.1065</v>
      </c>
      <c r="F739" s="14">
        <f t="shared" ca="1" si="293"/>
        <v>1.00040168</v>
      </c>
      <c r="G739" s="14">
        <f ca="1">(TRUNC(PRODUCT($F$12:$F738),16))</f>
        <v>1.3908787836587899</v>
      </c>
      <c r="H739" s="14">
        <f t="shared" ca="1" si="294"/>
        <v>1.3869742423540901</v>
      </c>
      <c r="I739" s="14">
        <f t="shared" ca="1" si="295"/>
        <v>1.00281515</v>
      </c>
      <c r="J739" s="13">
        <f t="shared" si="285"/>
        <v>0.03</v>
      </c>
      <c r="K739" s="29">
        <f t="shared" si="286"/>
        <v>45582</v>
      </c>
      <c r="L739" s="2">
        <f t="shared" si="287"/>
        <v>7</v>
      </c>
      <c r="M739" s="17">
        <f t="shared" si="288"/>
        <v>7</v>
      </c>
      <c r="N739" s="12">
        <f t="shared" si="278"/>
        <v>1.0008214150000001</v>
      </c>
      <c r="O739" s="12">
        <f t="shared" ca="1" si="279"/>
        <v>1.003638877</v>
      </c>
      <c r="P739" s="17">
        <f t="shared" si="289"/>
        <v>0</v>
      </c>
      <c r="Q739" s="177">
        <f t="shared" ca="1" si="296"/>
        <v>282.64178082102279</v>
      </c>
      <c r="R739" s="20">
        <f t="shared" si="280"/>
        <v>0</v>
      </c>
      <c r="S739" s="14">
        <f t="shared" si="281"/>
        <v>0</v>
      </c>
      <c r="T739" s="4">
        <f t="shared" si="290"/>
        <v>0</v>
      </c>
      <c r="U739" s="29">
        <f t="shared" si="291"/>
        <v>0</v>
      </c>
      <c r="V739" s="201" t="s">
        <v>97</v>
      </c>
      <c r="W739" s="202">
        <f ca="1">(W737+W738)*W733</f>
        <v>683636.7898298396</v>
      </c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82"/>
        <v>45594</v>
      </c>
      <c r="B740" s="116">
        <f t="shared" ca="1" si="292"/>
        <v>715.09876898740185</v>
      </c>
      <c r="C740" s="14">
        <f t="shared" ca="1" si="283"/>
        <v>432.08602278000001</v>
      </c>
      <c r="D740" s="95">
        <f t="shared" si="284"/>
        <v>45593</v>
      </c>
      <c r="E740" s="13">
        <f ca="1">IF(D740&lt;$B$1,VLOOKUP(D740,[1]DI!$A$4:$B$15000,2,FALSE),0)</f>
        <v>0.1065</v>
      </c>
      <c r="F740" s="14">
        <f t="shared" ca="1" si="293"/>
        <v>1.00040168</v>
      </c>
      <c r="G740" s="14">
        <f ca="1">(TRUNC(PRODUCT($F$12:$F739),16))</f>
        <v>1.39143747184861</v>
      </c>
      <c r="H740" s="14">
        <f t="shared" ca="1" si="294"/>
        <v>1.3869742423540901</v>
      </c>
      <c r="I740" s="14">
        <f t="shared" ca="1" si="295"/>
        <v>1.00321796</v>
      </c>
      <c r="J740" s="13">
        <f t="shared" si="285"/>
        <v>0.03</v>
      </c>
      <c r="K740" s="29">
        <f t="shared" si="286"/>
        <v>45582</v>
      </c>
      <c r="L740" s="2">
        <f t="shared" si="287"/>
        <v>8</v>
      </c>
      <c r="M740" s="17">
        <f t="shared" si="288"/>
        <v>8</v>
      </c>
      <c r="N740" s="12">
        <f t="shared" si="278"/>
        <v>1.000938815</v>
      </c>
      <c r="O740" s="12">
        <f t="shared" ca="1" si="279"/>
        <v>1.0041597959999999</v>
      </c>
      <c r="P740" s="17">
        <f t="shared" si="289"/>
        <v>0</v>
      </c>
      <c r="Q740" s="177">
        <f t="shared" ca="1" si="296"/>
        <v>283.01274620740179</v>
      </c>
      <c r="R740" s="20">
        <f t="shared" si="280"/>
        <v>0</v>
      </c>
      <c r="S740" s="14">
        <f t="shared" si="281"/>
        <v>0</v>
      </c>
      <c r="T740" s="4">
        <f t="shared" si="290"/>
        <v>0</v>
      </c>
      <c r="U740" s="29">
        <f t="shared" si="291"/>
        <v>0</v>
      </c>
      <c r="V740" s="201" t="s">
        <v>98</v>
      </c>
      <c r="W740" s="207">
        <f ca="1">C732-S732+Q732-W738</f>
        <v>712.13642673722222</v>
      </c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82"/>
        <v>45595</v>
      </c>
      <c r="B741" s="116">
        <f t="shared" ca="1" si="292"/>
        <v>715.46992594733945</v>
      </c>
      <c r="C741" s="14">
        <f t="shared" ca="1" si="283"/>
        <v>432.08602278000001</v>
      </c>
      <c r="D741" s="95">
        <f t="shared" si="284"/>
        <v>45594</v>
      </c>
      <c r="E741" s="13">
        <f ca="1">IF(D741&lt;$B$1,VLOOKUP(D741,[1]DI!$A$4:$B$15000,2,FALSE),0)</f>
        <v>0.1065</v>
      </c>
      <c r="F741" s="14">
        <f t="shared" ca="1" si="293"/>
        <v>1.00040168</v>
      </c>
      <c r="G741" s="14">
        <f ca="1">(TRUNC(PRODUCT($F$12:$F740),16))</f>
        <v>1.3919963844523</v>
      </c>
      <c r="H741" s="14">
        <f t="shared" ca="1" si="294"/>
        <v>1.3869742423540901</v>
      </c>
      <c r="I741" s="14">
        <f t="shared" ca="1" si="295"/>
        <v>1.0036209300000001</v>
      </c>
      <c r="J741" s="13">
        <f t="shared" si="285"/>
        <v>0.03</v>
      </c>
      <c r="K741" s="29">
        <f t="shared" si="286"/>
        <v>45582</v>
      </c>
      <c r="L741" s="2">
        <f t="shared" si="287"/>
        <v>9</v>
      </c>
      <c r="M741" s="17">
        <f t="shared" si="288"/>
        <v>9</v>
      </c>
      <c r="N741" s="12">
        <f t="shared" si="278"/>
        <v>1.001056229</v>
      </c>
      <c r="O741" s="12">
        <f t="shared" ca="1" si="279"/>
        <v>1.0046809839999999</v>
      </c>
      <c r="P741" s="17">
        <f t="shared" si="289"/>
        <v>0</v>
      </c>
      <c r="Q741" s="177">
        <f t="shared" ca="1" si="296"/>
        <v>283.38390316733944</v>
      </c>
      <c r="R741" s="20">
        <f t="shared" si="280"/>
        <v>0</v>
      </c>
      <c r="S741" s="14">
        <f t="shared" si="281"/>
        <v>0</v>
      </c>
      <c r="T741" s="4">
        <f t="shared" si="290"/>
        <v>0</v>
      </c>
      <c r="U741" s="29">
        <f t="shared" si="291"/>
        <v>0</v>
      </c>
      <c r="V741" s="201" t="s">
        <v>99</v>
      </c>
      <c r="W741" s="209">
        <f ca="1">C733</f>
        <v>432.08602278000001</v>
      </c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115">
        <f t="shared" si="282"/>
        <v>45596</v>
      </c>
      <c r="B742" s="116">
        <f t="shared" ca="1" si="292"/>
        <v>715.84128088128944</v>
      </c>
      <c r="C742" s="14">
        <f t="shared" ca="1" si="283"/>
        <v>432.08602278000001</v>
      </c>
      <c r="D742" s="95">
        <f t="shared" si="284"/>
        <v>45595</v>
      </c>
      <c r="E742" s="13">
        <f ca="1">IF(D742&lt;$B$1,VLOOKUP(D742,[1]DI!$A$4:$B$15000,2,FALSE),0)</f>
        <v>0.1065</v>
      </c>
      <c r="F742" s="14">
        <f t="shared" ca="1" si="293"/>
        <v>1.00040168</v>
      </c>
      <c r="G742" s="14">
        <f ca="1">(TRUNC(PRODUCT($F$12:$F741),16))</f>
        <v>1.3925555215600101</v>
      </c>
      <c r="H742" s="14">
        <f t="shared" ca="1" si="294"/>
        <v>1.3869742423540901</v>
      </c>
      <c r="I742" s="14">
        <f t="shared" ca="1" si="295"/>
        <v>1.00402407</v>
      </c>
      <c r="J742" s="13">
        <f t="shared" si="285"/>
        <v>0.03</v>
      </c>
      <c r="K742" s="29">
        <f t="shared" si="286"/>
        <v>45582</v>
      </c>
      <c r="L742" s="2">
        <f t="shared" si="287"/>
        <v>10</v>
      </c>
      <c r="M742" s="17">
        <f t="shared" si="288"/>
        <v>10</v>
      </c>
      <c r="N742" s="12">
        <f t="shared" si="278"/>
        <v>1.0011736570000001</v>
      </c>
      <c r="O742" s="12">
        <f t="shared" ca="1" si="279"/>
        <v>1.0052024500000001</v>
      </c>
      <c r="P742" s="17">
        <f t="shared" si="289"/>
        <v>0</v>
      </c>
      <c r="Q742" s="177">
        <f t="shared" ca="1" si="296"/>
        <v>283.75525810128943</v>
      </c>
      <c r="R742" s="20">
        <f t="shared" si="280"/>
        <v>0</v>
      </c>
      <c r="S742" s="14">
        <f t="shared" si="281"/>
        <v>0</v>
      </c>
      <c r="T742" s="4">
        <f t="shared" si="290"/>
        <v>0</v>
      </c>
      <c r="U742" s="29">
        <f t="shared" si="291"/>
        <v>0</v>
      </c>
      <c r="V742" s="201" t="s">
        <v>100</v>
      </c>
      <c r="W742" s="208">
        <f ca="1">W740*W733</f>
        <v>50296059.411169797</v>
      </c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ht="15.75" x14ac:dyDescent="0.25">
      <c r="A743" s="115">
        <f t="shared" si="282"/>
        <v>45597</v>
      </c>
      <c r="B743" s="116">
        <f t="shared" ca="1" si="292"/>
        <v>716.2128195482436</v>
      </c>
      <c r="C743" s="14">
        <f t="shared" ca="1" si="283"/>
        <v>432.08602278000001</v>
      </c>
      <c r="D743" s="95">
        <f t="shared" si="284"/>
        <v>45596</v>
      </c>
      <c r="E743" s="13">
        <f ca="1">IF(D743&lt;$B$1,VLOOKUP(D743,[1]DI!$A$4:$B$15000,2,FALSE),0)</f>
        <v>0.1065</v>
      </c>
      <c r="F743" s="14">
        <f t="shared" ca="1" si="293"/>
        <v>1.00040168</v>
      </c>
      <c r="G743" s="14">
        <f ca="1">(TRUNC(PRODUCT($F$12:$F742),16))</f>
        <v>1.39311488326191</v>
      </c>
      <c r="H743" s="14">
        <f t="shared" ca="1" si="294"/>
        <v>1.3869742423540901</v>
      </c>
      <c r="I743" s="14">
        <f t="shared" ca="1" si="295"/>
        <v>1.00442736</v>
      </c>
      <c r="J743" s="13">
        <f t="shared" si="285"/>
        <v>0.03</v>
      </c>
      <c r="K743" s="29">
        <f t="shared" si="286"/>
        <v>45582</v>
      </c>
      <c r="L743" s="2">
        <f t="shared" si="287"/>
        <v>11</v>
      </c>
      <c r="M743" s="17">
        <f t="shared" si="288"/>
        <v>11</v>
      </c>
      <c r="N743" s="12">
        <f t="shared" si="278"/>
        <v>1.001291098</v>
      </c>
      <c r="O743" s="12">
        <f t="shared" ca="1" si="279"/>
        <v>1.005724174</v>
      </c>
      <c r="P743" s="17">
        <f t="shared" si="289"/>
        <v>0</v>
      </c>
      <c r="Q743" s="177">
        <f t="shared" ca="1" si="296"/>
        <v>284.12679676824359</v>
      </c>
      <c r="R743" s="20">
        <f t="shared" si="280"/>
        <v>0</v>
      </c>
      <c r="S743" s="14">
        <f t="shared" si="281"/>
        <v>0</v>
      </c>
      <c r="T743" s="4">
        <f t="shared" si="290"/>
        <v>0</v>
      </c>
      <c r="U743" s="29">
        <f t="shared" si="291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82"/>
        <v>45600</v>
      </c>
      <c r="B744" s="116">
        <f t="shared" ca="1" si="292"/>
        <v>716.58455689926041</v>
      </c>
      <c r="C744" s="14">
        <f t="shared" ca="1" si="283"/>
        <v>432.08602278000001</v>
      </c>
      <c r="D744" s="95">
        <f t="shared" si="284"/>
        <v>45597</v>
      </c>
      <c r="E744" s="13">
        <f ca="1">IF(D744&lt;$B$1,VLOOKUP(D744,[1]DI!$A$4:$B$15000,2,FALSE),0)</f>
        <v>0.1065</v>
      </c>
      <c r="F744" s="14">
        <f t="shared" ca="1" si="293"/>
        <v>1.00040168</v>
      </c>
      <c r="G744" s="14">
        <f ca="1">(TRUNC(PRODUCT($F$12:$F743),16))</f>
        <v>1.3936744696482199</v>
      </c>
      <c r="H744" s="14">
        <f t="shared" ca="1" si="294"/>
        <v>1.3869742423540901</v>
      </c>
      <c r="I744" s="14">
        <f t="shared" ca="1" si="295"/>
        <v>1.00483082</v>
      </c>
      <c r="J744" s="13">
        <f t="shared" si="285"/>
        <v>0.03</v>
      </c>
      <c r="K744" s="29">
        <f t="shared" si="286"/>
        <v>45582</v>
      </c>
      <c r="L744" s="2">
        <f t="shared" si="287"/>
        <v>12</v>
      </c>
      <c r="M744" s="17">
        <f t="shared" si="288"/>
        <v>12</v>
      </c>
      <c r="N744" s="12">
        <f t="shared" si="278"/>
        <v>1.0014085530000001</v>
      </c>
      <c r="O744" s="12">
        <f t="shared" ca="1" si="279"/>
        <v>1.006246177</v>
      </c>
      <c r="P744" s="17">
        <f t="shared" si="289"/>
        <v>0</v>
      </c>
      <c r="Q744" s="177">
        <f t="shared" ca="1" si="296"/>
        <v>284.49853411926046</v>
      </c>
      <c r="R744" s="20">
        <f t="shared" si="280"/>
        <v>0</v>
      </c>
      <c r="S744" s="14">
        <f t="shared" si="281"/>
        <v>0</v>
      </c>
      <c r="T744" s="4">
        <f t="shared" si="290"/>
        <v>0</v>
      </c>
      <c r="U744" s="29">
        <f t="shared" si="291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82"/>
        <v>45601</v>
      </c>
      <c r="B745" s="116">
        <f t="shared" ca="1" si="292"/>
        <v>716.95648653388639</v>
      </c>
      <c r="C745" s="14">
        <f t="shared" ca="1" si="283"/>
        <v>432.08602278000001</v>
      </c>
      <c r="D745" s="95">
        <f t="shared" si="284"/>
        <v>45600</v>
      </c>
      <c r="E745" s="13">
        <f ca="1">IF(D745&lt;$B$1,VLOOKUP(D745,[1]DI!$A$4:$B$15000,2,FALSE),0)</f>
        <v>0.1065</v>
      </c>
      <c r="F745" s="14">
        <f t="shared" ca="1" si="293"/>
        <v>1.00040168</v>
      </c>
      <c r="G745" s="14">
        <f ca="1">(TRUNC(PRODUCT($F$12:$F744),16))</f>
        <v>1.3942342808091801</v>
      </c>
      <c r="H745" s="14">
        <f t="shared" ca="1" si="294"/>
        <v>1.3869742423540901</v>
      </c>
      <c r="I745" s="14">
        <f t="shared" ca="1" si="295"/>
        <v>1.00523444</v>
      </c>
      <c r="J745" s="13">
        <f t="shared" si="285"/>
        <v>0.03</v>
      </c>
      <c r="K745" s="29">
        <f t="shared" si="286"/>
        <v>45582</v>
      </c>
      <c r="L745" s="2">
        <f t="shared" si="287"/>
        <v>13</v>
      </c>
      <c r="M745" s="17">
        <f t="shared" si="288"/>
        <v>13</v>
      </c>
      <c r="N745" s="12">
        <f t="shared" si="278"/>
        <v>1.001526022</v>
      </c>
      <c r="O745" s="12">
        <f t="shared" ca="1" si="279"/>
        <v>1.00676845</v>
      </c>
      <c r="P745" s="17">
        <f t="shared" si="289"/>
        <v>0</v>
      </c>
      <c r="Q745" s="177">
        <f t="shared" ca="1" si="296"/>
        <v>284.87046375388644</v>
      </c>
      <c r="R745" s="20">
        <f t="shared" si="280"/>
        <v>0</v>
      </c>
      <c r="S745" s="14">
        <f t="shared" si="281"/>
        <v>0</v>
      </c>
      <c r="T745" s="4">
        <f t="shared" si="290"/>
        <v>0</v>
      </c>
      <c r="U745" s="29">
        <f t="shared" si="291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82"/>
        <v>45602</v>
      </c>
      <c r="B746" s="116">
        <f t="shared" ca="1" si="292"/>
        <v>717.32861413252476</v>
      </c>
      <c r="C746" s="14">
        <f t="shared" ca="1" si="283"/>
        <v>432.08602278000001</v>
      </c>
      <c r="D746" s="95">
        <f t="shared" si="284"/>
        <v>45601</v>
      </c>
      <c r="E746" s="13">
        <f ca="1">IF(D746&lt;$B$1,VLOOKUP(D746,[1]DI!$A$4:$B$15000,2,FALSE),0)</f>
        <v>0.1065</v>
      </c>
      <c r="F746" s="14">
        <f t="shared" ca="1" si="293"/>
        <v>1.00040168</v>
      </c>
      <c r="G746" s="14">
        <f ca="1">(TRUNC(PRODUCT($F$12:$F745),16))</f>
        <v>1.3947943168351</v>
      </c>
      <c r="H746" s="14">
        <f t="shared" ca="1" si="294"/>
        <v>1.3869742423540901</v>
      </c>
      <c r="I746" s="14">
        <f t="shared" ca="1" si="295"/>
        <v>1.00563823</v>
      </c>
      <c r="J746" s="13">
        <f t="shared" si="285"/>
        <v>0.03</v>
      </c>
      <c r="K746" s="29">
        <f t="shared" si="286"/>
        <v>45582</v>
      </c>
      <c r="L746" s="2">
        <f t="shared" si="287"/>
        <v>14</v>
      </c>
      <c r="M746" s="17">
        <f t="shared" si="288"/>
        <v>14</v>
      </c>
      <c r="N746" s="12">
        <f t="shared" si="278"/>
        <v>1.0016435050000001</v>
      </c>
      <c r="O746" s="12">
        <f t="shared" ca="1" si="279"/>
        <v>1.007291001</v>
      </c>
      <c r="P746" s="17">
        <f t="shared" si="289"/>
        <v>0</v>
      </c>
      <c r="Q746" s="177">
        <f t="shared" ca="1" si="296"/>
        <v>285.2425913525247</v>
      </c>
      <c r="R746" s="20">
        <f t="shared" si="280"/>
        <v>0</v>
      </c>
      <c r="S746" s="14">
        <f t="shared" si="281"/>
        <v>0</v>
      </c>
      <c r="T746" s="4">
        <f t="shared" si="290"/>
        <v>0</v>
      </c>
      <c r="U746" s="29">
        <f t="shared" si="291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82"/>
        <v>45603</v>
      </c>
      <c r="B747" s="116">
        <f t="shared" ca="1" si="292"/>
        <v>717.70092617421756</v>
      </c>
      <c r="C747" s="14">
        <f t="shared" ca="1" si="283"/>
        <v>432.08602278000001</v>
      </c>
      <c r="D747" s="95">
        <f t="shared" si="284"/>
        <v>45602</v>
      </c>
      <c r="E747" s="13">
        <f ca="1">IF(D747&lt;$B$1,VLOOKUP(D747,[1]DI!$A$4:$B$15000,2,FALSE),0)</f>
        <v>0.1065</v>
      </c>
      <c r="F747" s="14">
        <f t="shared" ca="1" si="293"/>
        <v>1.00040168</v>
      </c>
      <c r="G747" s="14">
        <f ca="1">(TRUNC(PRODUCT($F$12:$F746),16))</f>
        <v>1.3953545778162899</v>
      </c>
      <c r="H747" s="14">
        <f t="shared" ca="1" si="294"/>
        <v>1.3869742423540901</v>
      </c>
      <c r="I747" s="14">
        <f t="shared" ca="1" si="295"/>
        <v>1.00604217</v>
      </c>
      <c r="J747" s="13">
        <f t="shared" si="285"/>
        <v>0.03</v>
      </c>
      <c r="K747" s="29">
        <f t="shared" si="286"/>
        <v>45582</v>
      </c>
      <c r="L747" s="2">
        <f t="shared" si="287"/>
        <v>15</v>
      </c>
      <c r="M747" s="17">
        <f t="shared" si="288"/>
        <v>15</v>
      </c>
      <c r="N747" s="12">
        <f t="shared" si="278"/>
        <v>1.001761001</v>
      </c>
      <c r="O747" s="12">
        <f t="shared" ca="1" si="279"/>
        <v>1.0078138109999999</v>
      </c>
      <c r="P747" s="17">
        <f t="shared" si="289"/>
        <v>0</v>
      </c>
      <c r="Q747" s="177">
        <f t="shared" ca="1" si="296"/>
        <v>285.61490339421755</v>
      </c>
      <c r="R747" s="20">
        <f t="shared" si="280"/>
        <v>0</v>
      </c>
      <c r="S747" s="14">
        <f t="shared" si="281"/>
        <v>0</v>
      </c>
      <c r="T747" s="4">
        <f t="shared" si="290"/>
        <v>0</v>
      </c>
      <c r="U747" s="29">
        <f t="shared" si="291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82"/>
        <v>45604</v>
      </c>
      <c r="B748" s="116">
        <f t="shared" ca="1" si="292"/>
        <v>718.07343762002347</v>
      </c>
      <c r="C748" s="14">
        <f t="shared" ca="1" si="283"/>
        <v>432.08602278000001</v>
      </c>
      <c r="D748" s="95">
        <f t="shared" si="284"/>
        <v>45603</v>
      </c>
      <c r="E748" s="13">
        <f ca="1">IF(D748&lt;$B$1,VLOOKUP(D748,[1]DI!$A$4:$B$15000,2,FALSE),0)</f>
        <v>0.1115</v>
      </c>
      <c r="F748" s="14">
        <f t="shared" ca="1" si="293"/>
        <v>1.00041957</v>
      </c>
      <c r="G748" s="14">
        <f ca="1">(TRUNC(PRODUCT($F$12:$F747),16))</f>
        <v>1.3959150638430999</v>
      </c>
      <c r="H748" s="14">
        <f t="shared" ca="1" si="294"/>
        <v>1.3869742423540901</v>
      </c>
      <c r="I748" s="14">
        <f t="shared" ca="1" si="295"/>
        <v>1.00644628</v>
      </c>
      <c r="J748" s="13">
        <f t="shared" si="285"/>
        <v>0.03</v>
      </c>
      <c r="K748" s="29">
        <f t="shared" si="286"/>
        <v>45582</v>
      </c>
      <c r="L748" s="2">
        <f t="shared" si="287"/>
        <v>16</v>
      </c>
      <c r="M748" s="17">
        <f t="shared" si="288"/>
        <v>16</v>
      </c>
      <c r="N748" s="12">
        <f t="shared" si="278"/>
        <v>1.001878512</v>
      </c>
      <c r="O748" s="12">
        <f t="shared" ca="1" si="279"/>
        <v>1.0083369010000001</v>
      </c>
      <c r="P748" s="17">
        <f t="shared" si="289"/>
        <v>0</v>
      </c>
      <c r="Q748" s="177">
        <f t="shared" ca="1" si="296"/>
        <v>285.98741484002352</v>
      </c>
      <c r="R748" s="20">
        <f t="shared" si="280"/>
        <v>0</v>
      </c>
      <c r="S748" s="14">
        <f t="shared" si="281"/>
        <v>0</v>
      </c>
      <c r="T748" s="4">
        <f t="shared" si="290"/>
        <v>0</v>
      </c>
      <c r="U748" s="29">
        <f t="shared" si="291"/>
        <v>0</v>
      </c>
      <c r="V748" s="200" t="str">
        <f>B$9</f>
        <v>CRA0210054C</v>
      </c>
      <c r="W748" s="211">
        <v>45607</v>
      </c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62">
        <f t="shared" si="282"/>
        <v>45607</v>
      </c>
      <c r="B749" s="163">
        <f t="shared" ca="1" si="292"/>
        <v>718.45898471847397</v>
      </c>
      <c r="C749" s="164">
        <f t="shared" ca="1" si="283"/>
        <v>432.08602278000001</v>
      </c>
      <c r="D749" s="165">
        <f t="shared" si="284"/>
        <v>45604</v>
      </c>
      <c r="E749" s="166">
        <f ca="1">IF(D749&lt;$B$1,VLOOKUP(D749,[1]DI!$A$4:$B$15000,2,FALSE),0)</f>
        <v>0.1115</v>
      </c>
      <c r="F749" s="164">
        <f t="shared" ca="1" si="293"/>
        <v>1.00041957</v>
      </c>
      <c r="G749" s="164">
        <f ca="1">(TRUNC(PRODUCT($F$12:$F748),16))</f>
        <v>1.39650074792644</v>
      </c>
      <c r="H749" s="164">
        <f t="shared" ca="1" si="294"/>
        <v>1.3869742423540901</v>
      </c>
      <c r="I749" s="164">
        <f t="shared" ca="1" si="295"/>
        <v>1.0068685500000001</v>
      </c>
      <c r="J749" s="166">
        <f t="shared" si="285"/>
        <v>0.03</v>
      </c>
      <c r="K749" s="165">
        <f t="shared" si="286"/>
        <v>45582</v>
      </c>
      <c r="L749" s="167">
        <f t="shared" si="287"/>
        <v>17</v>
      </c>
      <c r="M749" s="168">
        <f t="shared" si="288"/>
        <v>17</v>
      </c>
      <c r="N749" s="169">
        <f t="shared" si="278"/>
        <v>1.001996036</v>
      </c>
      <c r="O749" s="169">
        <f t="shared" ca="1" si="279"/>
        <v>1.008878296</v>
      </c>
      <c r="P749" s="168">
        <v>16</v>
      </c>
      <c r="Q749" s="164">
        <f t="shared" ca="1" si="296"/>
        <v>286.37296193847396</v>
      </c>
      <c r="R749" s="170">
        <f ca="1">S749/C749</f>
        <v>0.42224410559768027</v>
      </c>
      <c r="S749" s="164">
        <f ca="1">W754</f>
        <v>182.44577623000001</v>
      </c>
      <c r="T749" s="171">
        <f t="shared" si="290"/>
        <v>0</v>
      </c>
      <c r="U749" s="165">
        <f t="shared" si="291"/>
        <v>0</v>
      </c>
      <c r="V749" s="201" t="s">
        <v>90</v>
      </c>
      <c r="W749" s="202">
        <v>12999999.99</v>
      </c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82"/>
        <v>45608</v>
      </c>
      <c r="B750" s="116">
        <f t="shared" ca="1" si="292"/>
        <v>534.68032899103832</v>
      </c>
      <c r="C750" s="14">
        <f t="shared" ca="1" si="283"/>
        <v>249.64024655</v>
      </c>
      <c r="D750" s="95">
        <f t="shared" si="284"/>
        <v>45607</v>
      </c>
      <c r="E750" s="13">
        <f ca="1">IF(D750&lt;$B$1,VLOOKUP(D750,[1]DI!$A$4:$B$15000,2,FALSE),0)</f>
        <v>0.1115</v>
      </c>
      <c r="F750" s="14">
        <f t="shared" ca="1" si="293"/>
        <v>1.00041957</v>
      </c>
      <c r="G750" s="14">
        <f ca="1">(TRUNC(PRODUCT($F$12:$F749),16))</f>
        <v>1.39708667774525</v>
      </c>
      <c r="H750" s="14">
        <f t="shared" ca="1" si="294"/>
        <v>1.39650074792644</v>
      </c>
      <c r="I750" s="14">
        <f t="shared" ca="1" si="295"/>
        <v>1.00041957</v>
      </c>
      <c r="J750" s="13">
        <f t="shared" si="285"/>
        <v>0.03</v>
      </c>
      <c r="K750" s="29">
        <v>45607</v>
      </c>
      <c r="L750" s="2">
        <f t="shared" si="287"/>
        <v>1</v>
      </c>
      <c r="M750" s="17">
        <f t="shared" si="288"/>
        <v>1</v>
      </c>
      <c r="N750" s="12">
        <f t="shared" si="278"/>
        <v>1.000117304</v>
      </c>
      <c r="O750" s="12">
        <f t="shared" ca="1" si="279"/>
        <v>1.0005369230000001</v>
      </c>
      <c r="P750" s="17">
        <f t="shared" si="289"/>
        <v>0</v>
      </c>
      <c r="Q750" s="177">
        <f ca="1">TRUNC(((O750-1)*C750),8)+((Q$749-W$755)*O750)</f>
        <v>285.04008244103829</v>
      </c>
      <c r="R750" s="20">
        <f t="shared" si="280"/>
        <v>0</v>
      </c>
      <c r="S750" s="14">
        <f t="shared" si="281"/>
        <v>0</v>
      </c>
      <c r="T750" s="4">
        <f t="shared" si="290"/>
        <v>0</v>
      </c>
      <c r="U750" s="29">
        <f t="shared" si="291"/>
        <v>0</v>
      </c>
      <c r="V750" s="201" t="s">
        <v>91</v>
      </c>
      <c r="W750" s="203">
        <v>70627</v>
      </c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115">
        <f t="shared" si="282"/>
        <v>45609</v>
      </c>
      <c r="B751" s="116">
        <f t="shared" ca="1" si="292"/>
        <v>534.96741313684333</v>
      </c>
      <c r="C751" s="14">
        <f t="shared" ca="1" si="283"/>
        <v>249.64024655</v>
      </c>
      <c r="D751" s="95">
        <f t="shared" si="284"/>
        <v>45608</v>
      </c>
      <c r="E751" s="13">
        <f ca="1">IF(D751&lt;$B$1,VLOOKUP(D751,[1]DI!$A$4:$B$15000,2,FALSE),0)</f>
        <v>0.1115</v>
      </c>
      <c r="F751" s="14">
        <f t="shared" ca="1" si="293"/>
        <v>1.00041957</v>
      </c>
      <c r="G751" s="14">
        <f ca="1">(TRUNC(PRODUCT($F$12:$F750),16))</f>
        <v>1.3976728534026299</v>
      </c>
      <c r="H751" s="14">
        <f t="shared" ca="1" si="294"/>
        <v>1.39650074792644</v>
      </c>
      <c r="I751" s="14">
        <f t="shared" ca="1" si="295"/>
        <v>1.0008393200000001</v>
      </c>
      <c r="J751" s="13">
        <f t="shared" si="285"/>
        <v>0.03</v>
      </c>
      <c r="K751" s="29">
        <f t="shared" si="286"/>
        <v>45607</v>
      </c>
      <c r="L751" s="2">
        <f t="shared" si="287"/>
        <v>2</v>
      </c>
      <c r="M751" s="17">
        <f t="shared" si="288"/>
        <v>2</v>
      </c>
      <c r="N751" s="12">
        <f t="shared" si="278"/>
        <v>1.0002346209999999</v>
      </c>
      <c r="O751" s="12">
        <f t="shared" ca="1" si="279"/>
        <v>1.0010741379999999</v>
      </c>
      <c r="P751" s="17">
        <f t="shared" si="289"/>
        <v>0</v>
      </c>
      <c r="Q751" s="177">
        <f t="shared" ref="Q751:Q789" ca="1" si="297">TRUNC(((O751-1)*C751),8)+((Q$749-W$755)*O751)</f>
        <v>285.32716658684336</v>
      </c>
      <c r="R751" s="20">
        <f t="shared" si="280"/>
        <v>0</v>
      </c>
      <c r="S751" s="14">
        <f t="shared" si="281"/>
        <v>0</v>
      </c>
      <c r="T751" s="4">
        <f t="shared" si="290"/>
        <v>0</v>
      </c>
      <c r="U751" s="29">
        <f t="shared" si="291"/>
        <v>0</v>
      </c>
      <c r="V751" s="201" t="s">
        <v>92</v>
      </c>
      <c r="W751" s="204">
        <f>W749/W750</f>
        <v>184.06558384187352</v>
      </c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82"/>
        <v>45610</v>
      </c>
      <c r="B752" s="116">
        <f t="shared" ca="1" si="292"/>
        <v>535.25464798303801</v>
      </c>
      <c r="C752" s="14">
        <f t="shared" ca="1" si="283"/>
        <v>249.64024655</v>
      </c>
      <c r="D752" s="95">
        <f t="shared" si="284"/>
        <v>45609</v>
      </c>
      <c r="E752" s="13">
        <f ca="1">IF(D752&lt;$B$1,VLOOKUP(D752,[1]DI!$A$4:$B$15000,2,FALSE),0)</f>
        <v>0.1115</v>
      </c>
      <c r="F752" s="14">
        <f t="shared" ca="1" si="293"/>
        <v>1.00041957</v>
      </c>
      <c r="G752" s="14">
        <f ca="1">(TRUNC(PRODUCT($F$12:$F751),16))</f>
        <v>1.39825927500173</v>
      </c>
      <c r="H752" s="14">
        <f t="shared" ca="1" si="294"/>
        <v>1.39650074792644</v>
      </c>
      <c r="I752" s="14">
        <f t="shared" ca="1" si="295"/>
        <v>1.00125924</v>
      </c>
      <c r="J752" s="13">
        <f t="shared" si="285"/>
        <v>0.03</v>
      </c>
      <c r="K752" s="29">
        <f t="shared" si="286"/>
        <v>45607</v>
      </c>
      <c r="L752" s="2">
        <f t="shared" si="287"/>
        <v>3</v>
      </c>
      <c r="M752" s="17">
        <f t="shared" si="288"/>
        <v>3</v>
      </c>
      <c r="N752" s="12">
        <f t="shared" si="278"/>
        <v>1.0003519519999999</v>
      </c>
      <c r="O752" s="12">
        <f t="shared" ca="1" si="279"/>
        <v>1.0016116349999999</v>
      </c>
      <c r="P752" s="17">
        <f t="shared" si="289"/>
        <v>0</v>
      </c>
      <c r="Q752" s="177">
        <f t="shared" ca="1" si="297"/>
        <v>285.61440143303798</v>
      </c>
      <c r="R752" s="20">
        <f t="shared" si="280"/>
        <v>0</v>
      </c>
      <c r="S752" s="14">
        <f t="shared" si="281"/>
        <v>0</v>
      </c>
      <c r="T752" s="4">
        <f t="shared" si="290"/>
        <v>0</v>
      </c>
      <c r="U752" s="29">
        <f t="shared" si="291"/>
        <v>0</v>
      </c>
      <c r="V752" s="201" t="s">
        <v>93</v>
      </c>
      <c r="W752" s="205">
        <f ca="1">O749</f>
        <v>1.008878296</v>
      </c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82"/>
        <v>45614</v>
      </c>
      <c r="B753" s="116">
        <f t="shared" ca="1" si="292"/>
        <v>535.54203941190679</v>
      </c>
      <c r="C753" s="14">
        <f t="shared" ca="1" si="283"/>
        <v>249.64024655</v>
      </c>
      <c r="D753" s="95">
        <f t="shared" si="284"/>
        <v>45610</v>
      </c>
      <c r="E753" s="13">
        <f ca="1">IF(D753&lt;$B$1,VLOOKUP(D753,[1]DI!$A$4:$B$15000,2,FALSE),0)</f>
        <v>0.1115</v>
      </c>
      <c r="F753" s="14">
        <f t="shared" ca="1" si="293"/>
        <v>1.00041957</v>
      </c>
      <c r="G753" s="14">
        <f ca="1">(TRUNC(PRODUCT($F$12:$F752),16))</f>
        <v>1.39884594264574</v>
      </c>
      <c r="H753" s="14">
        <f t="shared" ca="1" si="294"/>
        <v>1.39650074792644</v>
      </c>
      <c r="I753" s="14">
        <f t="shared" ca="1" si="295"/>
        <v>1.0016793399999999</v>
      </c>
      <c r="J753" s="13">
        <f t="shared" si="285"/>
        <v>0.03</v>
      </c>
      <c r="K753" s="29">
        <f t="shared" si="286"/>
        <v>45607</v>
      </c>
      <c r="L753" s="2">
        <f t="shared" si="287"/>
        <v>4</v>
      </c>
      <c r="M753" s="17">
        <f t="shared" si="288"/>
        <v>4</v>
      </c>
      <c r="N753" s="12">
        <f t="shared" si="278"/>
        <v>1.000469297</v>
      </c>
      <c r="O753" s="12">
        <f t="shared" ca="1" si="279"/>
        <v>1.002149425</v>
      </c>
      <c r="P753" s="17">
        <f t="shared" si="289"/>
        <v>0</v>
      </c>
      <c r="Q753" s="177">
        <f t="shared" ca="1" si="297"/>
        <v>285.90179286190681</v>
      </c>
      <c r="R753" s="20">
        <f t="shared" si="280"/>
        <v>0</v>
      </c>
      <c r="S753" s="14">
        <f t="shared" si="281"/>
        <v>0</v>
      </c>
      <c r="T753" s="4">
        <f t="shared" si="290"/>
        <v>0</v>
      </c>
      <c r="U753" s="29">
        <f t="shared" si="291"/>
        <v>0</v>
      </c>
      <c r="V753" s="201" t="s">
        <v>94</v>
      </c>
      <c r="W753" s="206">
        <f ca="1">W751/(C749*W752)</f>
        <v>0.42224410561271458</v>
      </c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82"/>
        <v>45615</v>
      </c>
      <c r="B754" s="116">
        <f t="shared" ca="1" si="292"/>
        <v>535.82958207591832</v>
      </c>
      <c r="C754" s="14">
        <f t="shared" ca="1" si="283"/>
        <v>249.64024655</v>
      </c>
      <c r="D754" s="95">
        <f t="shared" si="284"/>
        <v>45614</v>
      </c>
      <c r="E754" s="13">
        <f ca="1">IF(D754&lt;$B$1,VLOOKUP(D754,[1]DI!$A$4:$B$15000,2,FALSE),0)</f>
        <v>0.1115</v>
      </c>
      <c r="F754" s="14">
        <f t="shared" ca="1" si="293"/>
        <v>1.00041957</v>
      </c>
      <c r="G754" s="14">
        <f ca="1">(TRUNC(PRODUCT($F$12:$F753),16))</f>
        <v>1.3994328564378999</v>
      </c>
      <c r="H754" s="14">
        <f t="shared" ca="1" si="294"/>
        <v>1.39650074792644</v>
      </c>
      <c r="I754" s="14">
        <f t="shared" ca="1" si="295"/>
        <v>1.0020996099999999</v>
      </c>
      <c r="J754" s="13">
        <f t="shared" si="285"/>
        <v>0.03</v>
      </c>
      <c r="K754" s="29">
        <f t="shared" si="286"/>
        <v>45607</v>
      </c>
      <c r="L754" s="2">
        <f t="shared" si="287"/>
        <v>5</v>
      </c>
      <c r="M754" s="17">
        <f t="shared" si="288"/>
        <v>5</v>
      </c>
      <c r="N754" s="12">
        <f t="shared" si="278"/>
        <v>1.0005866560000001</v>
      </c>
      <c r="O754" s="12">
        <f t="shared" ca="1" si="279"/>
        <v>1.002687498</v>
      </c>
      <c r="P754" s="17">
        <f t="shared" si="289"/>
        <v>0</v>
      </c>
      <c r="Q754" s="177">
        <f t="shared" ca="1" si="297"/>
        <v>286.18933552591835</v>
      </c>
      <c r="R754" s="20">
        <f t="shared" si="280"/>
        <v>0</v>
      </c>
      <c r="S754" s="14">
        <f t="shared" si="281"/>
        <v>0</v>
      </c>
      <c r="T754" s="4">
        <f t="shared" si="290"/>
        <v>0</v>
      </c>
      <c r="U754" s="29">
        <f t="shared" si="291"/>
        <v>0</v>
      </c>
      <c r="V754" s="200" t="s">
        <v>95</v>
      </c>
      <c r="W754" s="204">
        <f ca="1">TRUNC(W753*C749,8)</f>
        <v>182.44577623000001</v>
      </c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82"/>
        <v>45617</v>
      </c>
      <c r="B755" s="116">
        <f t="shared" ca="1" si="292"/>
        <v>536.11728077785085</v>
      </c>
      <c r="C755" s="14">
        <f t="shared" ca="1" si="283"/>
        <v>249.64024655</v>
      </c>
      <c r="D755" s="95">
        <f t="shared" si="284"/>
        <v>45615</v>
      </c>
      <c r="E755" s="13">
        <f ca="1">IF(D755&lt;$B$1,VLOOKUP(D755,[1]DI!$A$4:$B$15000,2,FALSE),0)</f>
        <v>0.1115</v>
      </c>
      <c r="F755" s="14">
        <f t="shared" ca="1" si="293"/>
        <v>1.00041957</v>
      </c>
      <c r="G755" s="14">
        <f ca="1">(TRUNC(PRODUCT($F$12:$F754),16))</f>
        <v>1.40002001648147</v>
      </c>
      <c r="H755" s="14">
        <f t="shared" ca="1" si="294"/>
        <v>1.39650074792644</v>
      </c>
      <c r="I755" s="14">
        <f t="shared" ca="1" si="295"/>
        <v>1.0025200599999999</v>
      </c>
      <c r="J755" s="13">
        <f t="shared" si="285"/>
        <v>0.03</v>
      </c>
      <c r="K755" s="29">
        <f t="shared" si="286"/>
        <v>45607</v>
      </c>
      <c r="L755" s="2">
        <f t="shared" si="287"/>
        <v>6</v>
      </c>
      <c r="M755" s="17">
        <f t="shared" si="288"/>
        <v>6</v>
      </c>
      <c r="N755" s="12">
        <f t="shared" si="278"/>
        <v>1.000704029</v>
      </c>
      <c r="O755" s="12">
        <f t="shared" ca="1" si="279"/>
        <v>1.0032258629999999</v>
      </c>
      <c r="P755" s="17">
        <f t="shared" si="289"/>
        <v>0</v>
      </c>
      <c r="Q755" s="177">
        <f t="shared" ca="1" si="297"/>
        <v>286.47703422785088</v>
      </c>
      <c r="R755" s="20">
        <f t="shared" si="280"/>
        <v>0</v>
      </c>
      <c r="S755" s="14">
        <f t="shared" si="281"/>
        <v>0</v>
      </c>
      <c r="T755" s="4">
        <f t="shared" si="290"/>
        <v>0</v>
      </c>
      <c r="U755" s="29">
        <f t="shared" si="291"/>
        <v>0</v>
      </c>
      <c r="V755" s="200" t="s">
        <v>96</v>
      </c>
      <c r="W755" s="204">
        <f ca="1">(O749-1)*W754</f>
        <v>1.6198076053197055</v>
      </c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82"/>
        <v>45618</v>
      </c>
      <c r="B756" s="116">
        <f t="shared" ca="1" si="292"/>
        <v>536.4051360624577</v>
      </c>
      <c r="C756" s="14">
        <f t="shared" ca="1" si="283"/>
        <v>249.64024655</v>
      </c>
      <c r="D756" s="95">
        <f t="shared" si="284"/>
        <v>45617</v>
      </c>
      <c r="E756" s="13">
        <f ca="1">IF(D756&lt;$B$1,VLOOKUP(D756,[1]DI!$A$4:$B$15000,2,FALSE),0)</f>
        <v>0.1115</v>
      </c>
      <c r="F756" s="14">
        <f t="shared" ca="1" si="293"/>
        <v>1.00041957</v>
      </c>
      <c r="G756" s="14">
        <f ca="1">(TRUNC(PRODUCT($F$12:$F755),16))</f>
        <v>1.40060742287979</v>
      </c>
      <c r="H756" s="14">
        <f t="shared" ca="1" si="294"/>
        <v>1.39650074792644</v>
      </c>
      <c r="I756" s="14">
        <f t="shared" ca="1" si="295"/>
        <v>1.00294069</v>
      </c>
      <c r="J756" s="13">
        <f t="shared" si="285"/>
        <v>0.03</v>
      </c>
      <c r="K756" s="29">
        <f t="shared" si="286"/>
        <v>45607</v>
      </c>
      <c r="L756" s="2">
        <f t="shared" si="287"/>
        <v>7</v>
      </c>
      <c r="M756" s="17">
        <f t="shared" si="288"/>
        <v>7</v>
      </c>
      <c r="N756" s="12">
        <f t="shared" si="278"/>
        <v>1.0008214150000001</v>
      </c>
      <c r="O756" s="12">
        <f t="shared" ca="1" si="279"/>
        <v>1.0037645209999999</v>
      </c>
      <c r="P756" s="17">
        <f t="shared" si="289"/>
        <v>0</v>
      </c>
      <c r="Q756" s="177">
        <f t="shared" ca="1" si="297"/>
        <v>286.76488951245767</v>
      </c>
      <c r="R756" s="20">
        <f t="shared" si="280"/>
        <v>0</v>
      </c>
      <c r="S756" s="14">
        <f t="shared" si="281"/>
        <v>0</v>
      </c>
      <c r="T756" s="4">
        <f t="shared" si="290"/>
        <v>0</v>
      </c>
      <c r="U756" s="29">
        <f t="shared" si="291"/>
        <v>0</v>
      </c>
      <c r="V756" s="201" t="s">
        <v>97</v>
      </c>
      <c r="W756" s="202">
        <f ca="1">(W754+W755)*W750</f>
        <v>12999999.989537124</v>
      </c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82"/>
        <v>45621</v>
      </c>
      <c r="B757" s="116">
        <f t="shared" ca="1" si="292"/>
        <v>536.69314203745398</v>
      </c>
      <c r="C757" s="14">
        <f t="shared" ca="1" si="283"/>
        <v>249.64024655</v>
      </c>
      <c r="D757" s="95">
        <f t="shared" si="284"/>
        <v>45618</v>
      </c>
      <c r="E757" s="13">
        <f ca="1">IF(D757&lt;$B$1,VLOOKUP(D757,[1]DI!$A$4:$B$15000,2,FALSE),0)</f>
        <v>0.1115</v>
      </c>
      <c r="F757" s="14">
        <f t="shared" ca="1" si="293"/>
        <v>1.00041957</v>
      </c>
      <c r="G757" s="14">
        <f ca="1">(TRUNC(PRODUCT($F$12:$F756),16))</f>
        <v>1.4011950757362099</v>
      </c>
      <c r="H757" s="14">
        <f t="shared" ca="1" si="294"/>
        <v>1.39650074792644</v>
      </c>
      <c r="I757" s="14">
        <f t="shared" ca="1" si="295"/>
        <v>1.0033614900000001</v>
      </c>
      <c r="J757" s="13">
        <f t="shared" si="285"/>
        <v>0.03</v>
      </c>
      <c r="K757" s="29">
        <f t="shared" si="286"/>
        <v>45607</v>
      </c>
      <c r="L757" s="2">
        <f t="shared" si="287"/>
        <v>8</v>
      </c>
      <c r="M757" s="17">
        <f t="shared" si="288"/>
        <v>8</v>
      </c>
      <c r="N757" s="12">
        <f t="shared" si="278"/>
        <v>1.000938815</v>
      </c>
      <c r="O757" s="12">
        <f t="shared" ca="1" si="279"/>
        <v>1.0043034609999999</v>
      </c>
      <c r="P757" s="17">
        <f t="shared" si="289"/>
        <v>0</v>
      </c>
      <c r="Q757" s="177">
        <f t="shared" ca="1" si="297"/>
        <v>287.05289548745395</v>
      </c>
      <c r="R757" s="20">
        <f t="shared" si="280"/>
        <v>0</v>
      </c>
      <c r="S757" s="14">
        <f t="shared" si="281"/>
        <v>0</v>
      </c>
      <c r="T757" s="4">
        <f t="shared" si="290"/>
        <v>0</v>
      </c>
      <c r="U757" s="29">
        <f t="shared" si="291"/>
        <v>0</v>
      </c>
      <c r="V757" s="201" t="s">
        <v>98</v>
      </c>
      <c r="W757" s="207">
        <f ca="1">C749-S749+Q749-W755</f>
        <v>534.3934008831543</v>
      </c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82"/>
        <v>45622</v>
      </c>
      <c r="B758" s="116">
        <f t="shared" ca="1" si="292"/>
        <v>536.98130459512447</v>
      </c>
      <c r="C758" s="14">
        <f t="shared" ca="1" si="283"/>
        <v>249.64024655</v>
      </c>
      <c r="D758" s="95">
        <f t="shared" si="284"/>
        <v>45621</v>
      </c>
      <c r="E758" s="13">
        <f ca="1">IF(D758&lt;$B$1,VLOOKUP(D758,[1]DI!$A$4:$B$15000,2,FALSE),0)</f>
        <v>0.1115</v>
      </c>
      <c r="F758" s="14">
        <f t="shared" ca="1" si="293"/>
        <v>1.00041957</v>
      </c>
      <c r="G758" s="14">
        <f ca="1">(TRUNC(PRODUCT($F$12:$F757),16))</f>
        <v>1.40178297515413</v>
      </c>
      <c r="H758" s="14">
        <f t="shared" ca="1" si="294"/>
        <v>1.39650074792644</v>
      </c>
      <c r="I758" s="14">
        <f t="shared" ca="1" si="295"/>
        <v>1.00378247</v>
      </c>
      <c r="J758" s="13">
        <f t="shared" si="285"/>
        <v>0.03</v>
      </c>
      <c r="K758" s="29">
        <f t="shared" si="286"/>
        <v>45607</v>
      </c>
      <c r="L758" s="2">
        <f t="shared" si="287"/>
        <v>9</v>
      </c>
      <c r="M758" s="17">
        <f t="shared" si="288"/>
        <v>9</v>
      </c>
      <c r="N758" s="12">
        <f t="shared" si="278"/>
        <v>1.001056229</v>
      </c>
      <c r="O758" s="12">
        <f t="shared" ca="1" si="279"/>
        <v>1.0048426939999999</v>
      </c>
      <c r="P758" s="17">
        <f t="shared" si="289"/>
        <v>0</v>
      </c>
      <c r="Q758" s="177">
        <f t="shared" ca="1" si="297"/>
        <v>287.34105804512444</v>
      </c>
      <c r="R758" s="20">
        <f t="shared" si="280"/>
        <v>0</v>
      </c>
      <c r="S758" s="14">
        <f t="shared" si="281"/>
        <v>0</v>
      </c>
      <c r="T758" s="4">
        <f t="shared" si="290"/>
        <v>0</v>
      </c>
      <c r="U758" s="29">
        <f t="shared" si="291"/>
        <v>0</v>
      </c>
      <c r="V758" s="201" t="s">
        <v>99</v>
      </c>
      <c r="W758" s="209">
        <f ca="1">C750</f>
        <v>249.64024655</v>
      </c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82"/>
        <v>45623</v>
      </c>
      <c r="B759" s="116">
        <f t="shared" ca="1" si="292"/>
        <v>537.26962426022249</v>
      </c>
      <c r="C759" s="14">
        <f t="shared" ca="1" si="283"/>
        <v>249.64024655</v>
      </c>
      <c r="D759" s="95">
        <f t="shared" si="284"/>
        <v>45622</v>
      </c>
      <c r="E759" s="13">
        <f ca="1">IF(D759&lt;$B$1,VLOOKUP(D759,[1]DI!$A$4:$B$15000,2,FALSE),0)</f>
        <v>0.1115</v>
      </c>
      <c r="F759" s="14">
        <f t="shared" ca="1" si="293"/>
        <v>1.00041957</v>
      </c>
      <c r="G759" s="14">
        <f ca="1">(TRUNC(PRODUCT($F$12:$F758),16))</f>
        <v>1.40237112123702</v>
      </c>
      <c r="H759" s="14">
        <f t="shared" ca="1" si="294"/>
        <v>1.39650074792644</v>
      </c>
      <c r="I759" s="14">
        <f t="shared" ca="1" si="295"/>
        <v>1.0042036299999999</v>
      </c>
      <c r="J759" s="13">
        <f t="shared" si="285"/>
        <v>0.03</v>
      </c>
      <c r="K759" s="29">
        <f t="shared" si="286"/>
        <v>45607</v>
      </c>
      <c r="L759" s="2">
        <f t="shared" si="287"/>
        <v>10</v>
      </c>
      <c r="M759" s="17">
        <f t="shared" si="288"/>
        <v>10</v>
      </c>
      <c r="N759" s="12">
        <f t="shared" si="278"/>
        <v>1.0011736570000001</v>
      </c>
      <c r="O759" s="12">
        <f t="shared" ca="1" si="279"/>
        <v>1.0053822210000001</v>
      </c>
      <c r="P759" s="17">
        <f t="shared" si="289"/>
        <v>0</v>
      </c>
      <c r="Q759" s="177">
        <f t="shared" ca="1" si="297"/>
        <v>287.62937771022246</v>
      </c>
      <c r="R759" s="20">
        <f t="shared" si="280"/>
        <v>0</v>
      </c>
      <c r="S759" s="14">
        <f t="shared" si="281"/>
        <v>0</v>
      </c>
      <c r="T759" s="4">
        <f t="shared" si="290"/>
        <v>0</v>
      </c>
      <c r="U759" s="29">
        <f t="shared" si="291"/>
        <v>0</v>
      </c>
      <c r="V759" s="201" t="s">
        <v>100</v>
      </c>
      <c r="W759" s="208">
        <f ca="1">W757*W750</f>
        <v>37742602.724174537</v>
      </c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82"/>
        <v>45624</v>
      </c>
      <c r="B760" s="116">
        <f t="shared" ca="1" si="292"/>
        <v>537.55809409095673</v>
      </c>
      <c r="C760" s="14">
        <f t="shared" ca="1" si="283"/>
        <v>249.64024655</v>
      </c>
      <c r="D760" s="95">
        <f t="shared" si="284"/>
        <v>45623</v>
      </c>
      <c r="E760" s="13">
        <f ca="1">IF(D760&lt;$B$1,VLOOKUP(D760,[1]DI!$A$4:$B$15000,2,FALSE),0)</f>
        <v>0.1115</v>
      </c>
      <c r="F760" s="14">
        <f t="shared" ca="1" si="293"/>
        <v>1.00041957</v>
      </c>
      <c r="G760" s="14">
        <f ca="1">(TRUNC(PRODUCT($F$12:$F759),16))</f>
        <v>1.4029595140883599</v>
      </c>
      <c r="H760" s="14">
        <f t="shared" ca="1" si="294"/>
        <v>1.39650074792644</v>
      </c>
      <c r="I760" s="14">
        <f t="shared" ca="1" si="295"/>
        <v>1.0046249599999999</v>
      </c>
      <c r="J760" s="13">
        <f t="shared" si="285"/>
        <v>0.03</v>
      </c>
      <c r="K760" s="29">
        <f t="shared" si="286"/>
        <v>45607</v>
      </c>
      <c r="L760" s="2">
        <f t="shared" si="287"/>
        <v>11</v>
      </c>
      <c r="M760" s="17">
        <f t="shared" si="288"/>
        <v>11</v>
      </c>
      <c r="N760" s="12">
        <f t="shared" si="278"/>
        <v>1.001291098</v>
      </c>
      <c r="O760" s="12">
        <f t="shared" ca="1" si="279"/>
        <v>1.0059220289999999</v>
      </c>
      <c r="P760" s="17">
        <f t="shared" si="289"/>
        <v>0</v>
      </c>
      <c r="Q760" s="177">
        <f t="shared" ca="1" si="297"/>
        <v>287.9178475409567</v>
      </c>
      <c r="R760" s="20">
        <f t="shared" si="280"/>
        <v>0</v>
      </c>
      <c r="S760" s="14">
        <f t="shared" si="281"/>
        <v>0</v>
      </c>
      <c r="T760" s="4">
        <f t="shared" si="290"/>
        <v>0</v>
      </c>
      <c r="U760" s="29">
        <f t="shared" si="291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82"/>
        <v>45625</v>
      </c>
      <c r="B761" s="116">
        <f t="shared" ca="1" si="292"/>
        <v>537.84672103911828</v>
      </c>
      <c r="C761" s="14">
        <f t="shared" ca="1" si="283"/>
        <v>249.64024655</v>
      </c>
      <c r="D761" s="95">
        <f t="shared" si="284"/>
        <v>45624</v>
      </c>
      <c r="E761" s="13">
        <f ca="1">IF(D761&lt;$B$1,VLOOKUP(D761,[1]DI!$A$4:$B$15000,2,FALSE),0)</f>
        <v>0.1115</v>
      </c>
      <c r="F761" s="14">
        <f t="shared" ca="1" si="293"/>
        <v>1.00041957</v>
      </c>
      <c r="G761" s="14">
        <f ca="1">(TRUNC(PRODUCT($F$12:$F760),16))</f>
        <v>1.4035481538116801</v>
      </c>
      <c r="H761" s="14">
        <f t="shared" ca="1" si="294"/>
        <v>1.39650074792644</v>
      </c>
      <c r="I761" s="14">
        <f t="shared" ca="1" si="295"/>
        <v>1.0050464699999999</v>
      </c>
      <c r="J761" s="13">
        <f t="shared" si="285"/>
        <v>0.03</v>
      </c>
      <c r="K761" s="29">
        <f t="shared" si="286"/>
        <v>45607</v>
      </c>
      <c r="L761" s="2">
        <f t="shared" si="287"/>
        <v>12</v>
      </c>
      <c r="M761" s="17">
        <f t="shared" si="288"/>
        <v>12</v>
      </c>
      <c r="N761" s="12">
        <f t="shared" si="278"/>
        <v>1.0014085530000001</v>
      </c>
      <c r="O761" s="12">
        <f t="shared" ca="1" si="279"/>
        <v>1.0064621309999999</v>
      </c>
      <c r="P761" s="17">
        <f t="shared" si="289"/>
        <v>0</v>
      </c>
      <c r="Q761" s="177">
        <f t="shared" ca="1" si="297"/>
        <v>288.20647448911831</v>
      </c>
      <c r="R761" s="20">
        <f t="shared" si="280"/>
        <v>0</v>
      </c>
      <c r="S761" s="14">
        <f t="shared" si="281"/>
        <v>0</v>
      </c>
      <c r="T761" s="4">
        <f t="shared" si="290"/>
        <v>0</v>
      </c>
      <c r="U761" s="29">
        <f t="shared" si="291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82"/>
        <v>45628</v>
      </c>
      <c r="B762" s="116">
        <f t="shared" ca="1" si="292"/>
        <v>538.13550509470736</v>
      </c>
      <c r="C762" s="14">
        <f t="shared" ca="1" si="283"/>
        <v>249.64024655</v>
      </c>
      <c r="D762" s="95">
        <f t="shared" si="284"/>
        <v>45625</v>
      </c>
      <c r="E762" s="13">
        <f ca="1">IF(D762&lt;$B$1,VLOOKUP(D762,[1]DI!$A$4:$B$15000,2,FALSE),0)</f>
        <v>0.1115</v>
      </c>
      <c r="F762" s="14">
        <f t="shared" ca="1" si="293"/>
        <v>1.00041957</v>
      </c>
      <c r="G762" s="14">
        <f ca="1">(TRUNC(PRODUCT($F$12:$F761),16))</f>
        <v>1.40413704051058</v>
      </c>
      <c r="H762" s="14">
        <f t="shared" ca="1" si="294"/>
        <v>1.39650074792644</v>
      </c>
      <c r="I762" s="14">
        <f t="shared" ca="1" si="295"/>
        <v>1.0054681599999999</v>
      </c>
      <c r="J762" s="13">
        <f t="shared" si="285"/>
        <v>0.03</v>
      </c>
      <c r="K762" s="29">
        <f t="shared" si="286"/>
        <v>45607</v>
      </c>
      <c r="L762" s="2">
        <f t="shared" si="287"/>
        <v>13</v>
      </c>
      <c r="M762" s="17">
        <f t="shared" si="288"/>
        <v>13</v>
      </c>
      <c r="N762" s="12">
        <f t="shared" si="278"/>
        <v>1.001526022</v>
      </c>
      <c r="O762" s="12">
        <f t="shared" ca="1" si="279"/>
        <v>1.007002527</v>
      </c>
      <c r="P762" s="17">
        <f t="shared" si="289"/>
        <v>0</v>
      </c>
      <c r="Q762" s="177">
        <f t="shared" ca="1" si="297"/>
        <v>288.49525854470733</v>
      </c>
      <c r="R762" s="20">
        <f t="shared" si="280"/>
        <v>0</v>
      </c>
      <c r="S762" s="14">
        <f t="shared" si="281"/>
        <v>0</v>
      </c>
      <c r="T762" s="4">
        <f t="shared" si="290"/>
        <v>0</v>
      </c>
      <c r="U762" s="29">
        <f t="shared" si="291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115">
        <f t="shared" si="282"/>
        <v>45629</v>
      </c>
      <c r="B763" s="116">
        <f t="shared" ca="1" si="292"/>
        <v>538.42444519821754</v>
      </c>
      <c r="C763" s="14">
        <f t="shared" ca="1" si="283"/>
        <v>249.64024655</v>
      </c>
      <c r="D763" s="95">
        <f t="shared" si="284"/>
        <v>45628</v>
      </c>
      <c r="E763" s="13">
        <f ca="1">IF(D763&lt;$B$1,VLOOKUP(D763,[1]DI!$A$4:$B$15000,2,FALSE),0)</f>
        <v>0.1115</v>
      </c>
      <c r="F763" s="14">
        <f t="shared" ca="1" si="293"/>
        <v>1.00041957</v>
      </c>
      <c r="G763" s="14">
        <f ca="1">(TRUNC(PRODUCT($F$12:$F762),16))</f>
        <v>1.4047261742886601</v>
      </c>
      <c r="H763" s="14">
        <f t="shared" ca="1" si="294"/>
        <v>1.39650074792644</v>
      </c>
      <c r="I763" s="14">
        <f t="shared" ca="1" si="295"/>
        <v>1.00589003</v>
      </c>
      <c r="J763" s="13">
        <f t="shared" si="285"/>
        <v>0.03</v>
      </c>
      <c r="K763" s="29">
        <f t="shared" si="286"/>
        <v>45607</v>
      </c>
      <c r="L763" s="2">
        <f t="shared" si="287"/>
        <v>14</v>
      </c>
      <c r="M763" s="17">
        <f t="shared" si="288"/>
        <v>14</v>
      </c>
      <c r="N763" s="12">
        <f t="shared" si="278"/>
        <v>1.0016435050000001</v>
      </c>
      <c r="O763" s="12">
        <f t="shared" ca="1" si="279"/>
        <v>1.0075432150000001</v>
      </c>
      <c r="P763" s="17">
        <f t="shared" si="289"/>
        <v>0</v>
      </c>
      <c r="Q763" s="177">
        <f t="shared" ca="1" si="297"/>
        <v>288.78419864821751</v>
      </c>
      <c r="R763" s="20">
        <f t="shared" si="280"/>
        <v>0</v>
      </c>
      <c r="S763" s="14">
        <f t="shared" si="281"/>
        <v>0</v>
      </c>
      <c r="T763" s="4">
        <f t="shared" si="290"/>
        <v>0</v>
      </c>
      <c r="U763" s="29">
        <f t="shared" si="291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82"/>
        <v>45630</v>
      </c>
      <c r="B764" s="116">
        <f t="shared" ca="1" si="292"/>
        <v>538.71353706162336</v>
      </c>
      <c r="C764" s="14">
        <f t="shared" ca="1" si="283"/>
        <v>249.64024655</v>
      </c>
      <c r="D764" s="95">
        <f t="shared" si="284"/>
        <v>45629</v>
      </c>
      <c r="E764" s="13">
        <f ca="1">IF(D764&lt;$B$1,VLOOKUP(D764,[1]DI!$A$4:$B$15000,2,FALSE),0)</f>
        <v>0.1115</v>
      </c>
      <c r="F764" s="14">
        <f t="shared" ca="1" si="293"/>
        <v>1.00041957</v>
      </c>
      <c r="G764" s="14">
        <f ca="1">(TRUNC(PRODUCT($F$12:$F763),16))</f>
        <v>1.4053155552496099</v>
      </c>
      <c r="H764" s="14">
        <f t="shared" ca="1" si="294"/>
        <v>1.39650074792644</v>
      </c>
      <c r="I764" s="14">
        <f t="shared" ca="1" si="295"/>
        <v>1.0063120699999999</v>
      </c>
      <c r="J764" s="13">
        <f t="shared" si="285"/>
        <v>0.03</v>
      </c>
      <c r="K764" s="29">
        <f t="shared" si="286"/>
        <v>45607</v>
      </c>
      <c r="L764" s="2">
        <f t="shared" si="287"/>
        <v>15</v>
      </c>
      <c r="M764" s="17">
        <f t="shared" si="288"/>
        <v>15</v>
      </c>
      <c r="N764" s="12">
        <f t="shared" si="278"/>
        <v>1.001761001</v>
      </c>
      <c r="O764" s="12">
        <f t="shared" ca="1" si="279"/>
        <v>1.0080841869999999</v>
      </c>
      <c r="P764" s="17">
        <f t="shared" si="289"/>
        <v>0</v>
      </c>
      <c r="Q764" s="177">
        <f t="shared" ca="1" si="297"/>
        <v>289.07329051162333</v>
      </c>
      <c r="R764" s="20">
        <f t="shared" si="280"/>
        <v>0</v>
      </c>
      <c r="S764" s="14">
        <f t="shared" si="281"/>
        <v>0</v>
      </c>
      <c r="T764" s="4">
        <f t="shared" si="290"/>
        <v>0</v>
      </c>
      <c r="U764" s="29">
        <f t="shared" si="291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82"/>
        <v>45631</v>
      </c>
      <c r="B765" s="116">
        <f t="shared" ca="1" si="292"/>
        <v>539.00278550770349</v>
      </c>
      <c r="C765" s="14">
        <f t="shared" ca="1" si="283"/>
        <v>249.64024655</v>
      </c>
      <c r="D765" s="95">
        <f t="shared" si="284"/>
        <v>45630</v>
      </c>
      <c r="E765" s="13">
        <f ca="1">IF(D765&lt;$B$1,VLOOKUP(D765,[1]DI!$A$4:$B$15000,2,FALSE),0)</f>
        <v>0.1115</v>
      </c>
      <c r="F765" s="14">
        <f t="shared" ca="1" si="293"/>
        <v>1.00041957</v>
      </c>
      <c r="G765" s="14">
        <f ca="1">(TRUNC(PRODUCT($F$12:$F764),16))</f>
        <v>1.4059051834971299</v>
      </c>
      <c r="H765" s="14">
        <f t="shared" ca="1" si="294"/>
        <v>1.39650074792644</v>
      </c>
      <c r="I765" s="14">
        <f t="shared" ca="1" si="295"/>
        <v>1.00673429</v>
      </c>
      <c r="J765" s="13">
        <f t="shared" si="285"/>
        <v>0.03</v>
      </c>
      <c r="K765" s="29">
        <f t="shared" si="286"/>
        <v>45607</v>
      </c>
      <c r="L765" s="2">
        <f t="shared" si="287"/>
        <v>16</v>
      </c>
      <c r="M765" s="17">
        <f t="shared" si="288"/>
        <v>16</v>
      </c>
      <c r="N765" s="12">
        <f t="shared" si="278"/>
        <v>1.001878512</v>
      </c>
      <c r="O765" s="12">
        <f t="shared" ca="1" si="279"/>
        <v>1.008625452</v>
      </c>
      <c r="P765" s="17">
        <f t="shared" si="289"/>
        <v>0</v>
      </c>
      <c r="Q765" s="177">
        <f t="shared" ca="1" si="297"/>
        <v>289.36253895770352</v>
      </c>
      <c r="R765" s="20">
        <f t="shared" si="280"/>
        <v>0</v>
      </c>
      <c r="S765" s="14">
        <f t="shared" si="281"/>
        <v>0</v>
      </c>
      <c r="T765" s="4">
        <f t="shared" si="290"/>
        <v>0</v>
      </c>
      <c r="U765" s="29">
        <f t="shared" si="291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82"/>
        <v>45632</v>
      </c>
      <c r="B766" s="116">
        <f t="shared" ca="1" si="292"/>
        <v>539.29218571367949</v>
      </c>
      <c r="C766" s="14">
        <f t="shared" ca="1" si="283"/>
        <v>249.64024655</v>
      </c>
      <c r="D766" s="95">
        <f t="shared" si="284"/>
        <v>45631</v>
      </c>
      <c r="E766" s="13">
        <f ca="1">IF(D766&lt;$B$1,VLOOKUP(D766,[1]DI!$A$4:$B$15000,2,FALSE),0)</f>
        <v>0.1115</v>
      </c>
      <c r="F766" s="14">
        <f t="shared" ca="1" si="293"/>
        <v>1.00041957</v>
      </c>
      <c r="G766" s="14">
        <f ca="1">(TRUNC(PRODUCT($F$12:$F765),16))</f>
        <v>1.4064950591349701</v>
      </c>
      <c r="H766" s="14">
        <f t="shared" ca="1" si="294"/>
        <v>1.39650074792644</v>
      </c>
      <c r="I766" s="14">
        <f t="shared" ca="1" si="295"/>
        <v>1.00715668</v>
      </c>
      <c r="J766" s="13">
        <f t="shared" si="285"/>
        <v>0.03</v>
      </c>
      <c r="K766" s="29">
        <f t="shared" si="286"/>
        <v>45607</v>
      </c>
      <c r="L766" s="2">
        <f t="shared" si="287"/>
        <v>17</v>
      </c>
      <c r="M766" s="17">
        <f t="shared" si="288"/>
        <v>17</v>
      </c>
      <c r="N766" s="12">
        <f t="shared" si="278"/>
        <v>1.001996036</v>
      </c>
      <c r="O766" s="12">
        <f t="shared" ca="1" si="279"/>
        <v>1.009167001</v>
      </c>
      <c r="P766" s="17">
        <f t="shared" si="289"/>
        <v>0</v>
      </c>
      <c r="Q766" s="177">
        <f t="shared" ca="1" si="297"/>
        <v>289.65193916367946</v>
      </c>
      <c r="R766" s="20">
        <f t="shared" si="280"/>
        <v>0</v>
      </c>
      <c r="S766" s="14">
        <f t="shared" si="281"/>
        <v>0</v>
      </c>
      <c r="T766" s="4">
        <f t="shared" si="290"/>
        <v>0</v>
      </c>
      <c r="U766" s="29">
        <f t="shared" si="291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82"/>
        <v>45635</v>
      </c>
      <c r="B767" s="116">
        <f t="shared" ca="1" si="292"/>
        <v>539.58174197757648</v>
      </c>
      <c r="C767" s="14">
        <f t="shared" ca="1" si="283"/>
        <v>249.64024655</v>
      </c>
      <c r="D767" s="95">
        <f t="shared" si="284"/>
        <v>45632</v>
      </c>
      <c r="E767" s="13">
        <f ca="1">IF(D767&lt;$B$1,VLOOKUP(D767,[1]DI!$A$4:$B$15000,2,FALSE),0)</f>
        <v>0.1115</v>
      </c>
      <c r="F767" s="14">
        <f t="shared" ca="1" si="293"/>
        <v>1.00041957</v>
      </c>
      <c r="G767" s="14">
        <f ca="1">(TRUNC(PRODUCT($F$12:$F766),16))</f>
        <v>1.4070851822669299</v>
      </c>
      <c r="H767" s="14">
        <f t="shared" ca="1" si="294"/>
        <v>1.39650074792644</v>
      </c>
      <c r="I767" s="14">
        <f t="shared" ca="1" si="295"/>
        <v>1.00757925</v>
      </c>
      <c r="J767" s="13">
        <f t="shared" si="285"/>
        <v>0.03</v>
      </c>
      <c r="K767" s="29">
        <f t="shared" si="286"/>
        <v>45607</v>
      </c>
      <c r="L767" s="2">
        <f t="shared" si="287"/>
        <v>18</v>
      </c>
      <c r="M767" s="17">
        <f t="shared" si="288"/>
        <v>18</v>
      </c>
      <c r="N767" s="12">
        <f t="shared" si="278"/>
        <v>1.0021135729999999</v>
      </c>
      <c r="O767" s="12">
        <f t="shared" ca="1" si="279"/>
        <v>1.009708842</v>
      </c>
      <c r="P767" s="17">
        <f t="shared" si="289"/>
        <v>0</v>
      </c>
      <c r="Q767" s="177">
        <f t="shared" ca="1" si="297"/>
        <v>289.94149542757651</v>
      </c>
      <c r="R767" s="20">
        <f t="shared" si="280"/>
        <v>0</v>
      </c>
      <c r="S767" s="14">
        <f t="shared" si="281"/>
        <v>0</v>
      </c>
      <c r="T767" s="4">
        <f t="shared" si="290"/>
        <v>0</v>
      </c>
      <c r="U767" s="29">
        <f t="shared" si="291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82"/>
        <v>45636</v>
      </c>
      <c r="B768" s="116">
        <f t="shared" ca="1" si="292"/>
        <v>539.8714558736541</v>
      </c>
      <c r="C768" s="14">
        <f t="shared" ca="1" si="283"/>
        <v>249.64024655</v>
      </c>
      <c r="D768" s="95">
        <f t="shared" si="284"/>
        <v>45635</v>
      </c>
      <c r="E768" s="13">
        <f ca="1">IF(D768&lt;$B$1,VLOOKUP(D768,[1]DI!$A$4:$B$15000,2,FALSE),0)</f>
        <v>0.1115</v>
      </c>
      <c r="F768" s="14">
        <f t="shared" ca="1" si="293"/>
        <v>1.00041957</v>
      </c>
      <c r="G768" s="14">
        <f ca="1">(TRUNC(PRODUCT($F$12:$F767),16))</f>
        <v>1.4076755529968501</v>
      </c>
      <c r="H768" s="14">
        <f t="shared" ca="1" si="294"/>
        <v>1.39650074792644</v>
      </c>
      <c r="I768" s="14">
        <f t="shared" ca="1" si="295"/>
        <v>1.0080020000000001</v>
      </c>
      <c r="J768" s="13">
        <f t="shared" si="285"/>
        <v>0.03</v>
      </c>
      <c r="K768" s="29">
        <f t="shared" si="286"/>
        <v>45607</v>
      </c>
      <c r="L768" s="2">
        <f t="shared" si="287"/>
        <v>19</v>
      </c>
      <c r="M768" s="17">
        <f t="shared" si="288"/>
        <v>19</v>
      </c>
      <c r="N768" s="12">
        <f t="shared" si="278"/>
        <v>1.002231125</v>
      </c>
      <c r="O768" s="12">
        <f t="shared" ca="1" si="279"/>
        <v>1.010250978</v>
      </c>
      <c r="P768" s="17">
        <f t="shared" si="289"/>
        <v>0</v>
      </c>
      <c r="Q768" s="177">
        <f t="shared" ca="1" si="297"/>
        <v>290.23120932365407</v>
      </c>
      <c r="R768" s="20">
        <f t="shared" si="280"/>
        <v>0</v>
      </c>
      <c r="S768" s="14">
        <f t="shared" si="281"/>
        <v>0</v>
      </c>
      <c r="T768" s="4">
        <f t="shared" si="290"/>
        <v>0</v>
      </c>
      <c r="U768" s="29">
        <f t="shared" si="291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82"/>
        <v>45637</v>
      </c>
      <c r="B769" s="116">
        <f t="shared" ca="1" si="292"/>
        <v>540.16132742191212</v>
      </c>
      <c r="C769" s="14">
        <f t="shared" ca="1" si="283"/>
        <v>249.64024655</v>
      </c>
      <c r="D769" s="95">
        <f t="shared" si="284"/>
        <v>45636</v>
      </c>
      <c r="E769" s="13">
        <f ca="1">IF(D769&lt;$B$1,VLOOKUP(D769,[1]DI!$A$4:$B$15000,2,FALSE),0)</f>
        <v>0.1115</v>
      </c>
      <c r="F769" s="14">
        <f t="shared" ca="1" si="293"/>
        <v>1.00041957</v>
      </c>
      <c r="G769" s="14">
        <f ca="1">(TRUNC(PRODUCT($F$12:$F768),16))</f>
        <v>1.40826617142862</v>
      </c>
      <c r="H769" s="14">
        <f t="shared" ca="1" si="294"/>
        <v>1.39650074792644</v>
      </c>
      <c r="I769" s="14">
        <f t="shared" ca="1" si="295"/>
        <v>1.0084249300000001</v>
      </c>
      <c r="J769" s="13">
        <f t="shared" si="285"/>
        <v>0.03</v>
      </c>
      <c r="K769" s="29">
        <f t="shared" si="286"/>
        <v>45607</v>
      </c>
      <c r="L769" s="2">
        <f t="shared" si="287"/>
        <v>20</v>
      </c>
      <c r="M769" s="17">
        <f t="shared" si="288"/>
        <v>20</v>
      </c>
      <c r="N769" s="12">
        <f t="shared" si="278"/>
        <v>1.0023486909999999</v>
      </c>
      <c r="O769" s="12">
        <f t="shared" ca="1" si="279"/>
        <v>1.0107934089999999</v>
      </c>
      <c r="P769" s="17">
        <f t="shared" si="289"/>
        <v>0</v>
      </c>
      <c r="Q769" s="177">
        <f t="shared" ca="1" si="297"/>
        <v>290.52108087191215</v>
      </c>
      <c r="R769" s="20">
        <f t="shared" si="280"/>
        <v>0</v>
      </c>
      <c r="S769" s="14">
        <f t="shared" si="281"/>
        <v>0</v>
      </c>
      <c r="T769" s="4">
        <f t="shared" si="290"/>
        <v>0</v>
      </c>
      <c r="U769" s="29">
        <f t="shared" si="291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82"/>
        <v>45638</v>
      </c>
      <c r="B770" s="116">
        <f t="shared" ca="1" si="292"/>
        <v>540.45135500809124</v>
      </c>
      <c r="C770" s="14">
        <f t="shared" ca="1" si="283"/>
        <v>249.64024655</v>
      </c>
      <c r="D770" s="95">
        <f t="shared" si="284"/>
        <v>45637</v>
      </c>
      <c r="E770" s="13">
        <f ca="1">IF(D770&lt;$B$1,VLOOKUP(D770,[1]DI!$A$4:$B$15000,2,FALSE),0)</f>
        <v>0.1115</v>
      </c>
      <c r="F770" s="14">
        <f t="shared" ca="1" si="293"/>
        <v>1.00041957</v>
      </c>
      <c r="G770" s="14">
        <f ca="1">(TRUNC(PRODUCT($F$12:$F769),16))</f>
        <v>1.40885703766617</v>
      </c>
      <c r="H770" s="14">
        <f t="shared" ca="1" si="294"/>
        <v>1.39650074792644</v>
      </c>
      <c r="I770" s="14">
        <f t="shared" ca="1" si="295"/>
        <v>1.0088480399999999</v>
      </c>
      <c r="J770" s="13">
        <f t="shared" si="285"/>
        <v>0.03</v>
      </c>
      <c r="K770" s="29">
        <f t="shared" si="286"/>
        <v>45607</v>
      </c>
      <c r="L770" s="2">
        <f t="shared" si="287"/>
        <v>21</v>
      </c>
      <c r="M770" s="17">
        <f t="shared" si="288"/>
        <v>21</v>
      </c>
      <c r="N770" s="12">
        <f t="shared" si="278"/>
        <v>1.00246627</v>
      </c>
      <c r="O770" s="12">
        <f t="shared" ca="1" si="279"/>
        <v>1.0113361320000001</v>
      </c>
      <c r="P770" s="17">
        <f t="shared" si="289"/>
        <v>0</v>
      </c>
      <c r="Q770" s="177">
        <f t="shared" ca="1" si="297"/>
        <v>290.81110845809127</v>
      </c>
      <c r="R770" s="20">
        <f t="shared" si="280"/>
        <v>0</v>
      </c>
      <c r="S770" s="14">
        <f t="shared" si="281"/>
        <v>0</v>
      </c>
      <c r="T770" s="4">
        <f t="shared" si="290"/>
        <v>0</v>
      </c>
      <c r="U770" s="29">
        <f t="shared" si="291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82"/>
        <v>45639</v>
      </c>
      <c r="B771" s="116">
        <f t="shared" ca="1" si="292"/>
        <v>540.74153436416623</v>
      </c>
      <c r="C771" s="14">
        <f t="shared" ca="1" si="283"/>
        <v>249.64024655</v>
      </c>
      <c r="D771" s="95">
        <f t="shared" si="284"/>
        <v>45638</v>
      </c>
      <c r="E771" s="13">
        <f ca="1">IF(D771&lt;$B$1,VLOOKUP(D771,[1]DI!$A$4:$B$15000,2,FALSE),0)</f>
        <v>0.1215</v>
      </c>
      <c r="F771" s="14">
        <f t="shared" ca="1" si="293"/>
        <v>1.00045513</v>
      </c>
      <c r="G771" s="14">
        <f ca="1">(TRUNC(PRODUCT($F$12:$F770),16))</f>
        <v>1.4094481518134601</v>
      </c>
      <c r="H771" s="14">
        <f t="shared" ca="1" si="294"/>
        <v>1.39650074792644</v>
      </c>
      <c r="I771" s="14">
        <f t="shared" ca="1" si="295"/>
        <v>1.0092713200000001</v>
      </c>
      <c r="J771" s="13">
        <f t="shared" si="285"/>
        <v>0.03</v>
      </c>
      <c r="K771" s="29">
        <f t="shared" si="286"/>
        <v>45607</v>
      </c>
      <c r="L771" s="2">
        <f t="shared" si="287"/>
        <v>22</v>
      </c>
      <c r="M771" s="17">
        <f t="shared" si="288"/>
        <v>22</v>
      </c>
      <c r="N771" s="12">
        <f t="shared" si="278"/>
        <v>1.0025838629999999</v>
      </c>
      <c r="O771" s="12">
        <f t="shared" ca="1" si="279"/>
        <v>1.0118791389999999</v>
      </c>
      <c r="P771" s="17">
        <f t="shared" si="289"/>
        <v>0</v>
      </c>
      <c r="Q771" s="177">
        <f t="shared" ca="1" si="297"/>
        <v>291.10128781416626</v>
      </c>
      <c r="R771" s="20">
        <f t="shared" si="280"/>
        <v>0</v>
      </c>
      <c r="S771" s="14">
        <f t="shared" si="281"/>
        <v>0</v>
      </c>
      <c r="T771" s="4">
        <f t="shared" si="290"/>
        <v>0</v>
      </c>
      <c r="U771" s="29">
        <f t="shared" si="291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82"/>
        <v>45642</v>
      </c>
      <c r="B772" s="116">
        <f t="shared" ca="1" si="292"/>
        <v>541.05110204943367</v>
      </c>
      <c r="C772" s="14">
        <f t="shared" ca="1" si="283"/>
        <v>249.64024655</v>
      </c>
      <c r="D772" s="95">
        <f t="shared" si="284"/>
        <v>45639</v>
      </c>
      <c r="E772" s="13">
        <f ca="1">IF(D772&lt;$B$1,VLOOKUP(D772,[1]DI!$A$4:$B$15000,2,FALSE),0)</f>
        <v>0.1215</v>
      </c>
      <c r="F772" s="14">
        <f t="shared" ca="1" si="293"/>
        <v>1.00045513</v>
      </c>
      <c r="G772" s="14">
        <f ca="1">(TRUNC(PRODUCT($F$12:$F771),16))</f>
        <v>1.4100896339508</v>
      </c>
      <c r="H772" s="14">
        <f t="shared" ca="1" si="294"/>
        <v>1.39650074792644</v>
      </c>
      <c r="I772" s="14">
        <f t="shared" ca="1" si="295"/>
        <v>1.0097306699999999</v>
      </c>
      <c r="J772" s="13">
        <f t="shared" si="285"/>
        <v>0.03</v>
      </c>
      <c r="K772" s="29">
        <f t="shared" si="286"/>
        <v>45607</v>
      </c>
      <c r="L772" s="2">
        <f t="shared" si="287"/>
        <v>23</v>
      </c>
      <c r="M772" s="17">
        <f t="shared" si="288"/>
        <v>23</v>
      </c>
      <c r="N772" s="12">
        <f t="shared" si="278"/>
        <v>1.0027014700000001</v>
      </c>
      <c r="O772" s="12">
        <f t="shared" ca="1" si="279"/>
        <v>1.0124584270000001</v>
      </c>
      <c r="P772" s="17">
        <f t="shared" si="289"/>
        <v>0</v>
      </c>
      <c r="Q772" s="177">
        <f t="shared" ca="1" si="297"/>
        <v>291.41085549943364</v>
      </c>
      <c r="R772" s="20">
        <f t="shared" si="280"/>
        <v>0</v>
      </c>
      <c r="S772" s="14">
        <f t="shared" si="281"/>
        <v>0</v>
      </c>
      <c r="T772" s="4">
        <f t="shared" si="290"/>
        <v>0</v>
      </c>
      <c r="U772" s="29">
        <f t="shared" si="291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115">
        <f t="shared" si="282"/>
        <v>45643</v>
      </c>
      <c r="B773" s="116">
        <f t="shared" ca="1" si="292"/>
        <v>541.36084715274819</v>
      </c>
      <c r="C773" s="14">
        <f t="shared" ca="1" si="283"/>
        <v>249.64024655</v>
      </c>
      <c r="D773" s="95">
        <f t="shared" si="284"/>
        <v>45642</v>
      </c>
      <c r="E773" s="13">
        <f ca="1">IF(D773&lt;$B$1,VLOOKUP(D773,[1]DI!$A$4:$B$15000,2,FALSE),0)</f>
        <v>0.1215</v>
      </c>
      <c r="F773" s="14">
        <f t="shared" ca="1" si="293"/>
        <v>1.00045513</v>
      </c>
      <c r="G773" s="14">
        <f ca="1">(TRUNC(PRODUCT($F$12:$F772),16))</f>
        <v>1.4107314080458999</v>
      </c>
      <c r="H773" s="14">
        <f t="shared" ca="1" si="294"/>
        <v>1.39650074792644</v>
      </c>
      <c r="I773" s="14">
        <f t="shared" ca="1" si="295"/>
        <v>1.0101902300000001</v>
      </c>
      <c r="J773" s="13">
        <f t="shared" si="285"/>
        <v>0.03</v>
      </c>
      <c r="K773" s="29">
        <f t="shared" si="286"/>
        <v>45607</v>
      </c>
      <c r="L773" s="2">
        <f t="shared" si="287"/>
        <v>24</v>
      </c>
      <c r="M773" s="17">
        <f t="shared" si="288"/>
        <v>24</v>
      </c>
      <c r="N773" s="12">
        <f t="shared" si="278"/>
        <v>1.00281909</v>
      </c>
      <c r="O773" s="12">
        <f t="shared" ca="1" si="279"/>
        <v>1.013038047</v>
      </c>
      <c r="P773" s="17">
        <f t="shared" si="289"/>
        <v>0</v>
      </c>
      <c r="Q773" s="177">
        <f t="shared" ca="1" si="297"/>
        <v>291.72060060274816</v>
      </c>
      <c r="R773" s="20">
        <f t="shared" si="280"/>
        <v>0</v>
      </c>
      <c r="S773" s="14">
        <f t="shared" si="281"/>
        <v>0</v>
      </c>
      <c r="T773" s="4">
        <f t="shared" si="290"/>
        <v>0</v>
      </c>
      <c r="U773" s="29">
        <f t="shared" si="291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82"/>
        <v>45644</v>
      </c>
      <c r="B774" s="116">
        <f t="shared" ca="1" si="292"/>
        <v>541.67077074361634</v>
      </c>
      <c r="C774" s="14">
        <f t="shared" ca="1" si="283"/>
        <v>249.64024655</v>
      </c>
      <c r="D774" s="95">
        <f t="shared" si="284"/>
        <v>45643</v>
      </c>
      <c r="E774" s="13">
        <f ca="1">IF(D774&lt;$B$1,VLOOKUP(D774,[1]DI!$A$4:$B$15000,2,FALSE),0)</f>
        <v>0.1215</v>
      </c>
      <c r="F774" s="14">
        <f t="shared" ca="1" si="293"/>
        <v>1.00045513</v>
      </c>
      <c r="G774" s="14">
        <f ca="1">(TRUNC(PRODUCT($F$12:$F773),16))</f>
        <v>1.4113734742316399</v>
      </c>
      <c r="H774" s="14">
        <f t="shared" ca="1" si="294"/>
        <v>1.39650074792644</v>
      </c>
      <c r="I774" s="14">
        <f t="shared" ca="1" si="295"/>
        <v>1.01065</v>
      </c>
      <c r="J774" s="13">
        <f t="shared" si="285"/>
        <v>0.03</v>
      </c>
      <c r="K774" s="29">
        <f t="shared" si="286"/>
        <v>45607</v>
      </c>
      <c r="L774" s="2">
        <f t="shared" si="287"/>
        <v>25</v>
      </c>
      <c r="M774" s="17">
        <f t="shared" si="288"/>
        <v>25</v>
      </c>
      <c r="N774" s="12">
        <f t="shared" si="278"/>
        <v>1.0029367250000001</v>
      </c>
      <c r="O774" s="12">
        <f t="shared" ca="1" si="279"/>
        <v>1.013618001</v>
      </c>
      <c r="P774" s="17">
        <f t="shared" si="289"/>
        <v>0</v>
      </c>
      <c r="Q774" s="177">
        <f t="shared" ca="1" si="297"/>
        <v>292.03052419361632</v>
      </c>
      <c r="R774" s="20">
        <f t="shared" si="280"/>
        <v>0</v>
      </c>
      <c r="S774" s="14">
        <f t="shared" si="281"/>
        <v>0</v>
      </c>
      <c r="T774" s="4">
        <f t="shared" si="290"/>
        <v>0</v>
      </c>
      <c r="U774" s="29">
        <f t="shared" si="291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82"/>
        <v>45645</v>
      </c>
      <c r="B775" s="116">
        <f t="shared" ca="1" si="292"/>
        <v>541.98086641500015</v>
      </c>
      <c r="C775" s="14">
        <f t="shared" ca="1" si="283"/>
        <v>249.64024655</v>
      </c>
      <c r="D775" s="95">
        <f t="shared" si="284"/>
        <v>45644</v>
      </c>
      <c r="E775" s="13">
        <f ca="1">IF(D775&lt;$B$1,VLOOKUP(D775,[1]DI!$A$4:$B$15000,2,FALSE),0)</f>
        <v>0.1215</v>
      </c>
      <c r="F775" s="14">
        <f t="shared" ca="1" si="293"/>
        <v>1.00045513</v>
      </c>
      <c r="G775" s="14">
        <f ca="1">(TRUNC(PRODUCT($F$12:$F774),16))</f>
        <v>1.41201583264097</v>
      </c>
      <c r="H775" s="14">
        <f t="shared" ca="1" si="294"/>
        <v>1.39650074792644</v>
      </c>
      <c r="I775" s="14">
        <f t="shared" ca="1" si="295"/>
        <v>1.0111099699999999</v>
      </c>
      <c r="J775" s="13">
        <f t="shared" si="285"/>
        <v>0.03</v>
      </c>
      <c r="K775" s="29">
        <f t="shared" si="286"/>
        <v>45607</v>
      </c>
      <c r="L775" s="2">
        <f t="shared" si="287"/>
        <v>26</v>
      </c>
      <c r="M775" s="17">
        <f t="shared" si="288"/>
        <v>26</v>
      </c>
      <c r="N775" s="12">
        <f t="shared" si="278"/>
        <v>1.0030543730000001</v>
      </c>
      <c r="O775" s="12">
        <f t="shared" ca="1" si="279"/>
        <v>1.014198277</v>
      </c>
      <c r="P775" s="17">
        <f t="shared" si="289"/>
        <v>0</v>
      </c>
      <c r="Q775" s="177">
        <f t="shared" ca="1" si="297"/>
        <v>292.34061986500018</v>
      </c>
      <c r="R775" s="20">
        <f t="shared" si="280"/>
        <v>0</v>
      </c>
      <c r="S775" s="14">
        <f t="shared" si="281"/>
        <v>0</v>
      </c>
      <c r="T775" s="4">
        <f t="shared" si="290"/>
        <v>0</v>
      </c>
      <c r="U775" s="29">
        <f t="shared" si="291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82"/>
        <v>45646</v>
      </c>
      <c r="B776" s="116">
        <f t="shared" ca="1" si="292"/>
        <v>542.29114537671592</v>
      </c>
      <c r="C776" s="14">
        <f t="shared" ca="1" si="283"/>
        <v>249.64024655</v>
      </c>
      <c r="D776" s="95">
        <f t="shared" si="284"/>
        <v>45645</v>
      </c>
      <c r="E776" s="13">
        <f ca="1">IF(D776&lt;$B$1,VLOOKUP(D776,[1]DI!$A$4:$B$15000,2,FALSE),0)</f>
        <v>0.1215</v>
      </c>
      <c r="F776" s="14">
        <f t="shared" ca="1" si="293"/>
        <v>1.00045513</v>
      </c>
      <c r="G776" s="14">
        <f ca="1">(TRUNC(PRODUCT($F$12:$F775),16))</f>
        <v>1.4126584834068801</v>
      </c>
      <c r="H776" s="14">
        <f t="shared" ca="1" si="294"/>
        <v>1.39650074792644</v>
      </c>
      <c r="I776" s="14">
        <f t="shared" ca="1" si="295"/>
        <v>1.01157016</v>
      </c>
      <c r="J776" s="13">
        <f t="shared" si="285"/>
        <v>0.03</v>
      </c>
      <c r="K776" s="29">
        <f t="shared" si="286"/>
        <v>45607</v>
      </c>
      <c r="L776" s="2">
        <f t="shared" si="287"/>
        <v>27</v>
      </c>
      <c r="M776" s="17">
        <f t="shared" si="288"/>
        <v>27</v>
      </c>
      <c r="N776" s="12">
        <f t="shared" si="278"/>
        <v>1.003172035</v>
      </c>
      <c r="O776" s="12">
        <f t="shared" ca="1" si="279"/>
        <v>1.0147788959999999</v>
      </c>
      <c r="P776" s="17">
        <f t="shared" si="289"/>
        <v>0</v>
      </c>
      <c r="Q776" s="177">
        <f t="shared" ca="1" si="297"/>
        <v>292.65089882671589</v>
      </c>
      <c r="R776" s="20">
        <f t="shared" si="280"/>
        <v>0</v>
      </c>
      <c r="S776" s="14">
        <f t="shared" si="281"/>
        <v>0</v>
      </c>
      <c r="T776" s="4">
        <f t="shared" si="290"/>
        <v>0</v>
      </c>
      <c r="U776" s="29">
        <f t="shared" si="291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82"/>
        <v>45649</v>
      </c>
      <c r="B777" s="116">
        <f t="shared" ca="1" si="292"/>
        <v>542.60159694370054</v>
      </c>
      <c r="C777" s="14">
        <f t="shared" ca="1" si="283"/>
        <v>249.64024655</v>
      </c>
      <c r="D777" s="95">
        <f t="shared" si="284"/>
        <v>45646</v>
      </c>
      <c r="E777" s="13">
        <f ca="1">IF(D777&lt;$B$1,VLOOKUP(D777,[1]DI!$A$4:$B$15000,2,FALSE),0)</f>
        <v>0.1215</v>
      </c>
      <c r="F777" s="14">
        <f t="shared" ca="1" si="293"/>
        <v>1.00045513</v>
      </c>
      <c r="G777" s="14">
        <f ca="1">(TRUNC(PRODUCT($F$12:$F776),16))</f>
        <v>1.41330142666243</v>
      </c>
      <c r="H777" s="14">
        <f t="shared" ca="1" si="294"/>
        <v>1.39650074792644</v>
      </c>
      <c r="I777" s="14">
        <f t="shared" ca="1" si="295"/>
        <v>1.01203055</v>
      </c>
      <c r="J777" s="13">
        <f t="shared" si="285"/>
        <v>0.03</v>
      </c>
      <c r="K777" s="29">
        <f t="shared" si="286"/>
        <v>45607</v>
      </c>
      <c r="L777" s="2">
        <f t="shared" si="287"/>
        <v>28</v>
      </c>
      <c r="M777" s="17">
        <f t="shared" si="288"/>
        <v>28</v>
      </c>
      <c r="N777" s="12">
        <f t="shared" si="278"/>
        <v>1.0032897110000001</v>
      </c>
      <c r="O777" s="12">
        <f t="shared" ca="1" si="279"/>
        <v>1.015359838</v>
      </c>
      <c r="P777" s="17">
        <f t="shared" si="289"/>
        <v>0</v>
      </c>
      <c r="Q777" s="177">
        <f t="shared" ca="1" si="297"/>
        <v>292.96135039370051</v>
      </c>
      <c r="R777" s="20">
        <f t="shared" si="280"/>
        <v>0</v>
      </c>
      <c r="S777" s="14">
        <f t="shared" si="281"/>
        <v>0</v>
      </c>
      <c r="T777" s="4">
        <f t="shared" si="290"/>
        <v>0</v>
      </c>
      <c r="U777" s="29">
        <f t="shared" si="291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115">
        <f t="shared" si="282"/>
        <v>45650</v>
      </c>
      <c r="B778" s="116">
        <f t="shared" ca="1" si="292"/>
        <v>542.91223127626392</v>
      </c>
      <c r="C778" s="14">
        <f t="shared" ca="1" si="283"/>
        <v>249.64024655</v>
      </c>
      <c r="D778" s="95">
        <f t="shared" si="284"/>
        <v>45649</v>
      </c>
      <c r="E778" s="13">
        <f ca="1">IF(D778&lt;$B$1,VLOOKUP(D778,[1]DI!$A$4:$B$15000,2,FALSE),0)</f>
        <v>0.1215</v>
      </c>
      <c r="F778" s="14">
        <f t="shared" ca="1" si="293"/>
        <v>1.00045513</v>
      </c>
      <c r="G778" s="14">
        <f ca="1">(TRUNC(PRODUCT($F$12:$F777),16))</f>
        <v>1.4139446625407499</v>
      </c>
      <c r="H778" s="14">
        <f t="shared" ca="1" si="294"/>
        <v>1.39650074792644</v>
      </c>
      <c r="I778" s="14">
        <f t="shared" ca="1" si="295"/>
        <v>1.0124911599999999</v>
      </c>
      <c r="J778" s="13">
        <f t="shared" si="285"/>
        <v>0.03</v>
      </c>
      <c r="K778" s="29">
        <f t="shared" si="286"/>
        <v>45607</v>
      </c>
      <c r="L778" s="2">
        <f t="shared" si="287"/>
        <v>29</v>
      </c>
      <c r="M778" s="17">
        <f t="shared" si="288"/>
        <v>29</v>
      </c>
      <c r="N778" s="12">
        <f t="shared" si="278"/>
        <v>1.0034073999999999</v>
      </c>
      <c r="O778" s="12">
        <f t="shared" ca="1" si="279"/>
        <v>1.0159411220000001</v>
      </c>
      <c r="P778" s="17">
        <f t="shared" si="289"/>
        <v>0</v>
      </c>
      <c r="Q778" s="177">
        <f t="shared" ca="1" si="297"/>
        <v>293.27198472626395</v>
      </c>
      <c r="R778" s="20">
        <f t="shared" si="280"/>
        <v>0</v>
      </c>
      <c r="S778" s="14">
        <f t="shared" si="281"/>
        <v>0</v>
      </c>
      <c r="T778" s="4">
        <f t="shared" si="290"/>
        <v>0</v>
      </c>
      <c r="U778" s="29">
        <f t="shared" si="291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82"/>
        <v>45652</v>
      </c>
      <c r="B779" s="116">
        <f t="shared" ca="1" si="292"/>
        <v>543.22304463113403</v>
      </c>
      <c r="C779" s="14">
        <f t="shared" ca="1" si="283"/>
        <v>249.64024655</v>
      </c>
      <c r="D779" s="95">
        <f t="shared" si="284"/>
        <v>45650</v>
      </c>
      <c r="E779" s="13">
        <f ca="1">IF(D779&lt;$B$1,VLOOKUP(D779,[1]DI!$A$4:$B$15000,2,FALSE),0)</f>
        <v>0.1215</v>
      </c>
      <c r="F779" s="14">
        <f t="shared" ca="1" si="293"/>
        <v>1.00045513</v>
      </c>
      <c r="G779" s="14">
        <f ca="1">(TRUNC(PRODUCT($F$12:$F778),16))</f>
        <v>1.41458819117501</v>
      </c>
      <c r="H779" s="14">
        <f t="shared" ca="1" si="294"/>
        <v>1.39650074792644</v>
      </c>
      <c r="I779" s="14">
        <f t="shared" ca="1" si="295"/>
        <v>1.01295198</v>
      </c>
      <c r="J779" s="13">
        <f t="shared" si="285"/>
        <v>0.03</v>
      </c>
      <c r="K779" s="29">
        <f t="shared" si="286"/>
        <v>45607</v>
      </c>
      <c r="L779" s="2">
        <f t="shared" si="287"/>
        <v>30</v>
      </c>
      <c r="M779" s="17">
        <f t="shared" si="288"/>
        <v>30</v>
      </c>
      <c r="N779" s="12">
        <f t="shared" si="278"/>
        <v>1.0035251039999999</v>
      </c>
      <c r="O779" s="12">
        <f t="shared" ca="1" si="279"/>
        <v>1.016522741</v>
      </c>
      <c r="P779" s="17">
        <f t="shared" si="289"/>
        <v>0</v>
      </c>
      <c r="Q779" s="177">
        <f t="shared" ca="1" si="297"/>
        <v>293.582798081134</v>
      </c>
      <c r="R779" s="20">
        <f t="shared" si="280"/>
        <v>0</v>
      </c>
      <c r="S779" s="14">
        <f t="shared" si="281"/>
        <v>0</v>
      </c>
      <c r="T779" s="4">
        <f t="shared" si="290"/>
        <v>0</v>
      </c>
      <c r="U779" s="29">
        <f t="shared" si="291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82"/>
        <v>45653</v>
      </c>
      <c r="B780" s="116">
        <f t="shared" ca="1" si="292"/>
        <v>543.53403006651979</v>
      </c>
      <c r="C780" s="14">
        <f t="shared" ca="1" si="283"/>
        <v>249.64024655</v>
      </c>
      <c r="D780" s="95">
        <f t="shared" si="284"/>
        <v>45652</v>
      </c>
      <c r="E780" s="13">
        <f ca="1">IF(D780&lt;$B$1,VLOOKUP(D780,[1]DI!$A$4:$B$15000,2,FALSE),0)</f>
        <v>0.1215</v>
      </c>
      <c r="F780" s="14">
        <f t="shared" ca="1" si="293"/>
        <v>1.00045513</v>
      </c>
      <c r="G780" s="14">
        <f ca="1">(TRUNC(PRODUCT($F$12:$F779),16))</f>
        <v>1.4152320126984601</v>
      </c>
      <c r="H780" s="14">
        <f t="shared" ca="1" si="294"/>
        <v>1.39650074792644</v>
      </c>
      <c r="I780" s="14">
        <f t="shared" ca="1" si="295"/>
        <v>1.0134129999999999</v>
      </c>
      <c r="J780" s="13">
        <f t="shared" si="285"/>
        <v>0.03</v>
      </c>
      <c r="K780" s="29">
        <f t="shared" si="286"/>
        <v>45607</v>
      </c>
      <c r="L780" s="2">
        <f t="shared" si="287"/>
        <v>31</v>
      </c>
      <c r="M780" s="17">
        <f t="shared" si="288"/>
        <v>31</v>
      </c>
      <c r="N780" s="12">
        <f t="shared" ref="N780:N843" si="298">ROUND((J780+1)^(M780/252),9)</f>
        <v>1.0036428209999999</v>
      </c>
      <c r="O780" s="12">
        <f t="shared" ref="O780:O843" ca="1" si="299">ROUND(I780*N780,9)</f>
        <v>1.017104682</v>
      </c>
      <c r="P780" s="17">
        <f t="shared" si="289"/>
        <v>0</v>
      </c>
      <c r="Q780" s="177">
        <f t="shared" ca="1" si="297"/>
        <v>293.89378351651982</v>
      </c>
      <c r="R780" s="20">
        <f t="shared" ref="R780:R843" si="300">IF($P780&gt;0,VLOOKUP($P780,$X$12:$AD$150,7),0)</f>
        <v>0</v>
      </c>
      <c r="S780" s="14">
        <f t="shared" ref="S780:S843" si="301">IF(R780&gt;0,TRUNC(R780*C780,8),0)</f>
        <v>0</v>
      </c>
      <c r="T780" s="4">
        <f t="shared" si="290"/>
        <v>0</v>
      </c>
      <c r="U780" s="29">
        <f t="shared" si="291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302">WORKDAY($A780,1,$X$166:$X$544)</f>
        <v>45656</v>
      </c>
      <c r="B781" s="116">
        <f t="shared" ca="1" si="292"/>
        <v>543.84519397945917</v>
      </c>
      <c r="C781" s="14">
        <f t="shared" ref="C781:C844" ca="1" si="303">(C780-S780)</f>
        <v>249.64024655</v>
      </c>
      <c r="D781" s="95">
        <f t="shared" ref="D781:D844" si="304">WORKDAY($A781,-1,$X$160:$X$544)</f>
        <v>45653</v>
      </c>
      <c r="E781" s="13">
        <f ca="1">IF(D781&lt;$B$1,VLOOKUP(D781,[1]DI!$A$4:$B$15000,2,FALSE),0)</f>
        <v>0.1215</v>
      </c>
      <c r="F781" s="14">
        <f t="shared" ca="1" si="293"/>
        <v>1.00045513</v>
      </c>
      <c r="G781" s="14">
        <f ca="1">(TRUNC(PRODUCT($F$12:$F780),16))</f>
        <v>1.4158761272444</v>
      </c>
      <c r="H781" s="14">
        <f t="shared" ca="1" si="294"/>
        <v>1.39650074792644</v>
      </c>
      <c r="I781" s="14">
        <f t="shared" ca="1" si="295"/>
        <v>1.0138742300000001</v>
      </c>
      <c r="J781" s="13">
        <f t="shared" ref="J781:J844" si="305">J780</f>
        <v>0.03</v>
      </c>
      <c r="K781" s="29">
        <f t="shared" ref="K781:K844" si="306">IF(P780&gt;0,VLOOKUP(P780,X$12:AH$150,2),K780)</f>
        <v>45607</v>
      </c>
      <c r="L781" s="2">
        <f t="shared" ref="L781:L844" si="307">IF(A781&gt;K781,IF(NETWORKDAYS(K781,A781,$X$160:$X$544)-1=0,1,NETWORKDAYS(K781,A781,$X$160:$X$544)-1),0)</f>
        <v>32</v>
      </c>
      <c r="M781" s="17">
        <f t="shared" ref="M781:M844" si="308">IF(AND(L781=1,L780=1),1,IF(L781&gt;0,IF(L781=L780,L781+1,L781),0))</f>
        <v>32</v>
      </c>
      <c r="N781" s="12">
        <f t="shared" si="298"/>
        <v>1.0037605519999999</v>
      </c>
      <c r="O781" s="12">
        <f t="shared" ca="1" si="299"/>
        <v>1.017686957</v>
      </c>
      <c r="P781" s="17">
        <f t="shared" ref="P781:P844" si="309">IF(VLOOKUP(A781,Y$12:AF$150,8)=VLOOKUP(A780,Y$12:AF$150,8),0,VLOOKUP(A781,Y$12:AF$150,8))</f>
        <v>0</v>
      </c>
      <c r="Q781" s="177">
        <f t="shared" ca="1" si="297"/>
        <v>294.20494742945914</v>
      </c>
      <c r="R781" s="20">
        <f t="shared" si="300"/>
        <v>0</v>
      </c>
      <c r="S781" s="14">
        <f t="shared" si="301"/>
        <v>0</v>
      </c>
      <c r="T781" s="4">
        <f t="shared" ref="T781:T844" si="310">IF(P780&gt;0,VLOOKUP(P780,X$12:AH$150,10),T780)</f>
        <v>0</v>
      </c>
      <c r="U781" s="29">
        <f t="shared" ref="U781:U844" si="311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302"/>
        <v>45657</v>
      </c>
      <c r="B782" s="116">
        <f t="shared" ref="B782:B845" ca="1" si="312">IF(D782&lt;=TODAY(),C782+Q782,IF(AND(D782&gt;TODAY(),A782&lt;=$B$1),IF(VLOOKUP(TODAY(),$A$10:$E$5000,4,FALSE)=0,"n.d",C782+Q782),"n.d"))</f>
        <v>544.1565411927304</v>
      </c>
      <c r="C782" s="14">
        <f t="shared" ca="1" si="303"/>
        <v>249.64024655</v>
      </c>
      <c r="D782" s="95">
        <f t="shared" si="304"/>
        <v>45656</v>
      </c>
      <c r="E782" s="13">
        <f ca="1">IF(D782&lt;$B$1,VLOOKUP(D782,[1]DI!$A$4:$B$15000,2,FALSE),0)</f>
        <v>0.1215</v>
      </c>
      <c r="F782" s="14">
        <f t="shared" ref="F782:F845" ca="1" si="313">ROUND(((1+E782)^(1/252)),8)</f>
        <v>1.00045513</v>
      </c>
      <c r="G782" s="14">
        <f ca="1">(TRUNC(PRODUCT($F$12:$F781),16))</f>
        <v>1.41652053494619</v>
      </c>
      <c r="H782" s="14">
        <f t="shared" ref="H782:H845" ca="1" si="314">IF(P781&gt;0,G781,H781)</f>
        <v>1.39650074792644</v>
      </c>
      <c r="I782" s="14">
        <f t="shared" ref="I782:I845" ca="1" si="315">ROUND(G782/H782,8)</f>
        <v>1.0143356800000001</v>
      </c>
      <c r="J782" s="13">
        <f t="shared" si="305"/>
        <v>0.03</v>
      </c>
      <c r="K782" s="29">
        <f t="shared" si="306"/>
        <v>45607</v>
      </c>
      <c r="L782" s="2">
        <f t="shared" si="307"/>
        <v>33</v>
      </c>
      <c r="M782" s="17">
        <f t="shared" si="308"/>
        <v>33</v>
      </c>
      <c r="N782" s="12">
        <f t="shared" si="298"/>
        <v>1.003878297</v>
      </c>
      <c r="O782" s="12">
        <f t="shared" ca="1" si="299"/>
        <v>1.0182695749999999</v>
      </c>
      <c r="P782" s="17">
        <f t="shared" si="309"/>
        <v>0</v>
      </c>
      <c r="Q782" s="177">
        <f t="shared" ca="1" si="297"/>
        <v>294.51629464273043</v>
      </c>
      <c r="R782" s="20">
        <f t="shared" si="300"/>
        <v>0</v>
      </c>
      <c r="S782" s="14">
        <f t="shared" si="301"/>
        <v>0</v>
      </c>
      <c r="T782" s="4">
        <f t="shared" si="310"/>
        <v>0</v>
      </c>
      <c r="U782" s="29">
        <f t="shared" si="311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302"/>
        <v>45659</v>
      </c>
      <c r="B783" s="116">
        <f t="shared" ca="1" si="312"/>
        <v>544.4680610212705</v>
      </c>
      <c r="C783" s="14">
        <f t="shared" ca="1" si="303"/>
        <v>249.64024655</v>
      </c>
      <c r="D783" s="95">
        <f t="shared" si="304"/>
        <v>45657</v>
      </c>
      <c r="E783" s="13">
        <f ca="1">IF(D783&lt;$B$1,VLOOKUP(D783,[1]DI!$A$4:$B$15000,2,FALSE),0)</f>
        <v>0.1215</v>
      </c>
      <c r="F783" s="14">
        <f t="shared" ca="1" si="313"/>
        <v>1.00045513</v>
      </c>
      <c r="G783" s="14">
        <f ca="1">(TRUNC(PRODUCT($F$12:$F782),16))</f>
        <v>1.41716523593726</v>
      </c>
      <c r="H783" s="14">
        <f t="shared" ca="1" si="314"/>
        <v>1.39650074792644</v>
      </c>
      <c r="I783" s="14">
        <f t="shared" ca="1" si="315"/>
        <v>1.0147973299999999</v>
      </c>
      <c r="J783" s="13">
        <f t="shared" si="305"/>
        <v>0.03</v>
      </c>
      <c r="K783" s="29">
        <f t="shared" si="306"/>
        <v>45607</v>
      </c>
      <c r="L783" s="2">
        <f t="shared" si="307"/>
        <v>34</v>
      </c>
      <c r="M783" s="17">
        <f t="shared" si="308"/>
        <v>34</v>
      </c>
      <c r="N783" s="12">
        <f t="shared" si="298"/>
        <v>1.003996055</v>
      </c>
      <c r="O783" s="12">
        <f t="shared" ca="1" si="299"/>
        <v>1.0188525159999999</v>
      </c>
      <c r="P783" s="17">
        <f t="shared" si="309"/>
        <v>0</v>
      </c>
      <c r="Q783" s="177">
        <f t="shared" ca="1" si="297"/>
        <v>294.82781447127053</v>
      </c>
      <c r="R783" s="20">
        <f t="shared" si="300"/>
        <v>0</v>
      </c>
      <c r="S783" s="14">
        <f t="shared" si="301"/>
        <v>0</v>
      </c>
      <c r="T783" s="4">
        <f t="shared" si="310"/>
        <v>0</v>
      </c>
      <c r="U783" s="29">
        <f t="shared" si="311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302"/>
        <v>45660</v>
      </c>
      <c r="B784" s="116">
        <f t="shared" ca="1" si="312"/>
        <v>544.77976520964887</v>
      </c>
      <c r="C784" s="14">
        <f t="shared" ca="1" si="303"/>
        <v>249.64024655</v>
      </c>
      <c r="D784" s="95">
        <f t="shared" si="304"/>
        <v>45659</v>
      </c>
      <c r="E784" s="13">
        <f ca="1">IF(D784&lt;$B$1,VLOOKUP(D784,[1]DI!$A$4:$B$15000,2,FALSE),0)</f>
        <v>0.1215</v>
      </c>
      <c r="F784" s="14">
        <f t="shared" ca="1" si="313"/>
        <v>1.00045513</v>
      </c>
      <c r="G784" s="14">
        <f ca="1">(TRUNC(PRODUCT($F$12:$F783),16))</f>
        <v>1.41781023035109</v>
      </c>
      <c r="H784" s="14">
        <f t="shared" ca="1" si="314"/>
        <v>1.39650074792644</v>
      </c>
      <c r="I784" s="14">
        <f t="shared" ca="1" si="315"/>
        <v>1.0152592</v>
      </c>
      <c r="J784" s="13">
        <f t="shared" si="305"/>
        <v>0.03</v>
      </c>
      <c r="K784" s="29">
        <f t="shared" si="306"/>
        <v>45607</v>
      </c>
      <c r="L784" s="2">
        <f t="shared" si="307"/>
        <v>35</v>
      </c>
      <c r="M784" s="17">
        <f t="shared" si="308"/>
        <v>35</v>
      </c>
      <c r="N784" s="12">
        <f t="shared" si="298"/>
        <v>1.0041138279999999</v>
      </c>
      <c r="O784" s="12">
        <f t="shared" ca="1" si="299"/>
        <v>1.0194358020000001</v>
      </c>
      <c r="P784" s="17">
        <f t="shared" si="309"/>
        <v>0</v>
      </c>
      <c r="Q784" s="177">
        <f t="shared" ca="1" si="297"/>
        <v>295.1395186596489</v>
      </c>
      <c r="R784" s="20">
        <f t="shared" si="300"/>
        <v>0</v>
      </c>
      <c r="S784" s="14">
        <f t="shared" si="301"/>
        <v>0</v>
      </c>
      <c r="T784" s="4">
        <f t="shared" si="310"/>
        <v>0</v>
      </c>
      <c r="U784" s="29">
        <f t="shared" si="311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302"/>
        <v>45663</v>
      </c>
      <c r="B785" s="116">
        <f t="shared" ca="1" si="312"/>
        <v>545.09164146854289</v>
      </c>
      <c r="C785" s="14">
        <f t="shared" ca="1" si="303"/>
        <v>249.64024655</v>
      </c>
      <c r="D785" s="95">
        <f t="shared" si="304"/>
        <v>45660</v>
      </c>
      <c r="E785" s="13">
        <f ca="1">IF(D785&lt;$B$1,VLOOKUP(D785,[1]DI!$A$4:$B$15000,2,FALSE),0)</f>
        <v>0.1215</v>
      </c>
      <c r="F785" s="14">
        <f t="shared" ca="1" si="313"/>
        <v>1.00045513</v>
      </c>
      <c r="G785" s="14">
        <f ca="1">(TRUNC(PRODUCT($F$12:$F784),16))</f>
        <v>1.41845551832123</v>
      </c>
      <c r="H785" s="14">
        <f t="shared" ca="1" si="314"/>
        <v>1.39650074792644</v>
      </c>
      <c r="I785" s="14">
        <f t="shared" ca="1" si="315"/>
        <v>1.01572127</v>
      </c>
      <c r="J785" s="13">
        <f t="shared" si="305"/>
        <v>0.03</v>
      </c>
      <c r="K785" s="29">
        <f t="shared" si="306"/>
        <v>45607</v>
      </c>
      <c r="L785" s="2">
        <f t="shared" si="307"/>
        <v>36</v>
      </c>
      <c r="M785" s="17">
        <f t="shared" si="308"/>
        <v>36</v>
      </c>
      <c r="N785" s="12">
        <f t="shared" si="298"/>
        <v>1.0042316140000001</v>
      </c>
      <c r="O785" s="12">
        <f t="shared" ca="1" si="299"/>
        <v>1.02001941</v>
      </c>
      <c r="P785" s="17">
        <f t="shared" si="309"/>
        <v>0</v>
      </c>
      <c r="Q785" s="177">
        <f t="shared" ca="1" si="297"/>
        <v>295.45139491854292</v>
      </c>
      <c r="R785" s="20">
        <f t="shared" si="300"/>
        <v>0</v>
      </c>
      <c r="S785" s="14">
        <f t="shared" si="301"/>
        <v>0</v>
      </c>
      <c r="T785" s="4">
        <f t="shared" si="310"/>
        <v>0</v>
      </c>
      <c r="U785" s="29">
        <f t="shared" si="311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302"/>
        <v>45664</v>
      </c>
      <c r="B786" s="116">
        <f t="shared" ca="1" si="312"/>
        <v>545.4037020972753</v>
      </c>
      <c r="C786" s="14">
        <f t="shared" ca="1" si="303"/>
        <v>249.64024655</v>
      </c>
      <c r="D786" s="95">
        <f t="shared" si="304"/>
        <v>45663</v>
      </c>
      <c r="E786" s="13">
        <f ca="1">IF(D786&lt;$B$1,VLOOKUP(D786,[1]DI!$A$4:$B$15000,2,FALSE),0)</f>
        <v>0.1215</v>
      </c>
      <c r="F786" s="14">
        <f t="shared" ca="1" si="313"/>
        <v>1.00045513</v>
      </c>
      <c r="G786" s="14">
        <f ca="1">(TRUNC(PRODUCT($F$12:$F785),16))</f>
        <v>1.4191010999812901</v>
      </c>
      <c r="H786" s="14">
        <f t="shared" ca="1" si="314"/>
        <v>1.39650074792644</v>
      </c>
      <c r="I786" s="14">
        <f t="shared" ca="1" si="315"/>
        <v>1.01618356</v>
      </c>
      <c r="J786" s="13">
        <f t="shared" si="305"/>
        <v>0.03</v>
      </c>
      <c r="K786" s="29">
        <f t="shared" si="306"/>
        <v>45607</v>
      </c>
      <c r="L786" s="2">
        <f t="shared" si="307"/>
        <v>37</v>
      </c>
      <c r="M786" s="17">
        <f t="shared" si="308"/>
        <v>37</v>
      </c>
      <c r="N786" s="12">
        <f t="shared" si="298"/>
        <v>1.004349414</v>
      </c>
      <c r="O786" s="12">
        <f t="shared" ca="1" si="299"/>
        <v>1.020603363</v>
      </c>
      <c r="P786" s="17">
        <f t="shared" si="309"/>
        <v>0</v>
      </c>
      <c r="Q786" s="177">
        <f t="shared" ca="1" si="297"/>
        <v>295.76345554727527</v>
      </c>
      <c r="R786" s="20">
        <f t="shared" si="300"/>
        <v>0</v>
      </c>
      <c r="S786" s="14">
        <f t="shared" si="301"/>
        <v>0</v>
      </c>
      <c r="T786" s="4">
        <f t="shared" si="310"/>
        <v>0</v>
      </c>
      <c r="U786" s="29">
        <f t="shared" si="311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115">
        <f t="shared" si="302"/>
        <v>45665</v>
      </c>
      <c r="B787" s="116">
        <f t="shared" ca="1" si="312"/>
        <v>545.71593587602956</v>
      </c>
      <c r="C787" s="14">
        <f t="shared" ca="1" si="303"/>
        <v>249.64024655</v>
      </c>
      <c r="D787" s="95">
        <f t="shared" si="304"/>
        <v>45664</v>
      </c>
      <c r="E787" s="13">
        <f ca="1">IF(D787&lt;$B$1,VLOOKUP(D787,[1]DI!$A$4:$B$15000,2,FALSE),0)</f>
        <v>0.1215</v>
      </c>
      <c r="F787" s="14">
        <f t="shared" ca="1" si="313"/>
        <v>1.00045513</v>
      </c>
      <c r="G787" s="14">
        <f ca="1">(TRUNC(PRODUCT($F$12:$F786),16))</f>
        <v>1.4197469754649199</v>
      </c>
      <c r="H787" s="14">
        <f t="shared" ca="1" si="314"/>
        <v>1.39650074792644</v>
      </c>
      <c r="I787" s="14">
        <f t="shared" ca="1" si="315"/>
        <v>1.0166460500000001</v>
      </c>
      <c r="J787" s="13">
        <f t="shared" si="305"/>
        <v>0.03</v>
      </c>
      <c r="K787" s="29">
        <f t="shared" si="306"/>
        <v>45607</v>
      </c>
      <c r="L787" s="2">
        <f t="shared" si="307"/>
        <v>38</v>
      </c>
      <c r="M787" s="17">
        <f t="shared" si="308"/>
        <v>38</v>
      </c>
      <c r="N787" s="12">
        <f t="shared" si="298"/>
        <v>1.004467228</v>
      </c>
      <c r="O787" s="12">
        <f t="shared" ca="1" si="299"/>
        <v>1.02118764</v>
      </c>
      <c r="P787" s="17">
        <f t="shared" si="309"/>
        <v>0</v>
      </c>
      <c r="Q787" s="177">
        <f t="shared" ca="1" si="297"/>
        <v>296.07568932602959</v>
      </c>
      <c r="R787" s="20">
        <f t="shared" si="300"/>
        <v>0</v>
      </c>
      <c r="S787" s="14">
        <f t="shared" si="301"/>
        <v>0</v>
      </c>
      <c r="T787" s="4">
        <f t="shared" si="310"/>
        <v>0</v>
      </c>
      <c r="U787" s="29">
        <f t="shared" si="311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ht="15.75" x14ac:dyDescent="0.25">
      <c r="A788" s="115">
        <f t="shared" si="302"/>
        <v>45666</v>
      </c>
      <c r="B788" s="116">
        <f t="shared" ca="1" si="312"/>
        <v>546.028353479869</v>
      </c>
      <c r="C788" s="14">
        <f t="shared" ca="1" si="303"/>
        <v>249.64024655</v>
      </c>
      <c r="D788" s="95">
        <f t="shared" si="304"/>
        <v>45665</v>
      </c>
      <c r="E788" s="13">
        <f ca="1">IF(D788&lt;$B$1,VLOOKUP(D788,[1]DI!$A$4:$B$15000,2,FALSE),0)</f>
        <v>0.1215</v>
      </c>
      <c r="F788" s="14">
        <f t="shared" ca="1" si="313"/>
        <v>1.00045513</v>
      </c>
      <c r="G788" s="14">
        <f ca="1">(TRUNC(PRODUCT($F$12:$F787),16))</f>
        <v>1.42039314490587</v>
      </c>
      <c r="H788" s="14">
        <f t="shared" ca="1" si="314"/>
        <v>1.39650074792644</v>
      </c>
      <c r="I788" s="14">
        <f t="shared" ca="1" si="315"/>
        <v>1.0171087599999999</v>
      </c>
      <c r="J788" s="13">
        <f t="shared" si="305"/>
        <v>0.03</v>
      </c>
      <c r="K788" s="29">
        <f t="shared" si="306"/>
        <v>45607</v>
      </c>
      <c r="L788" s="2">
        <f t="shared" si="307"/>
        <v>39</v>
      </c>
      <c r="M788" s="17">
        <f t="shared" si="308"/>
        <v>39</v>
      </c>
      <c r="N788" s="12">
        <f t="shared" si="298"/>
        <v>1.004585056</v>
      </c>
      <c r="O788" s="12">
        <f t="shared" ca="1" si="299"/>
        <v>1.021772261</v>
      </c>
      <c r="P788" s="17">
        <f t="shared" si="309"/>
        <v>0</v>
      </c>
      <c r="Q788" s="177">
        <f t="shared" ca="1" si="297"/>
        <v>296.38810692986897</v>
      </c>
      <c r="R788" s="20">
        <f t="shared" si="300"/>
        <v>0</v>
      </c>
      <c r="S788" s="14">
        <f t="shared" si="301"/>
        <v>0</v>
      </c>
      <c r="T788" s="4">
        <f t="shared" si="310"/>
        <v>0</v>
      </c>
      <c r="U788" s="29">
        <f t="shared" si="311"/>
        <v>0</v>
      </c>
      <c r="V788" s="200" t="str">
        <f>B$9</f>
        <v>CRA0210054C</v>
      </c>
      <c r="W788" s="211">
        <v>45667</v>
      </c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ht="15.75" x14ac:dyDescent="0.25">
      <c r="A789" s="162">
        <f t="shared" si="302"/>
        <v>45667</v>
      </c>
      <c r="B789" s="163">
        <f t="shared" ca="1" si="312"/>
        <v>546.34094903650873</v>
      </c>
      <c r="C789" s="164">
        <f t="shared" ca="1" si="303"/>
        <v>249.64024655</v>
      </c>
      <c r="D789" s="165">
        <f t="shared" si="304"/>
        <v>45666</v>
      </c>
      <c r="E789" s="166">
        <f ca="1">IF(D789&lt;$B$1,VLOOKUP(D789,[1]DI!$A$4:$B$15000,2,FALSE),0)</f>
        <v>0.1215</v>
      </c>
      <c r="F789" s="164">
        <f t="shared" ca="1" si="313"/>
        <v>1.00045513</v>
      </c>
      <c r="G789" s="164">
        <f ca="1">(TRUNC(PRODUCT($F$12:$F788),16))</f>
        <v>1.42103960843791</v>
      </c>
      <c r="H789" s="164">
        <f t="shared" ca="1" si="314"/>
        <v>1.39650074792644</v>
      </c>
      <c r="I789" s="164">
        <f t="shared" ca="1" si="315"/>
        <v>1.0175716800000001</v>
      </c>
      <c r="J789" s="166">
        <f t="shared" si="305"/>
        <v>0.03</v>
      </c>
      <c r="K789" s="165">
        <f t="shared" si="306"/>
        <v>45607</v>
      </c>
      <c r="L789" s="167">
        <f t="shared" si="307"/>
        <v>40</v>
      </c>
      <c r="M789" s="168">
        <f t="shared" si="308"/>
        <v>40</v>
      </c>
      <c r="N789" s="169">
        <f t="shared" si="298"/>
        <v>1.004702897</v>
      </c>
      <c r="O789" s="169">
        <f t="shared" ca="1" si="299"/>
        <v>1.022357215</v>
      </c>
      <c r="P789" s="168">
        <v>17</v>
      </c>
      <c r="Q789" s="164">
        <f t="shared" ca="1" si="297"/>
        <v>296.70070248650876</v>
      </c>
      <c r="R789" s="170">
        <f ca="1">S789/C789</f>
        <v>0.18862136727047707</v>
      </c>
      <c r="S789" s="164">
        <f ca="1">W794</f>
        <v>47.087484629999999</v>
      </c>
      <c r="T789" s="171">
        <f t="shared" si="310"/>
        <v>0</v>
      </c>
      <c r="U789" s="165">
        <f t="shared" si="311"/>
        <v>0</v>
      </c>
      <c r="V789" s="201" t="s">
        <v>90</v>
      </c>
      <c r="W789" s="202">
        <v>3400000</v>
      </c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ht="15.75" x14ac:dyDescent="0.25">
      <c r="A790" s="115">
        <f t="shared" si="302"/>
        <v>45670</v>
      </c>
      <c r="B790" s="116">
        <f t="shared" ca="1" si="312"/>
        <v>498.48593282105401</v>
      </c>
      <c r="C790" s="14">
        <f t="shared" ca="1" si="303"/>
        <v>202.55276191999999</v>
      </c>
      <c r="D790" s="95">
        <f t="shared" si="304"/>
        <v>45667</v>
      </c>
      <c r="E790" s="13">
        <f ca="1">IF(D790&lt;$B$1,VLOOKUP(D790,[1]DI!$A$4:$B$15000,2,FALSE),0)</f>
        <v>0.1215</v>
      </c>
      <c r="F790" s="14">
        <f t="shared" ca="1" si="313"/>
        <v>1.00045513</v>
      </c>
      <c r="G790" s="14">
        <f ca="1">(TRUNC(PRODUCT($F$12:$F789),16))</f>
        <v>1.42168636619489</v>
      </c>
      <c r="H790" s="14">
        <f t="shared" ca="1" si="314"/>
        <v>1.42103960843791</v>
      </c>
      <c r="I790" s="14">
        <f t="shared" ca="1" si="315"/>
        <v>1.00045513</v>
      </c>
      <c r="J790" s="13">
        <f t="shared" si="305"/>
        <v>0.03</v>
      </c>
      <c r="K790" s="29">
        <v>45667</v>
      </c>
      <c r="L790" s="2">
        <f t="shared" si="307"/>
        <v>1</v>
      </c>
      <c r="M790" s="17">
        <f t="shared" si="308"/>
        <v>1</v>
      </c>
      <c r="N790" s="12">
        <f t="shared" si="298"/>
        <v>1.000117304</v>
      </c>
      <c r="O790" s="12">
        <f t="shared" ca="1" si="299"/>
        <v>1.0005724869999999</v>
      </c>
      <c r="P790" s="17">
        <f t="shared" si="309"/>
        <v>0</v>
      </c>
      <c r="Q790" s="177">
        <f ca="1">TRUNC(((O790-1)*C790),8)+((Q$789-W$795)*O790)</f>
        <v>295.93317090105404</v>
      </c>
      <c r="R790" s="20">
        <f t="shared" si="300"/>
        <v>0</v>
      </c>
      <c r="S790" s="14">
        <f t="shared" si="301"/>
        <v>0</v>
      </c>
      <c r="T790" s="4">
        <f t="shared" si="310"/>
        <v>0</v>
      </c>
      <c r="U790" s="29">
        <f t="shared" si="311"/>
        <v>0</v>
      </c>
      <c r="V790" s="201" t="s">
        <v>91</v>
      </c>
      <c r="W790" s="203">
        <v>70627</v>
      </c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302"/>
        <v>45671</v>
      </c>
      <c r="B791" s="116">
        <f t="shared" ca="1" si="312"/>
        <v>498.77131116275552</v>
      </c>
      <c r="C791" s="14">
        <f t="shared" ca="1" si="303"/>
        <v>202.55276191999999</v>
      </c>
      <c r="D791" s="95">
        <f t="shared" si="304"/>
        <v>45670</v>
      </c>
      <c r="E791" s="13">
        <f ca="1">IF(D791&lt;$B$1,VLOOKUP(D791,[1]DI!$A$4:$B$15000,2,FALSE),0)</f>
        <v>0.1215</v>
      </c>
      <c r="F791" s="14">
        <f t="shared" ca="1" si="313"/>
        <v>1.00045513</v>
      </c>
      <c r="G791" s="14">
        <f ca="1">(TRUNC(PRODUCT($F$12:$F790),16))</f>
        <v>1.4223334183107399</v>
      </c>
      <c r="H791" s="14">
        <f t="shared" ca="1" si="314"/>
        <v>1.42103960843791</v>
      </c>
      <c r="I791" s="14">
        <f t="shared" ca="1" si="315"/>
        <v>1.00091047</v>
      </c>
      <c r="J791" s="13">
        <f t="shared" si="305"/>
        <v>0.03</v>
      </c>
      <c r="K791" s="29">
        <f t="shared" si="306"/>
        <v>45667</v>
      </c>
      <c r="L791" s="2">
        <f t="shared" si="307"/>
        <v>2</v>
      </c>
      <c r="M791" s="17">
        <f t="shared" si="308"/>
        <v>2</v>
      </c>
      <c r="N791" s="12">
        <f t="shared" si="298"/>
        <v>1.0002346209999999</v>
      </c>
      <c r="O791" s="12">
        <f t="shared" ca="1" si="299"/>
        <v>1.0011453050000001</v>
      </c>
      <c r="P791" s="17">
        <f t="shared" si="309"/>
        <v>0</v>
      </c>
      <c r="Q791" s="177">
        <f t="shared" ref="Q791:Q820" ca="1" si="316">TRUNC(((O791-1)*C791),8)+((Q$789-W$795)*O791)</f>
        <v>296.2185492427555</v>
      </c>
      <c r="R791" s="20">
        <f t="shared" si="300"/>
        <v>0</v>
      </c>
      <c r="S791" s="14">
        <f t="shared" si="301"/>
        <v>0</v>
      </c>
      <c r="T791" s="4">
        <f t="shared" si="310"/>
        <v>0</v>
      </c>
      <c r="U791" s="29">
        <f t="shared" si="311"/>
        <v>0</v>
      </c>
      <c r="V791" s="201" t="s">
        <v>92</v>
      </c>
      <c r="W791" s="204">
        <f>W789/W790</f>
        <v>48.140229657213247</v>
      </c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302"/>
        <v>45672</v>
      </c>
      <c r="B792" s="116">
        <f t="shared" ca="1" si="312"/>
        <v>499.05684892180318</v>
      </c>
      <c r="C792" s="14">
        <f t="shared" ca="1" si="303"/>
        <v>202.55276191999999</v>
      </c>
      <c r="D792" s="95">
        <f t="shared" si="304"/>
        <v>45671</v>
      </c>
      <c r="E792" s="13">
        <f ca="1">IF(D792&lt;$B$1,VLOOKUP(D792,[1]DI!$A$4:$B$15000,2,FALSE),0)</f>
        <v>0.1215</v>
      </c>
      <c r="F792" s="14">
        <f t="shared" ca="1" si="313"/>
        <v>1.00045513</v>
      </c>
      <c r="G792" s="14">
        <f ca="1">(TRUNC(PRODUCT($F$12:$F791),16))</f>
        <v>1.4229807649194199</v>
      </c>
      <c r="H792" s="14">
        <f t="shared" ca="1" si="314"/>
        <v>1.42103960843791</v>
      </c>
      <c r="I792" s="14">
        <f t="shared" ca="1" si="315"/>
        <v>1.0013660099999999</v>
      </c>
      <c r="J792" s="13">
        <f t="shared" si="305"/>
        <v>0.03</v>
      </c>
      <c r="K792" s="29">
        <f t="shared" si="306"/>
        <v>45667</v>
      </c>
      <c r="L792" s="2">
        <f t="shared" si="307"/>
        <v>3</v>
      </c>
      <c r="M792" s="17">
        <f t="shared" si="308"/>
        <v>3</v>
      </c>
      <c r="N792" s="12">
        <f t="shared" si="298"/>
        <v>1.0003519519999999</v>
      </c>
      <c r="O792" s="12">
        <f t="shared" ca="1" si="299"/>
        <v>1.0017184429999999</v>
      </c>
      <c r="P792" s="17">
        <f t="shared" si="309"/>
        <v>0</v>
      </c>
      <c r="Q792" s="177">
        <f t="shared" ca="1" si="316"/>
        <v>296.50408700180321</v>
      </c>
      <c r="R792" s="20">
        <f t="shared" si="300"/>
        <v>0</v>
      </c>
      <c r="S792" s="14">
        <f t="shared" si="301"/>
        <v>0</v>
      </c>
      <c r="T792" s="4">
        <f t="shared" si="310"/>
        <v>0</v>
      </c>
      <c r="U792" s="29">
        <f t="shared" si="311"/>
        <v>0</v>
      </c>
      <c r="V792" s="201" t="s">
        <v>93</v>
      </c>
      <c r="W792" s="205">
        <f ca="1">O789</f>
        <v>1.022357215</v>
      </c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302"/>
        <v>45673</v>
      </c>
      <c r="B793" s="116">
        <f t="shared" ca="1" si="312"/>
        <v>499.34255159032489</v>
      </c>
      <c r="C793" s="14">
        <f t="shared" ca="1" si="303"/>
        <v>202.55276191999999</v>
      </c>
      <c r="D793" s="95">
        <f t="shared" si="304"/>
        <v>45672</v>
      </c>
      <c r="E793" s="13">
        <f ca="1">IF(D793&lt;$B$1,VLOOKUP(D793,[1]DI!$A$4:$B$15000,2,FALSE),0)</f>
        <v>0.1215</v>
      </c>
      <c r="F793" s="14">
        <f t="shared" ca="1" si="313"/>
        <v>1.00045513</v>
      </c>
      <c r="G793" s="14">
        <f ca="1">(TRUNC(PRODUCT($F$12:$F792),16))</f>
        <v>1.42362840615495</v>
      </c>
      <c r="H793" s="14">
        <f t="shared" ca="1" si="314"/>
        <v>1.42103960843791</v>
      </c>
      <c r="I793" s="14">
        <f t="shared" ca="1" si="315"/>
        <v>1.0018217599999999</v>
      </c>
      <c r="J793" s="13">
        <f t="shared" si="305"/>
        <v>0.03</v>
      </c>
      <c r="K793" s="29">
        <f t="shared" si="306"/>
        <v>45667</v>
      </c>
      <c r="L793" s="2">
        <f t="shared" si="307"/>
        <v>4</v>
      </c>
      <c r="M793" s="17">
        <f t="shared" si="308"/>
        <v>4</v>
      </c>
      <c r="N793" s="12">
        <f t="shared" si="298"/>
        <v>1.000469297</v>
      </c>
      <c r="O793" s="12">
        <f t="shared" ca="1" si="299"/>
        <v>1.002291912</v>
      </c>
      <c r="P793" s="17">
        <f t="shared" si="309"/>
        <v>0</v>
      </c>
      <c r="Q793" s="177">
        <f t="shared" ca="1" si="316"/>
        <v>296.78978967032492</v>
      </c>
      <c r="R793" s="20">
        <f t="shared" si="300"/>
        <v>0</v>
      </c>
      <c r="S793" s="14">
        <f t="shared" si="301"/>
        <v>0</v>
      </c>
      <c r="T793" s="4">
        <f t="shared" si="310"/>
        <v>0</v>
      </c>
      <c r="U793" s="29">
        <f t="shared" si="311"/>
        <v>0</v>
      </c>
      <c r="V793" s="201" t="s">
        <v>94</v>
      </c>
      <c r="W793" s="206">
        <f ca="1">W791/(C789*W792)</f>
        <v>0.18862136730782167</v>
      </c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302"/>
        <v>45674</v>
      </c>
      <c r="B794" s="116">
        <f t="shared" ca="1" si="312"/>
        <v>499.62841916832053</v>
      </c>
      <c r="C794" s="14">
        <f t="shared" ca="1" si="303"/>
        <v>202.55276191999999</v>
      </c>
      <c r="D794" s="95">
        <f t="shared" si="304"/>
        <v>45673</v>
      </c>
      <c r="E794" s="13">
        <f ca="1">IF(D794&lt;$B$1,VLOOKUP(D794,[1]DI!$A$4:$B$15000,2,FALSE),0)</f>
        <v>0.1215</v>
      </c>
      <c r="F794" s="14">
        <f t="shared" ca="1" si="313"/>
        <v>1.00045513</v>
      </c>
      <c r="G794" s="14">
        <f ca="1">(TRUNC(PRODUCT($F$12:$F793),16))</f>
        <v>1.4242763421514499</v>
      </c>
      <c r="H794" s="14">
        <f t="shared" ca="1" si="314"/>
        <v>1.42103960843791</v>
      </c>
      <c r="I794" s="14">
        <f t="shared" ca="1" si="315"/>
        <v>1.0022777199999999</v>
      </c>
      <c r="J794" s="13">
        <f t="shared" si="305"/>
        <v>0.03</v>
      </c>
      <c r="K794" s="29">
        <f t="shared" si="306"/>
        <v>45667</v>
      </c>
      <c r="L794" s="2">
        <f t="shared" si="307"/>
        <v>5</v>
      </c>
      <c r="M794" s="17">
        <f t="shared" si="308"/>
        <v>5</v>
      </c>
      <c r="N794" s="12">
        <f t="shared" si="298"/>
        <v>1.0005866560000001</v>
      </c>
      <c r="O794" s="12">
        <f t="shared" ca="1" si="299"/>
        <v>1.002865712</v>
      </c>
      <c r="P794" s="17">
        <f t="shared" si="309"/>
        <v>0</v>
      </c>
      <c r="Q794" s="177">
        <f t="shared" ca="1" si="316"/>
        <v>297.07565724832051</v>
      </c>
      <c r="R794" s="20">
        <f t="shared" si="300"/>
        <v>0</v>
      </c>
      <c r="S794" s="14">
        <f t="shared" si="301"/>
        <v>0</v>
      </c>
      <c r="T794" s="4">
        <f t="shared" si="310"/>
        <v>0</v>
      </c>
      <c r="U794" s="29">
        <f t="shared" si="311"/>
        <v>0</v>
      </c>
      <c r="V794" s="200" t="s">
        <v>95</v>
      </c>
      <c r="W794" s="204">
        <f ca="1">TRUNC(W793*C789,8)</f>
        <v>47.087484629999999</v>
      </c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302"/>
        <v>45677</v>
      </c>
      <c r="B795" s="116">
        <f t="shared" ca="1" si="312"/>
        <v>499.91445214143801</v>
      </c>
      <c r="C795" s="14">
        <f t="shared" ca="1" si="303"/>
        <v>202.55276191999999</v>
      </c>
      <c r="D795" s="95">
        <f t="shared" si="304"/>
        <v>45674</v>
      </c>
      <c r="E795" s="13">
        <f ca="1">IF(D795&lt;$B$1,VLOOKUP(D795,[1]DI!$A$4:$B$15000,2,FALSE),0)</f>
        <v>0.1215</v>
      </c>
      <c r="F795" s="14">
        <f t="shared" ca="1" si="313"/>
        <v>1.00045513</v>
      </c>
      <c r="G795" s="14">
        <f ca="1">(TRUNC(PRODUCT($F$12:$F794),16))</f>
        <v>1.42492457304305</v>
      </c>
      <c r="H795" s="14">
        <f t="shared" ca="1" si="314"/>
        <v>1.42103960843791</v>
      </c>
      <c r="I795" s="14">
        <f t="shared" ca="1" si="315"/>
        <v>1.00273389</v>
      </c>
      <c r="J795" s="13">
        <f t="shared" si="305"/>
        <v>0.03</v>
      </c>
      <c r="K795" s="29">
        <f t="shared" si="306"/>
        <v>45667</v>
      </c>
      <c r="L795" s="2">
        <f t="shared" si="307"/>
        <v>6</v>
      </c>
      <c r="M795" s="17">
        <f t="shared" si="308"/>
        <v>6</v>
      </c>
      <c r="N795" s="12">
        <f t="shared" si="298"/>
        <v>1.000704029</v>
      </c>
      <c r="O795" s="12">
        <f t="shared" ca="1" si="299"/>
        <v>1.0034398440000001</v>
      </c>
      <c r="P795" s="17">
        <f t="shared" si="309"/>
        <v>0</v>
      </c>
      <c r="Q795" s="177">
        <f t="shared" ca="1" si="316"/>
        <v>297.36169022143804</v>
      </c>
      <c r="R795" s="20">
        <f t="shared" si="300"/>
        <v>0</v>
      </c>
      <c r="S795" s="14">
        <f t="shared" si="301"/>
        <v>0</v>
      </c>
      <c r="T795" s="4">
        <f t="shared" si="310"/>
        <v>0</v>
      </c>
      <c r="U795" s="29">
        <f t="shared" si="311"/>
        <v>0</v>
      </c>
      <c r="V795" s="200" t="s">
        <v>96</v>
      </c>
      <c r="W795" s="204">
        <f ca="1">(O789-1)*W794</f>
        <v>1.0527450176821047</v>
      </c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302"/>
        <v>45678</v>
      </c>
      <c r="B796" s="116">
        <f t="shared" ca="1" si="312"/>
        <v>500.20064454190197</v>
      </c>
      <c r="C796" s="14">
        <f t="shared" ca="1" si="303"/>
        <v>202.55276191999999</v>
      </c>
      <c r="D796" s="95">
        <f t="shared" si="304"/>
        <v>45677</v>
      </c>
      <c r="E796" s="13">
        <f ca="1">IF(D796&lt;$B$1,VLOOKUP(D796,[1]DI!$A$4:$B$15000,2,FALSE),0)</f>
        <v>0.1215</v>
      </c>
      <c r="F796" s="14">
        <f t="shared" ca="1" si="313"/>
        <v>1.00045513</v>
      </c>
      <c r="G796" s="14">
        <f ca="1">(TRUNC(PRODUCT($F$12:$F795),16))</f>
        <v>1.4255730989639801</v>
      </c>
      <c r="H796" s="14">
        <f t="shared" ca="1" si="314"/>
        <v>1.42103960843791</v>
      </c>
      <c r="I796" s="14">
        <f t="shared" ca="1" si="315"/>
        <v>1.00319026</v>
      </c>
      <c r="J796" s="13">
        <f t="shared" si="305"/>
        <v>0.03</v>
      </c>
      <c r="K796" s="29">
        <f t="shared" si="306"/>
        <v>45667</v>
      </c>
      <c r="L796" s="2">
        <f t="shared" si="307"/>
        <v>7</v>
      </c>
      <c r="M796" s="17">
        <f t="shared" si="308"/>
        <v>7</v>
      </c>
      <c r="N796" s="12">
        <f t="shared" si="298"/>
        <v>1.0008214150000001</v>
      </c>
      <c r="O796" s="12">
        <f t="shared" ca="1" si="299"/>
        <v>1.004014296</v>
      </c>
      <c r="P796" s="17">
        <f t="shared" si="309"/>
        <v>0</v>
      </c>
      <c r="Q796" s="177">
        <f t="shared" ca="1" si="316"/>
        <v>297.64788262190194</v>
      </c>
      <c r="R796" s="20">
        <f t="shared" si="300"/>
        <v>0</v>
      </c>
      <c r="S796" s="14">
        <f t="shared" si="301"/>
        <v>0</v>
      </c>
      <c r="T796" s="4">
        <f t="shared" si="310"/>
        <v>0</v>
      </c>
      <c r="U796" s="29">
        <f t="shared" si="311"/>
        <v>0</v>
      </c>
      <c r="V796" s="201" t="s">
        <v>97</v>
      </c>
      <c r="W796" s="202">
        <f ca="1">(W794+W795)*W790</f>
        <v>3399999.9993268442</v>
      </c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302"/>
        <v>45679</v>
      </c>
      <c r="B797" s="116">
        <f t="shared" ca="1" si="312"/>
        <v>500.48700682831929</v>
      </c>
      <c r="C797" s="14">
        <f t="shared" ca="1" si="303"/>
        <v>202.55276191999999</v>
      </c>
      <c r="D797" s="95">
        <f t="shared" si="304"/>
        <v>45678</v>
      </c>
      <c r="E797" s="13">
        <f ca="1">IF(D797&lt;$B$1,VLOOKUP(D797,[1]DI!$A$4:$B$15000,2,FALSE),0)</f>
        <v>0.1215</v>
      </c>
      <c r="F797" s="14">
        <f t="shared" ca="1" si="313"/>
        <v>1.00045513</v>
      </c>
      <c r="G797" s="14">
        <f ca="1">(TRUNC(PRODUCT($F$12:$F796),16))</f>
        <v>1.42622192004851</v>
      </c>
      <c r="H797" s="14">
        <f t="shared" ca="1" si="314"/>
        <v>1.42103960843791</v>
      </c>
      <c r="I797" s="14">
        <f t="shared" ca="1" si="315"/>
        <v>1.00364685</v>
      </c>
      <c r="J797" s="13">
        <f t="shared" si="305"/>
        <v>0.03</v>
      </c>
      <c r="K797" s="29">
        <f t="shared" si="306"/>
        <v>45667</v>
      </c>
      <c r="L797" s="2">
        <f t="shared" si="307"/>
        <v>8</v>
      </c>
      <c r="M797" s="17">
        <f t="shared" si="308"/>
        <v>8</v>
      </c>
      <c r="N797" s="12">
        <f t="shared" si="298"/>
        <v>1.000938815</v>
      </c>
      <c r="O797" s="12">
        <f t="shared" ca="1" si="299"/>
        <v>1.004589089</v>
      </c>
      <c r="P797" s="17">
        <f t="shared" si="309"/>
        <v>0</v>
      </c>
      <c r="Q797" s="177">
        <f t="shared" ca="1" si="316"/>
        <v>297.93424490831927</v>
      </c>
      <c r="R797" s="20">
        <f t="shared" si="300"/>
        <v>0</v>
      </c>
      <c r="S797" s="14">
        <f t="shared" si="301"/>
        <v>0</v>
      </c>
      <c r="T797" s="4">
        <f t="shared" si="310"/>
        <v>0</v>
      </c>
      <c r="U797" s="29">
        <f t="shared" si="311"/>
        <v>0</v>
      </c>
      <c r="V797" s="201" t="s">
        <v>98</v>
      </c>
      <c r="W797" s="207">
        <f ca="1">C789-S789+Q789-W795</f>
        <v>498.20071938882666</v>
      </c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302"/>
        <v>45680</v>
      </c>
      <c r="B798" s="116">
        <f t="shared" ca="1" si="312"/>
        <v>500.77352903773101</v>
      </c>
      <c r="C798" s="14">
        <f t="shared" ca="1" si="303"/>
        <v>202.55276191999999</v>
      </c>
      <c r="D798" s="95">
        <f t="shared" si="304"/>
        <v>45679</v>
      </c>
      <c r="E798" s="13">
        <f ca="1">IF(D798&lt;$B$1,VLOOKUP(D798,[1]DI!$A$4:$B$15000,2,FALSE),0)</f>
        <v>0.1215</v>
      </c>
      <c r="F798" s="14">
        <f t="shared" ca="1" si="313"/>
        <v>1.00045513</v>
      </c>
      <c r="G798" s="14">
        <f ca="1">(TRUNC(PRODUCT($F$12:$F797),16))</f>
        <v>1.42687103643098</v>
      </c>
      <c r="H798" s="14">
        <f t="shared" ca="1" si="314"/>
        <v>1.42103960843791</v>
      </c>
      <c r="I798" s="14">
        <f t="shared" ca="1" si="315"/>
        <v>1.0041036400000001</v>
      </c>
      <c r="J798" s="13">
        <f t="shared" si="305"/>
        <v>0.03</v>
      </c>
      <c r="K798" s="29">
        <f t="shared" si="306"/>
        <v>45667</v>
      </c>
      <c r="L798" s="2">
        <f t="shared" si="307"/>
        <v>9</v>
      </c>
      <c r="M798" s="17">
        <f t="shared" si="308"/>
        <v>9</v>
      </c>
      <c r="N798" s="12">
        <f t="shared" si="298"/>
        <v>1.001056229</v>
      </c>
      <c r="O798" s="12">
        <f t="shared" ca="1" si="299"/>
        <v>1.0051642030000001</v>
      </c>
      <c r="P798" s="17">
        <f t="shared" si="309"/>
        <v>0</v>
      </c>
      <c r="Q798" s="177">
        <f t="shared" ca="1" si="316"/>
        <v>298.22076711773104</v>
      </c>
      <c r="R798" s="20">
        <f t="shared" si="300"/>
        <v>0</v>
      </c>
      <c r="S798" s="14">
        <f t="shared" si="301"/>
        <v>0</v>
      </c>
      <c r="T798" s="4">
        <f t="shared" si="310"/>
        <v>0</v>
      </c>
      <c r="U798" s="29">
        <f t="shared" si="311"/>
        <v>0</v>
      </c>
      <c r="V798" s="201" t="s">
        <v>99</v>
      </c>
      <c r="W798" s="209">
        <f ca="1">C790</f>
        <v>202.55276191999999</v>
      </c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302"/>
        <v>45681</v>
      </c>
      <c r="B799" s="116">
        <f t="shared" ca="1" si="312"/>
        <v>501.06021216143301</v>
      </c>
      <c r="C799" s="14">
        <f t="shared" ca="1" si="303"/>
        <v>202.55276191999999</v>
      </c>
      <c r="D799" s="95">
        <f t="shared" si="304"/>
        <v>45680</v>
      </c>
      <c r="E799" s="13">
        <f ca="1">IF(D799&lt;$B$1,VLOOKUP(D799,[1]DI!$A$4:$B$15000,2,FALSE),0)</f>
        <v>0.1215</v>
      </c>
      <c r="F799" s="14">
        <f t="shared" ca="1" si="313"/>
        <v>1.00045513</v>
      </c>
      <c r="G799" s="14">
        <f ca="1">(TRUNC(PRODUCT($F$12:$F798),16))</f>
        <v>1.4275204482457899</v>
      </c>
      <c r="H799" s="14">
        <f t="shared" ca="1" si="314"/>
        <v>1.42103960843791</v>
      </c>
      <c r="I799" s="14">
        <f t="shared" ca="1" si="315"/>
        <v>1.0045606300000001</v>
      </c>
      <c r="J799" s="13">
        <f t="shared" si="305"/>
        <v>0.03</v>
      </c>
      <c r="K799" s="29">
        <f t="shared" si="306"/>
        <v>45667</v>
      </c>
      <c r="L799" s="2">
        <f t="shared" si="307"/>
        <v>10</v>
      </c>
      <c r="M799" s="17">
        <f t="shared" si="308"/>
        <v>10</v>
      </c>
      <c r="N799" s="12">
        <f t="shared" si="298"/>
        <v>1.0011736570000001</v>
      </c>
      <c r="O799" s="12">
        <f t="shared" ca="1" si="299"/>
        <v>1.00573964</v>
      </c>
      <c r="P799" s="17">
        <f t="shared" si="309"/>
        <v>0</v>
      </c>
      <c r="Q799" s="177">
        <f t="shared" ca="1" si="316"/>
        <v>298.50745024143299</v>
      </c>
      <c r="R799" s="20">
        <f t="shared" si="300"/>
        <v>0</v>
      </c>
      <c r="S799" s="14">
        <f t="shared" si="301"/>
        <v>0</v>
      </c>
      <c r="T799" s="4">
        <f t="shared" si="310"/>
        <v>0</v>
      </c>
      <c r="U799" s="29">
        <f t="shared" si="311"/>
        <v>0</v>
      </c>
      <c r="V799" s="201" t="s">
        <v>100</v>
      </c>
      <c r="W799" s="208">
        <f ca="1">W797*W790</f>
        <v>35186422.208274662</v>
      </c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302"/>
        <v>45684</v>
      </c>
      <c r="B800" s="116">
        <f t="shared" ca="1" si="312"/>
        <v>501.34706467544049</v>
      </c>
      <c r="C800" s="14">
        <f t="shared" ca="1" si="303"/>
        <v>202.55276191999999</v>
      </c>
      <c r="D800" s="95">
        <f t="shared" si="304"/>
        <v>45681</v>
      </c>
      <c r="E800" s="13">
        <f ca="1">IF(D800&lt;$B$1,VLOOKUP(D800,[1]DI!$A$4:$B$15000,2,FALSE),0)</f>
        <v>0.1215</v>
      </c>
      <c r="F800" s="14">
        <f t="shared" ca="1" si="313"/>
        <v>1.00045513</v>
      </c>
      <c r="G800" s="14">
        <f ca="1">(TRUNC(PRODUCT($F$12:$F799),16))</f>
        <v>1.4281701556274</v>
      </c>
      <c r="H800" s="14">
        <f t="shared" ca="1" si="314"/>
        <v>1.42103960843791</v>
      </c>
      <c r="I800" s="14">
        <f t="shared" ca="1" si="315"/>
        <v>1.0050178400000001</v>
      </c>
      <c r="J800" s="13">
        <f t="shared" si="305"/>
        <v>0.03</v>
      </c>
      <c r="K800" s="29">
        <f t="shared" si="306"/>
        <v>45667</v>
      </c>
      <c r="L800" s="2">
        <f t="shared" si="307"/>
        <v>11</v>
      </c>
      <c r="M800" s="17">
        <f t="shared" si="308"/>
        <v>11</v>
      </c>
      <c r="N800" s="12">
        <f t="shared" si="298"/>
        <v>1.001291098</v>
      </c>
      <c r="O800" s="12">
        <f t="shared" ca="1" si="299"/>
        <v>1.0063154169999999</v>
      </c>
      <c r="P800" s="17">
        <f t="shared" si="309"/>
        <v>0</v>
      </c>
      <c r="Q800" s="177">
        <f t="shared" ca="1" si="316"/>
        <v>298.79430275544053</v>
      </c>
      <c r="R800" s="20">
        <f t="shared" si="300"/>
        <v>0</v>
      </c>
      <c r="S800" s="14">
        <f t="shared" si="301"/>
        <v>0</v>
      </c>
      <c r="T800" s="4">
        <f t="shared" si="310"/>
        <v>0</v>
      </c>
      <c r="U800" s="29">
        <f t="shared" si="311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302"/>
        <v>45685</v>
      </c>
      <c r="B801" s="116">
        <f t="shared" ca="1" si="312"/>
        <v>501.63407711244247</v>
      </c>
      <c r="C801" s="14">
        <f t="shared" ca="1" si="303"/>
        <v>202.55276191999999</v>
      </c>
      <c r="D801" s="95">
        <f t="shared" si="304"/>
        <v>45684</v>
      </c>
      <c r="E801" s="13">
        <f ca="1">IF(D801&lt;$B$1,VLOOKUP(D801,[1]DI!$A$4:$B$15000,2,FALSE),0)</f>
        <v>0.1215</v>
      </c>
      <c r="F801" s="14">
        <f t="shared" ca="1" si="313"/>
        <v>1.00045513</v>
      </c>
      <c r="G801" s="14">
        <f ca="1">(TRUNC(PRODUCT($F$12:$F800),16))</f>
        <v>1.42882015871033</v>
      </c>
      <c r="H801" s="14">
        <f t="shared" ca="1" si="314"/>
        <v>1.42103960843791</v>
      </c>
      <c r="I801" s="14">
        <f t="shared" ca="1" si="315"/>
        <v>1.0054752499999999</v>
      </c>
      <c r="J801" s="13">
        <f t="shared" si="305"/>
        <v>0.03</v>
      </c>
      <c r="K801" s="29">
        <f t="shared" si="306"/>
        <v>45667</v>
      </c>
      <c r="L801" s="2">
        <f t="shared" si="307"/>
        <v>12</v>
      </c>
      <c r="M801" s="17">
        <f t="shared" si="308"/>
        <v>12</v>
      </c>
      <c r="N801" s="12">
        <f t="shared" si="298"/>
        <v>1.0014085530000001</v>
      </c>
      <c r="O801" s="12">
        <f t="shared" ca="1" si="299"/>
        <v>1.006891515</v>
      </c>
      <c r="P801" s="17">
        <f t="shared" si="309"/>
        <v>0</v>
      </c>
      <c r="Q801" s="177">
        <f t="shared" ca="1" si="316"/>
        <v>299.08131519244245</v>
      </c>
      <c r="R801" s="20">
        <f t="shared" si="300"/>
        <v>0</v>
      </c>
      <c r="S801" s="14">
        <f t="shared" si="301"/>
        <v>0</v>
      </c>
      <c r="T801" s="4">
        <f t="shared" si="310"/>
        <v>0</v>
      </c>
      <c r="U801" s="29">
        <f t="shared" si="311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302"/>
        <v>45686</v>
      </c>
      <c r="B802" s="116">
        <f t="shared" ca="1" si="312"/>
        <v>501.92125545021418</v>
      </c>
      <c r="C802" s="14">
        <f t="shared" ca="1" si="303"/>
        <v>202.55276191999999</v>
      </c>
      <c r="D802" s="95">
        <f t="shared" si="304"/>
        <v>45685</v>
      </c>
      <c r="E802" s="13">
        <f ca="1">IF(D802&lt;$B$1,VLOOKUP(D802,[1]DI!$A$4:$B$15000,2,FALSE),0)</f>
        <v>0.1215</v>
      </c>
      <c r="F802" s="14">
        <f t="shared" ca="1" si="313"/>
        <v>1.00045513</v>
      </c>
      <c r="G802" s="14">
        <f ca="1">(TRUNC(PRODUCT($F$12:$F801),16))</f>
        <v>1.4294704576291699</v>
      </c>
      <c r="H802" s="14">
        <f t="shared" ca="1" si="314"/>
        <v>1.42103960843791</v>
      </c>
      <c r="I802" s="14">
        <f t="shared" ca="1" si="315"/>
        <v>1.0059328700000001</v>
      </c>
      <c r="J802" s="13">
        <f t="shared" si="305"/>
        <v>0.03</v>
      </c>
      <c r="K802" s="29">
        <f t="shared" si="306"/>
        <v>45667</v>
      </c>
      <c r="L802" s="2">
        <f t="shared" si="307"/>
        <v>13</v>
      </c>
      <c r="M802" s="17">
        <f t="shared" si="308"/>
        <v>13</v>
      </c>
      <c r="N802" s="12">
        <f t="shared" si="298"/>
        <v>1.001526022</v>
      </c>
      <c r="O802" s="12">
        <f t="shared" ca="1" si="299"/>
        <v>1.007467946</v>
      </c>
      <c r="P802" s="17">
        <f t="shared" si="309"/>
        <v>0</v>
      </c>
      <c r="Q802" s="177">
        <f t="shared" ca="1" si="316"/>
        <v>299.36849353021415</v>
      </c>
      <c r="R802" s="20">
        <f t="shared" si="300"/>
        <v>0</v>
      </c>
      <c r="S802" s="14">
        <f t="shared" si="301"/>
        <v>0</v>
      </c>
      <c r="T802" s="4">
        <f t="shared" si="310"/>
        <v>0</v>
      </c>
      <c r="U802" s="29">
        <f t="shared" si="311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115">
        <f t="shared" si="302"/>
        <v>45687</v>
      </c>
      <c r="B803" s="116">
        <f t="shared" ca="1" si="312"/>
        <v>502.20859869745971</v>
      </c>
      <c r="C803" s="14">
        <f t="shared" ca="1" si="303"/>
        <v>202.55276191999999</v>
      </c>
      <c r="D803" s="95">
        <f t="shared" si="304"/>
        <v>45686</v>
      </c>
      <c r="E803" s="13">
        <f ca="1">IF(D803&lt;$B$1,VLOOKUP(D803,[1]DI!$A$4:$B$15000,2,FALSE),0)</f>
        <v>0.1215</v>
      </c>
      <c r="F803" s="14">
        <f t="shared" ca="1" si="313"/>
        <v>1.00045513</v>
      </c>
      <c r="G803" s="14">
        <f ca="1">(TRUNC(PRODUCT($F$12:$F802),16))</f>
        <v>1.4301210525185499</v>
      </c>
      <c r="H803" s="14">
        <f t="shared" ca="1" si="314"/>
        <v>1.42103960843791</v>
      </c>
      <c r="I803" s="14">
        <f t="shared" ca="1" si="315"/>
        <v>1.0063907000000001</v>
      </c>
      <c r="J803" s="13">
        <f t="shared" si="305"/>
        <v>0.03</v>
      </c>
      <c r="K803" s="29">
        <f t="shared" si="306"/>
        <v>45667</v>
      </c>
      <c r="L803" s="2">
        <f t="shared" si="307"/>
        <v>14</v>
      </c>
      <c r="M803" s="17">
        <f t="shared" si="308"/>
        <v>14</v>
      </c>
      <c r="N803" s="12">
        <f t="shared" si="298"/>
        <v>1.0016435050000001</v>
      </c>
      <c r="O803" s="12">
        <f t="shared" ca="1" si="299"/>
        <v>1.0080447079999999</v>
      </c>
      <c r="P803" s="17">
        <f t="shared" si="309"/>
        <v>0</v>
      </c>
      <c r="Q803" s="177">
        <f t="shared" ca="1" si="316"/>
        <v>299.65583677745968</v>
      </c>
      <c r="R803" s="20">
        <f t="shared" si="300"/>
        <v>0</v>
      </c>
      <c r="S803" s="14">
        <f t="shared" si="301"/>
        <v>0</v>
      </c>
      <c r="T803" s="4">
        <f t="shared" si="310"/>
        <v>0</v>
      </c>
      <c r="U803" s="29">
        <f t="shared" si="311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302"/>
        <v>45688</v>
      </c>
      <c r="B804" s="116">
        <f t="shared" ca="1" si="312"/>
        <v>502.49610733982729</v>
      </c>
      <c r="C804" s="14">
        <f t="shared" ca="1" si="303"/>
        <v>202.55276191999999</v>
      </c>
      <c r="D804" s="95">
        <f t="shared" si="304"/>
        <v>45687</v>
      </c>
      <c r="E804" s="13">
        <f ca="1">IF(D804&lt;$B$1,VLOOKUP(D804,[1]DI!$A$4:$B$15000,2,FALSE),0)</f>
        <v>0.13150000000000001</v>
      </c>
      <c r="F804" s="14">
        <f t="shared" ca="1" si="313"/>
        <v>1.0004903700000001</v>
      </c>
      <c r="G804" s="14">
        <f ca="1">(TRUNC(PRODUCT($F$12:$F803),16))</f>
        <v>1.43077194351318</v>
      </c>
      <c r="H804" s="14">
        <f t="shared" ca="1" si="314"/>
        <v>1.42103960843791</v>
      </c>
      <c r="I804" s="14">
        <f t="shared" ca="1" si="315"/>
        <v>1.0068487399999999</v>
      </c>
      <c r="J804" s="13">
        <f t="shared" si="305"/>
        <v>0.03</v>
      </c>
      <c r="K804" s="29">
        <f t="shared" si="306"/>
        <v>45667</v>
      </c>
      <c r="L804" s="2">
        <f t="shared" si="307"/>
        <v>15</v>
      </c>
      <c r="M804" s="17">
        <f t="shared" si="308"/>
        <v>15</v>
      </c>
      <c r="N804" s="12">
        <f t="shared" si="298"/>
        <v>1.001761001</v>
      </c>
      <c r="O804" s="12">
        <f t="shared" ca="1" si="299"/>
        <v>1.008621802</v>
      </c>
      <c r="P804" s="17">
        <f t="shared" si="309"/>
        <v>0</v>
      </c>
      <c r="Q804" s="177">
        <f t="shared" ca="1" si="316"/>
        <v>299.94334541982727</v>
      </c>
      <c r="R804" s="20">
        <f t="shared" si="300"/>
        <v>0</v>
      </c>
      <c r="S804" s="14">
        <f t="shared" si="301"/>
        <v>0</v>
      </c>
      <c r="T804" s="4">
        <f t="shared" si="310"/>
        <v>0</v>
      </c>
      <c r="U804" s="29">
        <f t="shared" si="311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302"/>
        <v>45691</v>
      </c>
      <c r="B805" s="116">
        <f t="shared" ca="1" si="312"/>
        <v>502.80149093526074</v>
      </c>
      <c r="C805" s="14">
        <f t="shared" ca="1" si="303"/>
        <v>202.55276191999999</v>
      </c>
      <c r="D805" s="95">
        <f t="shared" si="304"/>
        <v>45688</v>
      </c>
      <c r="E805" s="13">
        <f ca="1">IF(D805&lt;$B$1,VLOOKUP(D805,[1]DI!$A$4:$B$15000,2,FALSE),0)</f>
        <v>0.13150000000000001</v>
      </c>
      <c r="F805" s="14">
        <f t="shared" ca="1" si="313"/>
        <v>1.0004903700000001</v>
      </c>
      <c r="G805" s="14">
        <f ca="1">(TRUNC(PRODUCT($F$12:$F804),16))</f>
        <v>1.4314735511511201</v>
      </c>
      <c r="H805" s="14">
        <f t="shared" ca="1" si="314"/>
        <v>1.42103960843791</v>
      </c>
      <c r="I805" s="14">
        <f t="shared" ca="1" si="315"/>
        <v>1.00734247</v>
      </c>
      <c r="J805" s="13">
        <f t="shared" si="305"/>
        <v>0.03</v>
      </c>
      <c r="K805" s="29">
        <f t="shared" si="306"/>
        <v>45667</v>
      </c>
      <c r="L805" s="2">
        <f t="shared" si="307"/>
        <v>16</v>
      </c>
      <c r="M805" s="17">
        <f t="shared" si="308"/>
        <v>16</v>
      </c>
      <c r="N805" s="12">
        <f t="shared" si="298"/>
        <v>1.001878512</v>
      </c>
      <c r="O805" s="12">
        <f t="shared" ca="1" si="299"/>
        <v>1.0092347749999999</v>
      </c>
      <c r="P805" s="17">
        <f t="shared" si="309"/>
        <v>0</v>
      </c>
      <c r="Q805" s="177">
        <f t="shared" ca="1" si="316"/>
        <v>300.24872901526078</v>
      </c>
      <c r="R805" s="20">
        <f t="shared" si="300"/>
        <v>0</v>
      </c>
      <c r="S805" s="14">
        <f t="shared" si="301"/>
        <v>0</v>
      </c>
      <c r="T805" s="4">
        <f t="shared" si="310"/>
        <v>0</v>
      </c>
      <c r="U805" s="29">
        <f t="shared" si="311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302"/>
        <v>45692</v>
      </c>
      <c r="B806" s="116">
        <f t="shared" ca="1" si="312"/>
        <v>503.10705886043866</v>
      </c>
      <c r="C806" s="14">
        <f t="shared" ca="1" si="303"/>
        <v>202.55276191999999</v>
      </c>
      <c r="D806" s="95">
        <f t="shared" si="304"/>
        <v>45691</v>
      </c>
      <c r="E806" s="13">
        <f ca="1">IF(D806&lt;$B$1,VLOOKUP(D806,[1]DI!$A$4:$B$15000,2,FALSE),0)</f>
        <v>0.13150000000000001</v>
      </c>
      <c r="F806" s="14">
        <f t="shared" ca="1" si="313"/>
        <v>1.0004903700000001</v>
      </c>
      <c r="G806" s="14">
        <f ca="1">(TRUNC(PRODUCT($F$12:$F805),16))</f>
        <v>1.4321755028364</v>
      </c>
      <c r="H806" s="14">
        <f t="shared" ca="1" si="314"/>
        <v>1.42103960843791</v>
      </c>
      <c r="I806" s="14">
        <f t="shared" ca="1" si="315"/>
        <v>1.0078364399999999</v>
      </c>
      <c r="J806" s="13">
        <f t="shared" si="305"/>
        <v>0.03</v>
      </c>
      <c r="K806" s="29">
        <f t="shared" si="306"/>
        <v>45667</v>
      </c>
      <c r="L806" s="2">
        <f t="shared" si="307"/>
        <v>17</v>
      </c>
      <c r="M806" s="17">
        <f t="shared" si="308"/>
        <v>17</v>
      </c>
      <c r="N806" s="12">
        <f t="shared" si="298"/>
        <v>1.001996036</v>
      </c>
      <c r="O806" s="12">
        <f t="shared" ca="1" si="299"/>
        <v>1.0098481180000001</v>
      </c>
      <c r="P806" s="17">
        <f t="shared" si="309"/>
        <v>0</v>
      </c>
      <c r="Q806" s="177">
        <f t="shared" ca="1" si="316"/>
        <v>300.55429694043863</v>
      </c>
      <c r="R806" s="20">
        <f t="shared" si="300"/>
        <v>0</v>
      </c>
      <c r="S806" s="14">
        <f t="shared" si="301"/>
        <v>0</v>
      </c>
      <c r="T806" s="4">
        <f t="shared" si="310"/>
        <v>0</v>
      </c>
      <c r="U806" s="29">
        <f t="shared" si="311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302"/>
        <v>45693</v>
      </c>
      <c r="B807" s="116">
        <f t="shared" ca="1" si="312"/>
        <v>503.41281061971267</v>
      </c>
      <c r="C807" s="14">
        <f t="shared" ca="1" si="303"/>
        <v>202.55276191999999</v>
      </c>
      <c r="D807" s="95">
        <f t="shared" si="304"/>
        <v>45692</v>
      </c>
      <c r="E807" s="13">
        <f ca="1">IF(D807&lt;$B$1,VLOOKUP(D807,[1]DI!$A$4:$B$15000,2,FALSE),0)</f>
        <v>0.13150000000000001</v>
      </c>
      <c r="F807" s="14">
        <f t="shared" ca="1" si="313"/>
        <v>1.0004903700000001</v>
      </c>
      <c r="G807" s="14">
        <f ca="1">(TRUNC(PRODUCT($F$12:$F806),16))</f>
        <v>1.4328777987377299</v>
      </c>
      <c r="H807" s="14">
        <f t="shared" ca="1" si="314"/>
        <v>1.42103960843791</v>
      </c>
      <c r="I807" s="14">
        <f t="shared" ca="1" si="315"/>
        <v>1.00833065</v>
      </c>
      <c r="J807" s="13">
        <f t="shared" si="305"/>
        <v>0.03</v>
      </c>
      <c r="K807" s="29">
        <f t="shared" si="306"/>
        <v>45667</v>
      </c>
      <c r="L807" s="2">
        <f t="shared" si="307"/>
        <v>18</v>
      </c>
      <c r="M807" s="17">
        <f t="shared" si="308"/>
        <v>18</v>
      </c>
      <c r="N807" s="12">
        <f t="shared" si="298"/>
        <v>1.0021135729999999</v>
      </c>
      <c r="O807" s="12">
        <f t="shared" ca="1" si="299"/>
        <v>1.0104618299999999</v>
      </c>
      <c r="P807" s="17">
        <f t="shared" si="309"/>
        <v>0</v>
      </c>
      <c r="Q807" s="177">
        <f t="shared" ca="1" si="316"/>
        <v>300.86004869971271</v>
      </c>
      <c r="R807" s="20">
        <f t="shared" si="300"/>
        <v>0</v>
      </c>
      <c r="S807" s="14">
        <f t="shared" si="301"/>
        <v>0</v>
      </c>
      <c r="T807" s="4">
        <f t="shared" si="310"/>
        <v>0</v>
      </c>
      <c r="U807" s="29">
        <f t="shared" si="311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302"/>
        <v>45694</v>
      </c>
      <c r="B808" s="116">
        <f t="shared" ca="1" si="312"/>
        <v>503.71875318215461</v>
      </c>
      <c r="C808" s="14">
        <f t="shared" ca="1" si="303"/>
        <v>202.55276191999999</v>
      </c>
      <c r="D808" s="95">
        <f t="shared" si="304"/>
        <v>45693</v>
      </c>
      <c r="E808" s="13">
        <f ca="1">IF(D808&lt;$B$1,VLOOKUP(D808,[1]DI!$A$4:$B$15000,2,FALSE),0)</f>
        <v>0.13150000000000001</v>
      </c>
      <c r="F808" s="14">
        <f t="shared" ca="1" si="313"/>
        <v>1.0004903700000001</v>
      </c>
      <c r="G808" s="14">
        <f ca="1">(TRUNC(PRODUCT($F$12:$F807),16))</f>
        <v>1.43358043902389</v>
      </c>
      <c r="H808" s="14">
        <f t="shared" ca="1" si="314"/>
        <v>1.42103960843791</v>
      </c>
      <c r="I808" s="14">
        <f t="shared" ca="1" si="315"/>
        <v>1.0088251100000001</v>
      </c>
      <c r="J808" s="13">
        <f t="shared" si="305"/>
        <v>0.03</v>
      </c>
      <c r="K808" s="29">
        <f t="shared" si="306"/>
        <v>45667</v>
      </c>
      <c r="L808" s="2">
        <f t="shared" si="307"/>
        <v>19</v>
      </c>
      <c r="M808" s="17">
        <f t="shared" si="308"/>
        <v>19</v>
      </c>
      <c r="N808" s="12">
        <f t="shared" si="298"/>
        <v>1.002231125</v>
      </c>
      <c r="O808" s="12">
        <f t="shared" ca="1" si="299"/>
        <v>1.0110759250000001</v>
      </c>
      <c r="P808" s="17">
        <f t="shared" si="309"/>
        <v>0</v>
      </c>
      <c r="Q808" s="177">
        <f t="shared" ca="1" si="316"/>
        <v>301.16599126215459</v>
      </c>
      <c r="R808" s="20">
        <f t="shared" si="300"/>
        <v>0</v>
      </c>
      <c r="S808" s="14">
        <f t="shared" si="301"/>
        <v>0</v>
      </c>
      <c r="T808" s="4">
        <f t="shared" si="310"/>
        <v>0</v>
      </c>
      <c r="U808" s="29">
        <f t="shared" si="311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302"/>
        <v>45695</v>
      </c>
      <c r="B809" s="116">
        <f t="shared" ca="1" si="312"/>
        <v>504.02488009434069</v>
      </c>
      <c r="C809" s="14">
        <f t="shared" ca="1" si="303"/>
        <v>202.55276191999999</v>
      </c>
      <c r="D809" s="95">
        <f t="shared" si="304"/>
        <v>45694</v>
      </c>
      <c r="E809" s="13">
        <f ca="1">IF(D809&lt;$B$1,VLOOKUP(D809,[1]DI!$A$4:$B$15000,2,FALSE),0)</f>
        <v>0.13150000000000001</v>
      </c>
      <c r="F809" s="14">
        <f t="shared" ca="1" si="313"/>
        <v>1.0004903700000001</v>
      </c>
      <c r="G809" s="14">
        <f ca="1">(TRUNC(PRODUCT($F$12:$F808),16))</f>
        <v>1.43428342386378</v>
      </c>
      <c r="H809" s="14">
        <f t="shared" ca="1" si="314"/>
        <v>1.42103960843791</v>
      </c>
      <c r="I809" s="14">
        <f t="shared" ca="1" si="315"/>
        <v>1.00931981</v>
      </c>
      <c r="J809" s="13">
        <f t="shared" si="305"/>
        <v>0.03</v>
      </c>
      <c r="K809" s="29">
        <f t="shared" si="306"/>
        <v>45667</v>
      </c>
      <c r="L809" s="2">
        <f t="shared" si="307"/>
        <v>20</v>
      </c>
      <c r="M809" s="17">
        <f t="shared" si="308"/>
        <v>20</v>
      </c>
      <c r="N809" s="12">
        <f t="shared" si="298"/>
        <v>1.0023486909999999</v>
      </c>
      <c r="O809" s="12">
        <f t="shared" ca="1" si="299"/>
        <v>1.0116903900000001</v>
      </c>
      <c r="P809" s="17">
        <f t="shared" si="309"/>
        <v>0</v>
      </c>
      <c r="Q809" s="177">
        <f t="shared" ca="1" si="316"/>
        <v>301.47211817434066</v>
      </c>
      <c r="R809" s="20">
        <f t="shared" si="300"/>
        <v>0</v>
      </c>
      <c r="S809" s="14">
        <f t="shared" si="301"/>
        <v>0</v>
      </c>
      <c r="T809" s="4">
        <f t="shared" si="310"/>
        <v>0</v>
      </c>
      <c r="U809" s="29">
        <f t="shared" si="311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115">
        <f t="shared" si="302"/>
        <v>45698</v>
      </c>
      <c r="B810" s="116">
        <f t="shared" ca="1" si="312"/>
        <v>504.331191831919</v>
      </c>
      <c r="C810" s="14">
        <f t="shared" ca="1" si="303"/>
        <v>202.55276191999999</v>
      </c>
      <c r="D810" s="95">
        <f t="shared" si="304"/>
        <v>45695</v>
      </c>
      <c r="E810" s="13">
        <f ca="1">IF(D810&lt;$B$1,VLOOKUP(D810,[1]DI!$A$4:$B$15000,2,FALSE),0)</f>
        <v>0.13150000000000001</v>
      </c>
      <c r="F810" s="14">
        <f t="shared" ca="1" si="313"/>
        <v>1.0004903700000001</v>
      </c>
      <c r="G810" s="14">
        <f ca="1">(TRUNC(PRODUCT($F$12:$F809),16))</f>
        <v>1.4349867534263401</v>
      </c>
      <c r="H810" s="14">
        <f t="shared" ca="1" si="314"/>
        <v>1.42103960843791</v>
      </c>
      <c r="I810" s="14">
        <f t="shared" ca="1" si="315"/>
        <v>1.0098147500000001</v>
      </c>
      <c r="J810" s="13">
        <f t="shared" si="305"/>
        <v>0.03</v>
      </c>
      <c r="K810" s="29">
        <f t="shared" si="306"/>
        <v>45667</v>
      </c>
      <c r="L810" s="2">
        <f t="shared" si="307"/>
        <v>21</v>
      </c>
      <c r="M810" s="17">
        <f t="shared" si="308"/>
        <v>21</v>
      </c>
      <c r="N810" s="12">
        <f t="shared" si="298"/>
        <v>1.00246627</v>
      </c>
      <c r="O810" s="12">
        <f t="shared" ca="1" si="299"/>
        <v>1.0123052260000001</v>
      </c>
      <c r="P810" s="17">
        <f t="shared" si="309"/>
        <v>0</v>
      </c>
      <c r="Q810" s="177">
        <f t="shared" ca="1" si="316"/>
        <v>301.77842991191898</v>
      </c>
      <c r="R810" s="20">
        <f t="shared" si="300"/>
        <v>0</v>
      </c>
      <c r="S810" s="14">
        <f t="shared" si="301"/>
        <v>0</v>
      </c>
      <c r="T810" s="4">
        <f t="shared" si="310"/>
        <v>0</v>
      </c>
      <c r="U810" s="29">
        <f t="shared" si="311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302"/>
        <v>45699</v>
      </c>
      <c r="B811" s="116">
        <f t="shared" ca="1" si="312"/>
        <v>504.63768789924154</v>
      </c>
      <c r="C811" s="14">
        <f t="shared" ca="1" si="303"/>
        <v>202.55276191999999</v>
      </c>
      <c r="D811" s="95">
        <f t="shared" si="304"/>
        <v>45698</v>
      </c>
      <c r="E811" s="13">
        <f ca="1">IF(D811&lt;$B$1,VLOOKUP(D811,[1]DI!$A$4:$B$15000,2,FALSE),0)</f>
        <v>0.13150000000000001</v>
      </c>
      <c r="F811" s="14">
        <f t="shared" ca="1" si="313"/>
        <v>1.0004903700000001</v>
      </c>
      <c r="G811" s="14">
        <f ca="1">(TRUNC(PRODUCT($F$12:$F810),16))</f>
        <v>1.43569042788062</v>
      </c>
      <c r="H811" s="14">
        <f t="shared" ca="1" si="314"/>
        <v>1.42103960843791</v>
      </c>
      <c r="I811" s="14">
        <f t="shared" ca="1" si="315"/>
        <v>1.01030993</v>
      </c>
      <c r="J811" s="13">
        <f t="shared" si="305"/>
        <v>0.03</v>
      </c>
      <c r="K811" s="29">
        <f t="shared" si="306"/>
        <v>45667</v>
      </c>
      <c r="L811" s="2">
        <f t="shared" si="307"/>
        <v>22</v>
      </c>
      <c r="M811" s="17">
        <f t="shared" si="308"/>
        <v>22</v>
      </c>
      <c r="N811" s="12">
        <f t="shared" si="298"/>
        <v>1.0025838629999999</v>
      </c>
      <c r="O811" s="12">
        <f t="shared" ca="1" si="299"/>
        <v>1.012920432</v>
      </c>
      <c r="P811" s="17">
        <f t="shared" si="309"/>
        <v>0</v>
      </c>
      <c r="Q811" s="177">
        <f t="shared" ca="1" si="316"/>
        <v>302.08492597924152</v>
      </c>
      <c r="R811" s="20">
        <f t="shared" si="300"/>
        <v>0</v>
      </c>
      <c r="S811" s="14">
        <f t="shared" si="301"/>
        <v>0</v>
      </c>
      <c r="T811" s="4">
        <f t="shared" si="310"/>
        <v>0</v>
      </c>
      <c r="U811" s="29">
        <f t="shared" si="311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302"/>
        <v>45700</v>
      </c>
      <c r="B812" s="116">
        <f t="shared" ca="1" si="312"/>
        <v>504.94437428408389</v>
      </c>
      <c r="C812" s="14">
        <f t="shared" ca="1" si="303"/>
        <v>202.55276191999999</v>
      </c>
      <c r="D812" s="95">
        <f t="shared" si="304"/>
        <v>45699</v>
      </c>
      <c r="E812" s="13">
        <f ca="1">IF(D812&lt;$B$1,VLOOKUP(D812,[1]DI!$A$4:$B$15000,2,FALSE),0)</f>
        <v>0.13150000000000001</v>
      </c>
      <c r="F812" s="14">
        <f t="shared" ca="1" si="313"/>
        <v>1.0004903700000001</v>
      </c>
      <c r="G812" s="14">
        <f ca="1">(TRUNC(PRODUCT($F$12:$F811),16))</f>
        <v>1.43639444739574</v>
      </c>
      <c r="H812" s="14">
        <f t="shared" ca="1" si="314"/>
        <v>1.42103960843791</v>
      </c>
      <c r="I812" s="14">
        <f t="shared" ca="1" si="315"/>
        <v>1.01080536</v>
      </c>
      <c r="J812" s="13">
        <f t="shared" si="305"/>
        <v>0.03</v>
      </c>
      <c r="K812" s="29">
        <f t="shared" si="306"/>
        <v>45667</v>
      </c>
      <c r="L812" s="2">
        <f t="shared" si="307"/>
        <v>23</v>
      </c>
      <c r="M812" s="17">
        <f t="shared" si="308"/>
        <v>23</v>
      </c>
      <c r="N812" s="12">
        <f t="shared" si="298"/>
        <v>1.0027014700000001</v>
      </c>
      <c r="O812" s="12">
        <f t="shared" ca="1" si="299"/>
        <v>1.0135360200000001</v>
      </c>
      <c r="P812" s="17">
        <f t="shared" si="309"/>
        <v>0</v>
      </c>
      <c r="Q812" s="177">
        <f t="shared" ca="1" si="316"/>
        <v>302.39161236408387</v>
      </c>
      <c r="R812" s="20">
        <f t="shared" si="300"/>
        <v>0</v>
      </c>
      <c r="S812" s="14">
        <f t="shared" si="301"/>
        <v>0</v>
      </c>
      <c r="T812" s="4">
        <f t="shared" si="310"/>
        <v>0</v>
      </c>
      <c r="U812" s="29">
        <f t="shared" si="311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302"/>
        <v>45701</v>
      </c>
      <c r="B813" s="116">
        <f t="shared" ca="1" si="312"/>
        <v>505.25124051783882</v>
      </c>
      <c r="C813" s="14">
        <f t="shared" ca="1" si="303"/>
        <v>202.55276191999999</v>
      </c>
      <c r="D813" s="95">
        <f t="shared" si="304"/>
        <v>45700</v>
      </c>
      <c r="E813" s="13">
        <f ca="1">IF(D813&lt;$B$1,VLOOKUP(D813,[1]DI!$A$4:$B$15000,2,FALSE),0)</f>
        <v>0.13150000000000001</v>
      </c>
      <c r="F813" s="14">
        <f t="shared" ca="1" si="313"/>
        <v>1.0004903700000001</v>
      </c>
      <c r="G813" s="14">
        <f ca="1">(TRUNC(PRODUCT($F$12:$F812),16))</f>
        <v>1.4370988121409101</v>
      </c>
      <c r="H813" s="14">
        <f t="shared" ca="1" si="314"/>
        <v>1.42103960843791</v>
      </c>
      <c r="I813" s="14">
        <f t="shared" ca="1" si="315"/>
        <v>1.0113010200000001</v>
      </c>
      <c r="J813" s="13">
        <f t="shared" si="305"/>
        <v>0.03</v>
      </c>
      <c r="K813" s="29">
        <f t="shared" si="306"/>
        <v>45667</v>
      </c>
      <c r="L813" s="2">
        <f t="shared" si="307"/>
        <v>24</v>
      </c>
      <c r="M813" s="17">
        <f t="shared" si="308"/>
        <v>24</v>
      </c>
      <c r="N813" s="12">
        <f t="shared" si="298"/>
        <v>1.00281909</v>
      </c>
      <c r="O813" s="12">
        <f t="shared" ca="1" si="299"/>
        <v>1.014151969</v>
      </c>
      <c r="P813" s="17">
        <f t="shared" si="309"/>
        <v>0</v>
      </c>
      <c r="Q813" s="177">
        <f t="shared" ca="1" si="316"/>
        <v>302.6984785978388</v>
      </c>
      <c r="R813" s="20">
        <f t="shared" si="300"/>
        <v>0</v>
      </c>
      <c r="S813" s="14">
        <f t="shared" si="301"/>
        <v>0</v>
      </c>
      <c r="T813" s="4">
        <f t="shared" si="310"/>
        <v>0</v>
      </c>
      <c r="U813" s="29">
        <f t="shared" si="311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302"/>
        <v>45702</v>
      </c>
      <c r="B814" s="116">
        <f t="shared" ca="1" si="312"/>
        <v>505.5583015499451</v>
      </c>
      <c r="C814" s="14">
        <f t="shared" ca="1" si="303"/>
        <v>202.55276191999999</v>
      </c>
      <c r="D814" s="95">
        <f t="shared" si="304"/>
        <v>45701</v>
      </c>
      <c r="E814" s="13">
        <f ca="1">IF(D814&lt;$B$1,VLOOKUP(D814,[1]DI!$A$4:$B$15000,2,FALSE),0)</f>
        <v>0.13150000000000001</v>
      </c>
      <c r="F814" s="14">
        <f t="shared" ca="1" si="313"/>
        <v>1.0004903700000001</v>
      </c>
      <c r="G814" s="14">
        <f ca="1">(TRUNC(PRODUCT($F$12:$F813),16))</f>
        <v>1.43780352228541</v>
      </c>
      <c r="H814" s="14">
        <f t="shared" ca="1" si="314"/>
        <v>1.42103960843791</v>
      </c>
      <c r="I814" s="14">
        <f t="shared" ca="1" si="315"/>
        <v>1.01179694</v>
      </c>
      <c r="J814" s="13">
        <f t="shared" si="305"/>
        <v>0.03</v>
      </c>
      <c r="K814" s="29">
        <f t="shared" si="306"/>
        <v>45667</v>
      </c>
      <c r="L814" s="2">
        <f t="shared" si="307"/>
        <v>25</v>
      </c>
      <c r="M814" s="17">
        <f t="shared" si="308"/>
        <v>25</v>
      </c>
      <c r="N814" s="12">
        <f t="shared" si="298"/>
        <v>1.0029367250000001</v>
      </c>
      <c r="O814" s="12">
        <f t="shared" ca="1" si="299"/>
        <v>1.0147683089999999</v>
      </c>
      <c r="P814" s="17">
        <f t="shared" si="309"/>
        <v>0</v>
      </c>
      <c r="Q814" s="177">
        <f t="shared" ca="1" si="316"/>
        <v>303.00553962994513</v>
      </c>
      <c r="R814" s="20">
        <f t="shared" si="300"/>
        <v>0</v>
      </c>
      <c r="S814" s="14">
        <f t="shared" si="301"/>
        <v>0</v>
      </c>
      <c r="T814" s="4">
        <f t="shared" si="310"/>
        <v>0</v>
      </c>
      <c r="U814" s="29">
        <f t="shared" si="311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302"/>
        <v>45705</v>
      </c>
      <c r="B815" s="116">
        <f t="shared" ca="1" si="312"/>
        <v>505.86554293661209</v>
      </c>
      <c r="C815" s="14">
        <f t="shared" ca="1" si="303"/>
        <v>202.55276191999999</v>
      </c>
      <c r="D815" s="95">
        <f t="shared" si="304"/>
        <v>45702</v>
      </c>
      <c r="E815" s="13">
        <f ca="1">IF(D815&lt;$B$1,VLOOKUP(D815,[1]DI!$A$4:$B$15000,2,FALSE),0)</f>
        <v>0.13150000000000001</v>
      </c>
      <c r="F815" s="14">
        <f t="shared" ca="1" si="313"/>
        <v>1.0004903700000001</v>
      </c>
      <c r="G815" s="14">
        <f ca="1">(TRUNC(PRODUCT($F$12:$F814),16))</f>
        <v>1.43850857799864</v>
      </c>
      <c r="H815" s="14">
        <f t="shared" ca="1" si="314"/>
        <v>1.42103960843791</v>
      </c>
      <c r="I815" s="14">
        <f t="shared" ca="1" si="315"/>
        <v>1.01229309</v>
      </c>
      <c r="J815" s="13">
        <f t="shared" si="305"/>
        <v>0.03</v>
      </c>
      <c r="K815" s="29">
        <f t="shared" si="306"/>
        <v>45667</v>
      </c>
      <c r="L815" s="2">
        <f t="shared" si="307"/>
        <v>26</v>
      </c>
      <c r="M815" s="17">
        <f t="shared" si="308"/>
        <v>26</v>
      </c>
      <c r="N815" s="12">
        <f t="shared" si="298"/>
        <v>1.0030543730000001</v>
      </c>
      <c r="O815" s="12">
        <f t="shared" ca="1" si="299"/>
        <v>1.015385011</v>
      </c>
      <c r="P815" s="17">
        <f t="shared" si="309"/>
        <v>0</v>
      </c>
      <c r="Q815" s="177">
        <f t="shared" ca="1" si="316"/>
        <v>303.31278101661206</v>
      </c>
      <c r="R815" s="20">
        <f t="shared" si="300"/>
        <v>0</v>
      </c>
      <c r="S815" s="14">
        <f t="shared" si="301"/>
        <v>0</v>
      </c>
      <c r="T815" s="4">
        <f t="shared" si="310"/>
        <v>0</v>
      </c>
      <c r="U815" s="29">
        <f t="shared" si="311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302"/>
        <v>45706</v>
      </c>
      <c r="B816" s="116">
        <f t="shared" ca="1" si="312"/>
        <v>506.17297412515086</v>
      </c>
      <c r="C816" s="14">
        <f t="shared" ca="1" si="303"/>
        <v>202.55276191999999</v>
      </c>
      <c r="D816" s="95">
        <f t="shared" si="304"/>
        <v>45705</v>
      </c>
      <c r="E816" s="13">
        <f ca="1">IF(D816&lt;$B$1,VLOOKUP(D816,[1]DI!$A$4:$B$15000,2,FALSE),0)</f>
        <v>0.13150000000000001</v>
      </c>
      <c r="F816" s="14">
        <f t="shared" ca="1" si="313"/>
        <v>1.0004903700000001</v>
      </c>
      <c r="G816" s="14">
        <f ca="1">(TRUNC(PRODUCT($F$12:$F815),16))</f>
        <v>1.43921397945003</v>
      </c>
      <c r="H816" s="14">
        <f t="shared" ca="1" si="314"/>
        <v>1.42103960843791</v>
      </c>
      <c r="I816" s="14">
        <f t="shared" ca="1" si="315"/>
        <v>1.0127894900000001</v>
      </c>
      <c r="J816" s="13">
        <f t="shared" si="305"/>
        <v>0.03</v>
      </c>
      <c r="K816" s="29">
        <f t="shared" si="306"/>
        <v>45667</v>
      </c>
      <c r="L816" s="2">
        <f t="shared" si="307"/>
        <v>27</v>
      </c>
      <c r="M816" s="17">
        <f t="shared" si="308"/>
        <v>27</v>
      </c>
      <c r="N816" s="12">
        <f t="shared" si="298"/>
        <v>1.003172035</v>
      </c>
      <c r="O816" s="12">
        <f t="shared" ca="1" si="299"/>
        <v>1.0160020940000001</v>
      </c>
      <c r="P816" s="17">
        <f t="shared" si="309"/>
        <v>0</v>
      </c>
      <c r="Q816" s="177">
        <f t="shared" ca="1" si="316"/>
        <v>303.62021220515084</v>
      </c>
      <c r="R816" s="20">
        <f t="shared" si="300"/>
        <v>0</v>
      </c>
      <c r="S816" s="14">
        <f t="shared" si="301"/>
        <v>0</v>
      </c>
      <c r="T816" s="4">
        <f t="shared" si="310"/>
        <v>0</v>
      </c>
      <c r="U816" s="29">
        <f t="shared" si="311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302"/>
        <v>45707</v>
      </c>
      <c r="B817" s="116">
        <f t="shared" ca="1" si="312"/>
        <v>506.48059065472967</v>
      </c>
      <c r="C817" s="14">
        <f t="shared" ca="1" si="303"/>
        <v>202.55276191999999</v>
      </c>
      <c r="D817" s="95">
        <f t="shared" si="304"/>
        <v>45706</v>
      </c>
      <c r="E817" s="13">
        <f ca="1">IF(D817&lt;$B$1,VLOOKUP(D817,[1]DI!$A$4:$B$15000,2,FALSE),0)</f>
        <v>0.13150000000000001</v>
      </c>
      <c r="F817" s="14">
        <f t="shared" ca="1" si="313"/>
        <v>1.0004903700000001</v>
      </c>
      <c r="G817" s="14">
        <f ca="1">(TRUNC(PRODUCT($F$12:$F816),16))</f>
        <v>1.4399197268091299</v>
      </c>
      <c r="H817" s="14">
        <f t="shared" ca="1" si="314"/>
        <v>1.42103960843791</v>
      </c>
      <c r="I817" s="14">
        <f t="shared" ca="1" si="315"/>
        <v>1.01328613</v>
      </c>
      <c r="J817" s="13">
        <f t="shared" si="305"/>
        <v>0.03</v>
      </c>
      <c r="K817" s="29">
        <f t="shared" si="306"/>
        <v>45667</v>
      </c>
      <c r="L817" s="2">
        <f t="shared" si="307"/>
        <v>28</v>
      </c>
      <c r="M817" s="17">
        <f t="shared" si="308"/>
        <v>28</v>
      </c>
      <c r="N817" s="12">
        <f t="shared" si="298"/>
        <v>1.0032897110000001</v>
      </c>
      <c r="O817" s="12">
        <f t="shared" ca="1" si="299"/>
        <v>1.0166195490000001</v>
      </c>
      <c r="P817" s="17">
        <f t="shared" si="309"/>
        <v>0</v>
      </c>
      <c r="Q817" s="177">
        <f t="shared" ca="1" si="316"/>
        <v>303.9278287347297</v>
      </c>
      <c r="R817" s="20">
        <f t="shared" si="300"/>
        <v>0</v>
      </c>
      <c r="S817" s="14">
        <f t="shared" si="301"/>
        <v>0</v>
      </c>
      <c r="T817" s="4">
        <f t="shared" si="310"/>
        <v>0</v>
      </c>
      <c r="U817" s="29">
        <f t="shared" si="311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302"/>
        <v>45708</v>
      </c>
      <c r="B818" s="116">
        <f t="shared" ca="1" si="312"/>
        <v>506.78839649053248</v>
      </c>
      <c r="C818" s="14">
        <f t="shared" ca="1" si="303"/>
        <v>202.55276191999999</v>
      </c>
      <c r="D818" s="95">
        <f t="shared" si="304"/>
        <v>45707</v>
      </c>
      <c r="E818" s="13">
        <f ca="1">IF(D818&lt;$B$1,VLOOKUP(D818,[1]DI!$A$4:$B$15000,2,FALSE),0)</f>
        <v>0.13150000000000001</v>
      </c>
      <c r="F818" s="14">
        <f t="shared" ca="1" si="313"/>
        <v>1.0004903700000001</v>
      </c>
      <c r="G818" s="14">
        <f ca="1">(TRUNC(PRODUCT($F$12:$F817),16))</f>
        <v>1.44062582024557</v>
      </c>
      <c r="H818" s="14">
        <f t="shared" ca="1" si="314"/>
        <v>1.42103960843791</v>
      </c>
      <c r="I818" s="14">
        <f t="shared" ca="1" si="315"/>
        <v>1.01378302</v>
      </c>
      <c r="J818" s="13">
        <f t="shared" si="305"/>
        <v>0.03</v>
      </c>
      <c r="K818" s="29">
        <f t="shared" si="306"/>
        <v>45667</v>
      </c>
      <c r="L818" s="2">
        <f t="shared" si="307"/>
        <v>29</v>
      </c>
      <c r="M818" s="17">
        <f t="shared" si="308"/>
        <v>29</v>
      </c>
      <c r="N818" s="12">
        <f t="shared" si="298"/>
        <v>1.0034073999999999</v>
      </c>
      <c r="O818" s="12">
        <f t="shared" ca="1" si="299"/>
        <v>1.017237384</v>
      </c>
      <c r="P818" s="17">
        <f t="shared" si="309"/>
        <v>0</v>
      </c>
      <c r="Q818" s="177">
        <f t="shared" ca="1" si="316"/>
        <v>304.23563457053245</v>
      </c>
      <c r="R818" s="20">
        <f t="shared" si="300"/>
        <v>0</v>
      </c>
      <c r="S818" s="14">
        <f t="shared" si="301"/>
        <v>0</v>
      </c>
      <c r="T818" s="4">
        <f t="shared" si="310"/>
        <v>0</v>
      </c>
      <c r="U818" s="29">
        <f t="shared" si="311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302"/>
        <v>45709</v>
      </c>
      <c r="B819" s="116">
        <f t="shared" ca="1" si="312"/>
        <v>507.09638368219169</v>
      </c>
      <c r="C819" s="14">
        <f t="shared" ca="1" si="303"/>
        <v>202.55276191999999</v>
      </c>
      <c r="D819" s="95">
        <f t="shared" si="304"/>
        <v>45708</v>
      </c>
      <c r="E819" s="13">
        <f ca="1">IF(D819&lt;$B$1,VLOOKUP(D819,[1]DI!$A$4:$B$15000,2,FALSE),0)</f>
        <v>0.13150000000000001</v>
      </c>
      <c r="F819" s="14">
        <f t="shared" ca="1" si="313"/>
        <v>1.0004903700000001</v>
      </c>
      <c r="G819" s="14">
        <f ca="1">(TRUNC(PRODUCT($F$12:$F818),16))</f>
        <v>1.4413322599290399</v>
      </c>
      <c r="H819" s="14">
        <f t="shared" ca="1" si="314"/>
        <v>1.42103960843791</v>
      </c>
      <c r="I819" s="14">
        <f t="shared" ca="1" si="315"/>
        <v>1.0142801400000001</v>
      </c>
      <c r="J819" s="13">
        <f t="shared" si="305"/>
        <v>0.03</v>
      </c>
      <c r="K819" s="29">
        <f t="shared" si="306"/>
        <v>45667</v>
      </c>
      <c r="L819" s="2">
        <f t="shared" si="307"/>
        <v>30</v>
      </c>
      <c r="M819" s="17">
        <f t="shared" si="308"/>
        <v>30</v>
      </c>
      <c r="N819" s="12">
        <f t="shared" si="298"/>
        <v>1.0035251039999999</v>
      </c>
      <c r="O819" s="12">
        <f t="shared" ca="1" si="299"/>
        <v>1.017855583</v>
      </c>
      <c r="P819" s="17">
        <f t="shared" si="309"/>
        <v>0</v>
      </c>
      <c r="Q819" s="177">
        <f t="shared" ca="1" si="316"/>
        <v>304.54362176219172</v>
      </c>
      <c r="R819" s="20">
        <f t="shared" si="300"/>
        <v>0</v>
      </c>
      <c r="S819" s="14">
        <f t="shared" si="301"/>
        <v>0</v>
      </c>
      <c r="T819" s="4">
        <f t="shared" si="310"/>
        <v>0</v>
      </c>
      <c r="U819" s="29">
        <f t="shared" si="311"/>
        <v>0</v>
      </c>
      <c r="V819" s="200" t="str">
        <f>B$9</f>
        <v>CRA0210054C</v>
      </c>
      <c r="W819" s="211">
        <v>45712</v>
      </c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62">
        <f t="shared" si="302"/>
        <v>45712</v>
      </c>
      <c r="B820" s="163">
        <f t="shared" ca="1" si="312"/>
        <v>507.40456566220234</v>
      </c>
      <c r="C820" s="164">
        <f t="shared" ca="1" si="303"/>
        <v>202.55276191999999</v>
      </c>
      <c r="D820" s="165">
        <f t="shared" si="304"/>
        <v>45709</v>
      </c>
      <c r="E820" s="166">
        <f ca="1">IF(D820&lt;$B$1,VLOOKUP(D820,[1]DI!$A$4:$B$15000,2,FALSE),0)</f>
        <v>0.13150000000000001</v>
      </c>
      <c r="F820" s="164">
        <f t="shared" ca="1" si="313"/>
        <v>1.0004903700000001</v>
      </c>
      <c r="G820" s="164">
        <f ca="1">(TRUNC(PRODUCT($F$12:$F819),16))</f>
        <v>1.44203904602935</v>
      </c>
      <c r="H820" s="164">
        <f t="shared" ca="1" si="314"/>
        <v>1.42103960843791</v>
      </c>
      <c r="I820" s="164">
        <f t="shared" ca="1" si="315"/>
        <v>1.01477752</v>
      </c>
      <c r="J820" s="166">
        <f t="shared" si="305"/>
        <v>0.03</v>
      </c>
      <c r="K820" s="165">
        <f t="shared" si="306"/>
        <v>45667</v>
      </c>
      <c r="L820" s="167">
        <f t="shared" si="307"/>
        <v>31</v>
      </c>
      <c r="M820" s="168">
        <f t="shared" si="308"/>
        <v>31</v>
      </c>
      <c r="N820" s="169">
        <f t="shared" si="298"/>
        <v>1.0036428209999999</v>
      </c>
      <c r="O820" s="169">
        <f t="shared" ca="1" si="299"/>
        <v>1.018474173</v>
      </c>
      <c r="P820" s="168">
        <v>18</v>
      </c>
      <c r="Q820" s="164">
        <f t="shared" ca="1" si="316"/>
        <v>304.85180374220238</v>
      </c>
      <c r="R820" s="170">
        <f ca="1">S820/C820</f>
        <v>0.16138653553838442</v>
      </c>
      <c r="S820" s="164">
        <f ca="1">W825</f>
        <v>32.689288509999997</v>
      </c>
      <c r="T820" s="171">
        <f t="shared" si="310"/>
        <v>0</v>
      </c>
      <c r="U820" s="165">
        <f t="shared" si="311"/>
        <v>0</v>
      </c>
      <c r="V820" s="201" t="s">
        <v>90</v>
      </c>
      <c r="W820" s="202">
        <v>2351398.56</v>
      </c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302"/>
        <v>45713</v>
      </c>
      <c r="B821" s="116">
        <f t="shared" ca="1" si="312"/>
        <v>474.39950222345755</v>
      </c>
      <c r="C821" s="14">
        <f t="shared" ca="1" si="303"/>
        <v>169.86347340999998</v>
      </c>
      <c r="D821" s="95">
        <f t="shared" si="304"/>
        <v>45712</v>
      </c>
      <c r="E821" s="13">
        <f ca="1">IF(D821&lt;$B$1,VLOOKUP(D821,[1]DI!$A$4:$B$15000,2,FALSE),0)</f>
        <v>0.13150000000000001</v>
      </c>
      <c r="F821" s="14">
        <f t="shared" ca="1" si="313"/>
        <v>1.0004903700000001</v>
      </c>
      <c r="G821" s="14">
        <f ca="1">(TRUNC(PRODUCT($F$12:$F820),16))</f>
        <v>1.44274617871635</v>
      </c>
      <c r="H821" s="14">
        <f t="shared" ca="1" si="314"/>
        <v>1.44203904602935</v>
      </c>
      <c r="I821" s="14">
        <f t="shared" ca="1" si="315"/>
        <v>1.0004903700000001</v>
      </c>
      <c r="J821" s="13">
        <f t="shared" si="305"/>
        <v>0.03</v>
      </c>
      <c r="K821" s="29">
        <v>45712</v>
      </c>
      <c r="L821" s="2">
        <f t="shared" si="307"/>
        <v>1</v>
      </c>
      <c r="M821" s="17">
        <f t="shared" si="308"/>
        <v>1</v>
      </c>
      <c r="N821" s="12">
        <f t="shared" si="298"/>
        <v>1.000117304</v>
      </c>
      <c r="O821" s="12">
        <f t="shared" ca="1" si="299"/>
        <v>1.000607732</v>
      </c>
      <c r="P821" s="17">
        <f t="shared" si="309"/>
        <v>0</v>
      </c>
      <c r="Q821" s="177">
        <f ca="1">TRUNC(((O821-1)*C821),8)+((Q$820-W$826)*O821)</f>
        <v>304.53602881345756</v>
      </c>
      <c r="R821" s="20">
        <f t="shared" si="300"/>
        <v>0</v>
      </c>
      <c r="S821" s="14">
        <f t="shared" si="301"/>
        <v>0</v>
      </c>
      <c r="T821" s="4">
        <f t="shared" si="310"/>
        <v>0</v>
      </c>
      <c r="U821" s="29">
        <f t="shared" si="311"/>
        <v>0</v>
      </c>
      <c r="V821" s="201" t="s">
        <v>91</v>
      </c>
      <c r="W821" s="203">
        <v>70627</v>
      </c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115">
        <f t="shared" si="302"/>
        <v>45714</v>
      </c>
      <c r="B822" s="116">
        <f t="shared" ca="1" si="312"/>
        <v>474.68780887487122</v>
      </c>
      <c r="C822" s="14">
        <f t="shared" ca="1" si="303"/>
        <v>169.86347340999998</v>
      </c>
      <c r="D822" s="95">
        <f t="shared" si="304"/>
        <v>45713</v>
      </c>
      <c r="E822" s="13">
        <f ca="1">IF(D822&lt;$B$1,VLOOKUP(D822,[1]DI!$A$4:$B$15000,2,FALSE),0)</f>
        <v>0.13150000000000001</v>
      </c>
      <c r="F822" s="14">
        <f t="shared" ca="1" si="313"/>
        <v>1.0004903700000001</v>
      </c>
      <c r="G822" s="14">
        <f ca="1">(TRUNC(PRODUCT($F$12:$F821),16))</f>
        <v>1.4434536581599999</v>
      </c>
      <c r="H822" s="14">
        <f t="shared" ca="1" si="314"/>
        <v>1.44203904602935</v>
      </c>
      <c r="I822" s="14">
        <f t="shared" ca="1" si="315"/>
        <v>1.00098098</v>
      </c>
      <c r="J822" s="13">
        <f t="shared" si="305"/>
        <v>0.03</v>
      </c>
      <c r="K822" s="29">
        <f t="shared" si="306"/>
        <v>45712</v>
      </c>
      <c r="L822" s="2">
        <f t="shared" si="307"/>
        <v>2</v>
      </c>
      <c r="M822" s="17">
        <f t="shared" si="308"/>
        <v>2</v>
      </c>
      <c r="N822" s="12">
        <f t="shared" si="298"/>
        <v>1.0002346209999999</v>
      </c>
      <c r="O822" s="12">
        <f t="shared" ca="1" si="299"/>
        <v>1.0012158309999999</v>
      </c>
      <c r="P822" s="17">
        <f t="shared" si="309"/>
        <v>0</v>
      </c>
      <c r="Q822" s="177">
        <f t="shared" ref="Q822:Q885" ca="1" si="317">TRUNC(((O822-1)*C822),8)+((Q$820-W$826)*O822)</f>
        <v>304.82433546487124</v>
      </c>
      <c r="R822" s="20">
        <f t="shared" si="300"/>
        <v>0</v>
      </c>
      <c r="S822" s="14">
        <f t="shared" si="301"/>
        <v>0</v>
      </c>
      <c r="T822" s="4">
        <f t="shared" si="310"/>
        <v>0</v>
      </c>
      <c r="U822" s="29">
        <f t="shared" si="311"/>
        <v>0</v>
      </c>
      <c r="V822" s="201" t="s">
        <v>92</v>
      </c>
      <c r="W822" s="204">
        <f>W820/W821</f>
        <v>33.29319608648251</v>
      </c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302"/>
        <v>45715</v>
      </c>
      <c r="B823" s="116">
        <f t="shared" ca="1" si="312"/>
        <v>474.97629094800652</v>
      </c>
      <c r="C823" s="14">
        <f t="shared" ca="1" si="303"/>
        <v>169.86347340999998</v>
      </c>
      <c r="D823" s="95">
        <f t="shared" si="304"/>
        <v>45714</v>
      </c>
      <c r="E823" s="13">
        <f ca="1">IF(D823&lt;$B$1,VLOOKUP(D823,[1]DI!$A$4:$B$15000,2,FALSE),0)</f>
        <v>0.13150000000000001</v>
      </c>
      <c r="F823" s="14">
        <f t="shared" ca="1" si="313"/>
        <v>1.0004903700000001</v>
      </c>
      <c r="G823" s="14">
        <f ca="1">(TRUNC(PRODUCT($F$12:$F822),16))</f>
        <v>1.4441614845303601</v>
      </c>
      <c r="H823" s="14">
        <f t="shared" ca="1" si="314"/>
        <v>1.44203904602935</v>
      </c>
      <c r="I823" s="14">
        <f t="shared" ca="1" si="315"/>
        <v>1.0014718300000001</v>
      </c>
      <c r="J823" s="13">
        <f t="shared" si="305"/>
        <v>0.03</v>
      </c>
      <c r="K823" s="29">
        <f t="shared" si="306"/>
        <v>45712</v>
      </c>
      <c r="L823" s="2">
        <f t="shared" si="307"/>
        <v>3</v>
      </c>
      <c r="M823" s="17">
        <f t="shared" si="308"/>
        <v>3</v>
      </c>
      <c r="N823" s="12">
        <f t="shared" si="298"/>
        <v>1.0003519519999999</v>
      </c>
      <c r="O823" s="12">
        <f t="shared" ca="1" si="299"/>
        <v>1.0018243</v>
      </c>
      <c r="P823" s="17">
        <f t="shared" si="309"/>
        <v>0</v>
      </c>
      <c r="Q823" s="177">
        <f t="shared" ca="1" si="317"/>
        <v>305.11281753800654</v>
      </c>
      <c r="R823" s="20">
        <f t="shared" si="300"/>
        <v>0</v>
      </c>
      <c r="S823" s="14">
        <f t="shared" si="301"/>
        <v>0</v>
      </c>
      <c r="T823" s="4">
        <f t="shared" si="310"/>
        <v>0</v>
      </c>
      <c r="U823" s="29">
        <f t="shared" si="311"/>
        <v>0</v>
      </c>
      <c r="V823" s="201" t="s">
        <v>93</v>
      </c>
      <c r="W823" s="205">
        <f ca="1">O820</f>
        <v>1.018474173</v>
      </c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302"/>
        <v>45716</v>
      </c>
      <c r="B824" s="116">
        <f t="shared" ca="1" si="312"/>
        <v>475.2649479686155</v>
      </c>
      <c r="C824" s="14">
        <f t="shared" ca="1" si="303"/>
        <v>169.86347340999998</v>
      </c>
      <c r="D824" s="95">
        <f t="shared" si="304"/>
        <v>45715</v>
      </c>
      <c r="E824" s="13">
        <f ca="1">IF(D824&lt;$B$1,VLOOKUP(D824,[1]DI!$A$4:$B$15000,2,FALSE),0)</f>
        <v>0.13150000000000001</v>
      </c>
      <c r="F824" s="14">
        <f t="shared" ca="1" si="313"/>
        <v>1.0004903700000001</v>
      </c>
      <c r="G824" s="14">
        <f ca="1">(TRUNC(PRODUCT($F$12:$F823),16))</f>
        <v>1.44486965799753</v>
      </c>
      <c r="H824" s="14">
        <f t="shared" ca="1" si="314"/>
        <v>1.44203904602935</v>
      </c>
      <c r="I824" s="14">
        <f t="shared" ca="1" si="315"/>
        <v>1.00196292</v>
      </c>
      <c r="J824" s="13">
        <f t="shared" si="305"/>
        <v>0.03</v>
      </c>
      <c r="K824" s="29">
        <f t="shared" si="306"/>
        <v>45712</v>
      </c>
      <c r="L824" s="2">
        <f t="shared" si="307"/>
        <v>4</v>
      </c>
      <c r="M824" s="17">
        <f t="shared" si="308"/>
        <v>4</v>
      </c>
      <c r="N824" s="12">
        <f t="shared" si="298"/>
        <v>1.000469297</v>
      </c>
      <c r="O824" s="12">
        <f t="shared" ca="1" si="299"/>
        <v>1.002433138</v>
      </c>
      <c r="P824" s="17">
        <f t="shared" si="309"/>
        <v>0</v>
      </c>
      <c r="Q824" s="177">
        <f t="shared" ca="1" si="317"/>
        <v>305.40147455861552</v>
      </c>
      <c r="R824" s="20">
        <f t="shared" si="300"/>
        <v>0</v>
      </c>
      <c r="S824" s="14">
        <f t="shared" si="301"/>
        <v>0</v>
      </c>
      <c r="T824" s="4">
        <f t="shared" si="310"/>
        <v>0</v>
      </c>
      <c r="U824" s="29">
        <f t="shared" si="311"/>
        <v>0</v>
      </c>
      <c r="V824" s="201" t="s">
        <v>94</v>
      </c>
      <c r="W824" s="206">
        <f ca="1">W822/(C820*W823)</f>
        <v>0.16138653556408483</v>
      </c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115">
        <f t="shared" si="302"/>
        <v>45721</v>
      </c>
      <c r="B825" s="116">
        <f t="shared" ca="1" si="312"/>
        <v>475.55378514342499</v>
      </c>
      <c r="C825" s="14">
        <f t="shared" ca="1" si="303"/>
        <v>169.86347340999998</v>
      </c>
      <c r="D825" s="95">
        <f t="shared" si="304"/>
        <v>45716</v>
      </c>
      <c r="E825" s="13">
        <f ca="1">IF(D825&lt;$B$1,VLOOKUP(D825,[1]DI!$A$4:$B$15000,2,FALSE),0)</f>
        <v>0.13150000000000001</v>
      </c>
      <c r="F825" s="14">
        <f t="shared" ca="1" si="313"/>
        <v>1.0004903700000001</v>
      </c>
      <c r="G825" s="14">
        <f ca="1">(TRUNC(PRODUCT($F$12:$F824),16))</f>
        <v>1.4455781787317199</v>
      </c>
      <c r="H825" s="14">
        <f t="shared" ca="1" si="314"/>
        <v>1.44203904602935</v>
      </c>
      <c r="I825" s="14">
        <f t="shared" ca="1" si="315"/>
        <v>1.0024542599999999</v>
      </c>
      <c r="J825" s="13">
        <f t="shared" si="305"/>
        <v>0.03</v>
      </c>
      <c r="K825" s="29">
        <f t="shared" si="306"/>
        <v>45712</v>
      </c>
      <c r="L825" s="2">
        <f t="shared" si="307"/>
        <v>5</v>
      </c>
      <c r="M825" s="17">
        <f t="shared" si="308"/>
        <v>5</v>
      </c>
      <c r="N825" s="12">
        <f t="shared" si="298"/>
        <v>1.0005866560000001</v>
      </c>
      <c r="O825" s="12">
        <f t="shared" ca="1" si="299"/>
        <v>1.0030423559999999</v>
      </c>
      <c r="P825" s="17">
        <f t="shared" si="309"/>
        <v>0</v>
      </c>
      <c r="Q825" s="177">
        <f t="shared" ca="1" si="317"/>
        <v>305.69031173342501</v>
      </c>
      <c r="R825" s="20">
        <f t="shared" si="300"/>
        <v>0</v>
      </c>
      <c r="S825" s="14">
        <f t="shared" si="301"/>
        <v>0</v>
      </c>
      <c r="T825" s="4">
        <f t="shared" si="310"/>
        <v>0</v>
      </c>
      <c r="U825" s="29">
        <f t="shared" si="311"/>
        <v>0</v>
      </c>
      <c r="V825" s="200" t="s">
        <v>95</v>
      </c>
      <c r="W825" s="204">
        <f ca="1">TRUNC(W824*C820,8)</f>
        <v>32.689288509999997</v>
      </c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ht="15.75" x14ac:dyDescent="0.25">
      <c r="A826" s="115">
        <f t="shared" si="302"/>
        <v>45722</v>
      </c>
      <c r="B826" s="116">
        <f t="shared" ca="1" si="312"/>
        <v>475.84279253322927</v>
      </c>
      <c r="C826" s="14">
        <f t="shared" ca="1" si="303"/>
        <v>169.86347340999998</v>
      </c>
      <c r="D826" s="95">
        <f t="shared" si="304"/>
        <v>45721</v>
      </c>
      <c r="E826" s="13">
        <f ca="1">IF(D826&lt;$B$1,VLOOKUP(D826,[1]DI!$A$4:$B$15000,2,FALSE),0)</f>
        <v>0.13150000000000001</v>
      </c>
      <c r="F826" s="14">
        <f t="shared" ca="1" si="313"/>
        <v>1.0004903700000001</v>
      </c>
      <c r="G826" s="14">
        <f ca="1">(TRUNC(PRODUCT($F$12:$F825),16))</f>
        <v>1.4462870469032201</v>
      </c>
      <c r="H826" s="14">
        <f t="shared" ca="1" si="314"/>
        <v>1.44203904602935</v>
      </c>
      <c r="I826" s="14">
        <f t="shared" ca="1" si="315"/>
        <v>1.00294583</v>
      </c>
      <c r="J826" s="13">
        <f t="shared" si="305"/>
        <v>0.03</v>
      </c>
      <c r="K826" s="29">
        <f t="shared" si="306"/>
        <v>45712</v>
      </c>
      <c r="L826" s="2">
        <f t="shared" si="307"/>
        <v>6</v>
      </c>
      <c r="M826" s="17">
        <f t="shared" si="308"/>
        <v>6</v>
      </c>
      <c r="N826" s="12">
        <f t="shared" si="298"/>
        <v>1.000704029</v>
      </c>
      <c r="O826" s="12">
        <f t="shared" ca="1" si="299"/>
        <v>1.003651933</v>
      </c>
      <c r="P826" s="17">
        <f t="shared" si="309"/>
        <v>0</v>
      </c>
      <c r="Q826" s="177">
        <f t="shared" ca="1" si="317"/>
        <v>305.97931912322929</v>
      </c>
      <c r="R826" s="20">
        <f t="shared" si="300"/>
        <v>0</v>
      </c>
      <c r="S826" s="14">
        <f t="shared" si="301"/>
        <v>0</v>
      </c>
      <c r="T826" s="4">
        <f t="shared" si="310"/>
        <v>0</v>
      </c>
      <c r="U826" s="29">
        <f t="shared" si="311"/>
        <v>0</v>
      </c>
      <c r="V826" s="200" t="s">
        <v>96</v>
      </c>
      <c r="W826" s="204">
        <f ca="1">(O820-1)*W825</f>
        <v>0.60390757118065164</v>
      </c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302"/>
        <v>45723</v>
      </c>
      <c r="B827" s="116">
        <f t="shared" ca="1" si="312"/>
        <v>476.13197487050718</v>
      </c>
      <c r="C827" s="14">
        <f t="shared" ca="1" si="303"/>
        <v>169.86347340999998</v>
      </c>
      <c r="D827" s="95">
        <f t="shared" si="304"/>
        <v>45722</v>
      </c>
      <c r="E827" s="13">
        <f ca="1">IF(D827&lt;$B$1,VLOOKUP(D827,[1]DI!$A$4:$B$15000,2,FALSE),0)</f>
        <v>0.13150000000000001</v>
      </c>
      <c r="F827" s="14">
        <f t="shared" ca="1" si="313"/>
        <v>1.0004903700000001</v>
      </c>
      <c r="G827" s="14">
        <f ca="1">(TRUNC(PRODUCT($F$12:$F826),16))</f>
        <v>1.44699626268241</v>
      </c>
      <c r="H827" s="14">
        <f t="shared" ca="1" si="314"/>
        <v>1.44203904602935</v>
      </c>
      <c r="I827" s="14">
        <f t="shared" ca="1" si="315"/>
        <v>1.00343764</v>
      </c>
      <c r="J827" s="13">
        <f t="shared" si="305"/>
        <v>0.03</v>
      </c>
      <c r="K827" s="29">
        <f t="shared" si="306"/>
        <v>45712</v>
      </c>
      <c r="L827" s="2">
        <f t="shared" si="307"/>
        <v>7</v>
      </c>
      <c r="M827" s="17">
        <f t="shared" si="308"/>
        <v>7</v>
      </c>
      <c r="N827" s="12">
        <f t="shared" si="298"/>
        <v>1.0008214150000001</v>
      </c>
      <c r="O827" s="12">
        <f t="shared" ca="1" si="299"/>
        <v>1.004261879</v>
      </c>
      <c r="P827" s="17">
        <f t="shared" si="309"/>
        <v>0</v>
      </c>
      <c r="Q827" s="177">
        <f t="shared" ca="1" si="317"/>
        <v>306.2685014605072</v>
      </c>
      <c r="R827" s="20">
        <f t="shared" si="300"/>
        <v>0</v>
      </c>
      <c r="S827" s="14">
        <f t="shared" si="301"/>
        <v>0</v>
      </c>
      <c r="T827" s="4">
        <f t="shared" si="310"/>
        <v>0</v>
      </c>
      <c r="U827" s="29">
        <f t="shared" si="311"/>
        <v>0</v>
      </c>
      <c r="V827" s="201" t="s">
        <v>97</v>
      </c>
      <c r="W827" s="202">
        <f ca="1">(W825+W826)*W821</f>
        <v>2351398.5596255455</v>
      </c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302"/>
        <v>45726</v>
      </c>
      <c r="B828" s="116">
        <f t="shared" ca="1" si="312"/>
        <v>476.42133688773777</v>
      </c>
      <c r="C828" s="14">
        <f t="shared" ca="1" si="303"/>
        <v>169.86347340999998</v>
      </c>
      <c r="D828" s="95">
        <f t="shared" si="304"/>
        <v>45723</v>
      </c>
      <c r="E828" s="13">
        <f ca="1">IF(D828&lt;$B$1,VLOOKUP(D828,[1]DI!$A$4:$B$15000,2,FALSE),0)</f>
        <v>0.13150000000000001</v>
      </c>
      <c r="F828" s="14">
        <f t="shared" ca="1" si="313"/>
        <v>1.0004903700000001</v>
      </c>
      <c r="G828" s="14">
        <f ca="1">(TRUNC(PRODUCT($F$12:$F827),16))</f>
        <v>1.44770582623974</v>
      </c>
      <c r="H828" s="14">
        <f t="shared" ca="1" si="314"/>
        <v>1.44203904602935</v>
      </c>
      <c r="I828" s="14">
        <f t="shared" ca="1" si="315"/>
        <v>1.0039297</v>
      </c>
      <c r="J828" s="13">
        <f t="shared" si="305"/>
        <v>0.03</v>
      </c>
      <c r="K828" s="29">
        <f t="shared" si="306"/>
        <v>45712</v>
      </c>
      <c r="L828" s="2">
        <f t="shared" si="307"/>
        <v>8</v>
      </c>
      <c r="M828" s="17">
        <f t="shared" si="308"/>
        <v>8</v>
      </c>
      <c r="N828" s="12">
        <f t="shared" si="298"/>
        <v>1.000938815</v>
      </c>
      <c r="O828" s="12">
        <f t="shared" ca="1" si="299"/>
        <v>1.004872204</v>
      </c>
      <c r="P828" s="17">
        <f t="shared" si="309"/>
        <v>0</v>
      </c>
      <c r="Q828" s="177">
        <f t="shared" ca="1" si="317"/>
        <v>306.55786347773778</v>
      </c>
      <c r="R828" s="20">
        <f t="shared" si="300"/>
        <v>0</v>
      </c>
      <c r="S828" s="14">
        <f t="shared" si="301"/>
        <v>0</v>
      </c>
      <c r="T828" s="4">
        <f t="shared" si="310"/>
        <v>0</v>
      </c>
      <c r="U828" s="29">
        <f t="shared" si="311"/>
        <v>0</v>
      </c>
      <c r="V828" s="201" t="s">
        <v>98</v>
      </c>
      <c r="W828" s="207">
        <f ca="1">C820-S820+Q820-W826</f>
        <v>474.11136958102173</v>
      </c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302"/>
        <v>45727</v>
      </c>
      <c r="B829" s="116">
        <f t="shared" ca="1" si="312"/>
        <v>476.71087480093786</v>
      </c>
      <c r="C829" s="14">
        <f t="shared" ca="1" si="303"/>
        <v>169.86347340999998</v>
      </c>
      <c r="D829" s="95">
        <f t="shared" si="304"/>
        <v>45726</v>
      </c>
      <c r="E829" s="13">
        <f ca="1">IF(D829&lt;$B$1,VLOOKUP(D829,[1]DI!$A$4:$B$15000,2,FALSE),0)</f>
        <v>0.13150000000000001</v>
      </c>
      <c r="F829" s="14">
        <f t="shared" ca="1" si="313"/>
        <v>1.0004903700000001</v>
      </c>
      <c r="G829" s="14">
        <f ca="1">(TRUNC(PRODUCT($F$12:$F828),16))</f>
        <v>1.44841573774576</v>
      </c>
      <c r="H829" s="14">
        <f t="shared" ca="1" si="314"/>
        <v>1.44203904602935</v>
      </c>
      <c r="I829" s="14">
        <f t="shared" ca="1" si="315"/>
        <v>1.0044219999999999</v>
      </c>
      <c r="J829" s="13">
        <f t="shared" si="305"/>
        <v>0.03</v>
      </c>
      <c r="K829" s="29">
        <f t="shared" si="306"/>
        <v>45712</v>
      </c>
      <c r="L829" s="2">
        <f t="shared" si="307"/>
        <v>9</v>
      </c>
      <c r="M829" s="17">
        <f t="shared" si="308"/>
        <v>9</v>
      </c>
      <c r="N829" s="12">
        <f t="shared" si="298"/>
        <v>1.001056229</v>
      </c>
      <c r="O829" s="12">
        <f t="shared" ca="1" si="299"/>
        <v>1.0054829000000001</v>
      </c>
      <c r="P829" s="17">
        <f t="shared" si="309"/>
        <v>0</v>
      </c>
      <c r="Q829" s="177">
        <f t="shared" ca="1" si="317"/>
        <v>306.84740139093788</v>
      </c>
      <c r="R829" s="20">
        <f t="shared" si="300"/>
        <v>0</v>
      </c>
      <c r="S829" s="14">
        <f t="shared" si="301"/>
        <v>0</v>
      </c>
      <c r="T829" s="4">
        <f t="shared" si="310"/>
        <v>0</v>
      </c>
      <c r="U829" s="29">
        <f t="shared" si="311"/>
        <v>0</v>
      </c>
      <c r="V829" s="201" t="s">
        <v>99</v>
      </c>
      <c r="W829" s="209">
        <f ca="1">C821</f>
        <v>169.86347340999998</v>
      </c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302"/>
        <v>45728</v>
      </c>
      <c r="B830" s="116">
        <f t="shared" ca="1" si="312"/>
        <v>477.00058292913263</v>
      </c>
      <c r="C830" s="14">
        <f t="shared" ca="1" si="303"/>
        <v>169.86347340999998</v>
      </c>
      <c r="D830" s="95">
        <f t="shared" si="304"/>
        <v>45727</v>
      </c>
      <c r="E830" s="13">
        <f ca="1">IF(D830&lt;$B$1,VLOOKUP(D830,[1]DI!$A$4:$B$15000,2,FALSE),0)</f>
        <v>0.13150000000000001</v>
      </c>
      <c r="F830" s="14">
        <f t="shared" ca="1" si="313"/>
        <v>1.0004903700000001</v>
      </c>
      <c r="G830" s="14">
        <f ca="1">(TRUNC(PRODUCT($F$12:$F829),16))</f>
        <v>1.4491259973710799</v>
      </c>
      <c r="H830" s="14">
        <f t="shared" ca="1" si="314"/>
        <v>1.44203904602935</v>
      </c>
      <c r="I830" s="14">
        <f t="shared" ca="1" si="315"/>
        <v>1.00491453</v>
      </c>
      <c r="J830" s="13">
        <f t="shared" si="305"/>
        <v>0.03</v>
      </c>
      <c r="K830" s="29">
        <f t="shared" si="306"/>
        <v>45712</v>
      </c>
      <c r="L830" s="2">
        <f t="shared" si="307"/>
        <v>10</v>
      </c>
      <c r="M830" s="17">
        <f t="shared" si="308"/>
        <v>10</v>
      </c>
      <c r="N830" s="12">
        <f t="shared" si="298"/>
        <v>1.0011736570000001</v>
      </c>
      <c r="O830" s="12">
        <f t="shared" ca="1" si="299"/>
        <v>1.0060939550000001</v>
      </c>
      <c r="P830" s="17">
        <f t="shared" si="309"/>
        <v>0</v>
      </c>
      <c r="Q830" s="177">
        <f t="shared" ca="1" si="317"/>
        <v>307.13710951913265</v>
      </c>
      <c r="R830" s="20">
        <f t="shared" si="300"/>
        <v>0</v>
      </c>
      <c r="S830" s="14">
        <f t="shared" si="301"/>
        <v>0</v>
      </c>
      <c r="T830" s="4">
        <f t="shared" si="310"/>
        <v>0</v>
      </c>
      <c r="U830" s="29">
        <f t="shared" si="311"/>
        <v>0</v>
      </c>
      <c r="V830" s="201" t="s">
        <v>100</v>
      </c>
      <c r="W830" s="208">
        <f ca="1">W828*W821</f>
        <v>33485063.699398823</v>
      </c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302"/>
        <v>45729</v>
      </c>
      <c r="B831" s="116">
        <f t="shared" ca="1" si="312"/>
        <v>477.29047073728003</v>
      </c>
      <c r="C831" s="14">
        <f t="shared" ca="1" si="303"/>
        <v>169.86347340999998</v>
      </c>
      <c r="D831" s="95">
        <f t="shared" si="304"/>
        <v>45728</v>
      </c>
      <c r="E831" s="13">
        <f ca="1">IF(D831&lt;$B$1,VLOOKUP(D831,[1]DI!$A$4:$B$15000,2,FALSE),0)</f>
        <v>0.13150000000000001</v>
      </c>
      <c r="F831" s="14">
        <f t="shared" ca="1" si="313"/>
        <v>1.0004903700000001</v>
      </c>
      <c r="G831" s="14">
        <f ca="1">(TRUNC(PRODUCT($F$12:$F830),16))</f>
        <v>1.44983660528641</v>
      </c>
      <c r="H831" s="14">
        <f t="shared" ca="1" si="314"/>
        <v>1.44203904602935</v>
      </c>
      <c r="I831" s="14">
        <f t="shared" ca="1" si="315"/>
        <v>1.0054073100000001</v>
      </c>
      <c r="J831" s="13">
        <f t="shared" si="305"/>
        <v>0.03</v>
      </c>
      <c r="K831" s="29">
        <f t="shared" si="306"/>
        <v>45712</v>
      </c>
      <c r="L831" s="2">
        <f t="shared" si="307"/>
        <v>11</v>
      </c>
      <c r="M831" s="17">
        <f t="shared" si="308"/>
        <v>11</v>
      </c>
      <c r="N831" s="12">
        <f t="shared" si="298"/>
        <v>1.001291098</v>
      </c>
      <c r="O831" s="12">
        <f t="shared" ca="1" si="299"/>
        <v>1.006705389</v>
      </c>
      <c r="P831" s="17">
        <f t="shared" si="309"/>
        <v>0</v>
      </c>
      <c r="Q831" s="177">
        <f t="shared" ca="1" si="317"/>
        <v>307.42699732728005</v>
      </c>
      <c r="R831" s="20">
        <f t="shared" si="300"/>
        <v>0</v>
      </c>
      <c r="S831" s="14">
        <f t="shared" si="301"/>
        <v>0</v>
      </c>
      <c r="T831" s="4">
        <f t="shared" si="310"/>
        <v>0</v>
      </c>
      <c r="U831" s="29">
        <f t="shared" si="311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302"/>
        <v>45730</v>
      </c>
      <c r="B832" s="116">
        <f t="shared" ca="1" si="312"/>
        <v>477.58053918387589</v>
      </c>
      <c r="C832" s="14">
        <f t="shared" ca="1" si="303"/>
        <v>169.86347340999998</v>
      </c>
      <c r="D832" s="95">
        <f t="shared" si="304"/>
        <v>45729</v>
      </c>
      <c r="E832" s="13">
        <f ca="1">IF(D832&lt;$B$1,VLOOKUP(D832,[1]DI!$A$4:$B$15000,2,FALSE),0)</f>
        <v>0.13150000000000001</v>
      </c>
      <c r="F832" s="14">
        <f t="shared" ca="1" si="313"/>
        <v>1.0004903700000001</v>
      </c>
      <c r="G832" s="14">
        <f ca="1">(TRUNC(PRODUCT($F$12:$F831),16))</f>
        <v>1.4505475616625401</v>
      </c>
      <c r="H832" s="14">
        <f t="shared" ca="1" si="314"/>
        <v>1.44203904602935</v>
      </c>
      <c r="I832" s="14">
        <f t="shared" ca="1" si="315"/>
        <v>1.0059003399999999</v>
      </c>
      <c r="J832" s="13">
        <f t="shared" si="305"/>
        <v>0.03</v>
      </c>
      <c r="K832" s="29">
        <f t="shared" si="306"/>
        <v>45712</v>
      </c>
      <c r="L832" s="2">
        <f t="shared" si="307"/>
        <v>12</v>
      </c>
      <c r="M832" s="17">
        <f t="shared" si="308"/>
        <v>12</v>
      </c>
      <c r="N832" s="12">
        <f t="shared" si="298"/>
        <v>1.0014085530000001</v>
      </c>
      <c r="O832" s="12">
        <f t="shared" ca="1" si="299"/>
        <v>1.007317204</v>
      </c>
      <c r="P832" s="17">
        <f t="shared" si="309"/>
        <v>0</v>
      </c>
      <c r="Q832" s="177">
        <f t="shared" ca="1" si="317"/>
        <v>307.7170657738759</v>
      </c>
      <c r="R832" s="20">
        <f t="shared" si="300"/>
        <v>0</v>
      </c>
      <c r="S832" s="14">
        <f t="shared" si="301"/>
        <v>0</v>
      </c>
      <c r="T832" s="4">
        <f t="shared" si="310"/>
        <v>0</v>
      </c>
      <c r="U832" s="29">
        <f t="shared" si="311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302"/>
        <v>45733</v>
      </c>
      <c r="B833" s="116">
        <f t="shared" ca="1" si="312"/>
        <v>477.87077830971441</v>
      </c>
      <c r="C833" s="14">
        <f t="shared" ca="1" si="303"/>
        <v>169.86347340999998</v>
      </c>
      <c r="D833" s="95">
        <f t="shared" si="304"/>
        <v>45730</v>
      </c>
      <c r="E833" s="13">
        <f ca="1">IF(D833&lt;$B$1,VLOOKUP(D833,[1]DI!$A$4:$B$15000,2,FALSE),0)</f>
        <v>0.13150000000000001</v>
      </c>
      <c r="F833" s="14">
        <f t="shared" ca="1" si="313"/>
        <v>1.0004903700000001</v>
      </c>
      <c r="G833" s="14">
        <f ca="1">(TRUNC(PRODUCT($F$12:$F832),16))</f>
        <v>1.4512588666703501</v>
      </c>
      <c r="H833" s="14">
        <f t="shared" ca="1" si="314"/>
        <v>1.44203904602935</v>
      </c>
      <c r="I833" s="14">
        <f t="shared" ca="1" si="315"/>
        <v>1.0063936</v>
      </c>
      <c r="J833" s="13">
        <f t="shared" si="305"/>
        <v>0.03</v>
      </c>
      <c r="K833" s="29">
        <f t="shared" si="306"/>
        <v>45712</v>
      </c>
      <c r="L833" s="2">
        <f t="shared" si="307"/>
        <v>13</v>
      </c>
      <c r="M833" s="17">
        <f t="shared" si="308"/>
        <v>13</v>
      </c>
      <c r="N833" s="12">
        <f t="shared" si="298"/>
        <v>1.001526022</v>
      </c>
      <c r="O833" s="12">
        <f t="shared" ca="1" si="299"/>
        <v>1.0079293789999999</v>
      </c>
      <c r="P833" s="17">
        <f t="shared" si="309"/>
        <v>0</v>
      </c>
      <c r="Q833" s="177">
        <f t="shared" ca="1" si="317"/>
        <v>308.00730489971443</v>
      </c>
      <c r="R833" s="20">
        <f t="shared" si="300"/>
        <v>0</v>
      </c>
      <c r="S833" s="14">
        <f t="shared" si="301"/>
        <v>0</v>
      </c>
      <c r="T833" s="4">
        <f t="shared" si="310"/>
        <v>0</v>
      </c>
      <c r="U833" s="29">
        <f t="shared" si="311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302"/>
        <v>45734</v>
      </c>
      <c r="B834" s="116">
        <f t="shared" ca="1" si="312"/>
        <v>478.16119759975345</v>
      </c>
      <c r="C834" s="14">
        <f t="shared" ca="1" si="303"/>
        <v>169.86347340999998</v>
      </c>
      <c r="D834" s="95">
        <f t="shared" si="304"/>
        <v>45733</v>
      </c>
      <c r="E834" s="13">
        <f ca="1">IF(D834&lt;$B$1,VLOOKUP(D834,[1]DI!$A$4:$B$15000,2,FALSE),0)</f>
        <v>0.13150000000000001</v>
      </c>
      <c r="F834" s="14">
        <f t="shared" ca="1" si="313"/>
        <v>1.0004903700000001</v>
      </c>
      <c r="G834" s="14">
        <f ca="1">(TRUNC(PRODUCT($F$12:$F833),16))</f>
        <v>1.4519705204808</v>
      </c>
      <c r="H834" s="14">
        <f t="shared" ca="1" si="314"/>
        <v>1.44203904602935</v>
      </c>
      <c r="I834" s="14">
        <f t="shared" ca="1" si="315"/>
        <v>1.0068871100000001</v>
      </c>
      <c r="J834" s="13">
        <f t="shared" si="305"/>
        <v>0.03</v>
      </c>
      <c r="K834" s="29">
        <f t="shared" si="306"/>
        <v>45712</v>
      </c>
      <c r="L834" s="2">
        <f t="shared" si="307"/>
        <v>14</v>
      </c>
      <c r="M834" s="17">
        <f t="shared" si="308"/>
        <v>14</v>
      </c>
      <c r="N834" s="12">
        <f t="shared" si="298"/>
        <v>1.0016435050000001</v>
      </c>
      <c r="O834" s="12">
        <f t="shared" ca="1" si="299"/>
        <v>1.0085419339999999</v>
      </c>
      <c r="P834" s="17">
        <f t="shared" si="309"/>
        <v>0</v>
      </c>
      <c r="Q834" s="177">
        <f t="shared" ca="1" si="317"/>
        <v>308.29772418975347</v>
      </c>
      <c r="R834" s="20">
        <f t="shared" si="300"/>
        <v>0</v>
      </c>
      <c r="S834" s="14">
        <f t="shared" si="301"/>
        <v>0</v>
      </c>
      <c r="T834" s="4">
        <f t="shared" si="310"/>
        <v>0</v>
      </c>
      <c r="U834" s="29">
        <f t="shared" si="311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302"/>
        <v>45735</v>
      </c>
      <c r="B835" s="116">
        <f t="shared" ca="1" si="312"/>
        <v>478.4517875690351</v>
      </c>
      <c r="C835" s="14">
        <f t="shared" ca="1" si="303"/>
        <v>169.86347340999998</v>
      </c>
      <c r="D835" s="95">
        <f t="shared" si="304"/>
        <v>45734</v>
      </c>
      <c r="E835" s="13">
        <f ca="1">IF(D835&lt;$B$1,VLOOKUP(D835,[1]DI!$A$4:$B$15000,2,FALSE),0)</f>
        <v>0.13150000000000001</v>
      </c>
      <c r="F835" s="14">
        <f t="shared" ca="1" si="313"/>
        <v>1.0004903700000001</v>
      </c>
      <c r="G835" s="14">
        <f ca="1">(TRUNC(PRODUCT($F$12:$F834),16))</f>
        <v>1.4526825232649301</v>
      </c>
      <c r="H835" s="14">
        <f t="shared" ca="1" si="314"/>
        <v>1.44203904602935</v>
      </c>
      <c r="I835" s="14">
        <f t="shared" ca="1" si="315"/>
        <v>1.0073808500000001</v>
      </c>
      <c r="J835" s="13">
        <f t="shared" si="305"/>
        <v>0.03</v>
      </c>
      <c r="K835" s="29">
        <f t="shared" si="306"/>
        <v>45712</v>
      </c>
      <c r="L835" s="2">
        <f t="shared" si="307"/>
        <v>15</v>
      </c>
      <c r="M835" s="17">
        <f t="shared" si="308"/>
        <v>15</v>
      </c>
      <c r="N835" s="12">
        <f t="shared" si="298"/>
        <v>1.001761001</v>
      </c>
      <c r="O835" s="12">
        <f t="shared" ca="1" si="299"/>
        <v>1.009154849</v>
      </c>
      <c r="P835" s="17">
        <f t="shared" si="309"/>
        <v>0</v>
      </c>
      <c r="Q835" s="177">
        <f t="shared" ca="1" si="317"/>
        <v>308.58831415903512</v>
      </c>
      <c r="R835" s="20">
        <f t="shared" si="300"/>
        <v>0</v>
      </c>
      <c r="S835" s="14">
        <f t="shared" si="301"/>
        <v>0</v>
      </c>
      <c r="T835" s="4">
        <f t="shared" si="310"/>
        <v>0</v>
      </c>
      <c r="U835" s="29">
        <f t="shared" si="311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302"/>
        <v>45736</v>
      </c>
      <c r="B836" s="116">
        <f t="shared" ca="1" si="312"/>
        <v>478.74255817676521</v>
      </c>
      <c r="C836" s="14">
        <f t="shared" ca="1" si="303"/>
        <v>169.86347340999998</v>
      </c>
      <c r="D836" s="95">
        <f t="shared" si="304"/>
        <v>45735</v>
      </c>
      <c r="E836" s="13">
        <f ca="1">IF(D836&lt;$B$1,VLOOKUP(D836,[1]DI!$A$4:$B$15000,2,FALSE),0)</f>
        <v>0.13150000000000001</v>
      </c>
      <c r="F836" s="14">
        <f t="shared" ca="1" si="313"/>
        <v>1.0004903700000001</v>
      </c>
      <c r="G836" s="14">
        <f ca="1">(TRUNC(PRODUCT($F$12:$F835),16))</f>
        <v>1.4533948751938699</v>
      </c>
      <c r="H836" s="14">
        <f t="shared" ca="1" si="314"/>
        <v>1.44203904602935</v>
      </c>
      <c r="I836" s="14">
        <f t="shared" ca="1" si="315"/>
        <v>1.0078748399999999</v>
      </c>
      <c r="J836" s="13">
        <f t="shared" si="305"/>
        <v>0.03</v>
      </c>
      <c r="K836" s="29">
        <f t="shared" si="306"/>
        <v>45712</v>
      </c>
      <c r="L836" s="2">
        <f t="shared" si="307"/>
        <v>16</v>
      </c>
      <c r="M836" s="17">
        <f t="shared" si="308"/>
        <v>16</v>
      </c>
      <c r="N836" s="12">
        <f t="shared" si="298"/>
        <v>1.001878512</v>
      </c>
      <c r="O836" s="12">
        <f t="shared" ca="1" si="299"/>
        <v>1.009768145</v>
      </c>
      <c r="P836" s="17">
        <f t="shared" si="309"/>
        <v>0</v>
      </c>
      <c r="Q836" s="177">
        <f t="shared" ca="1" si="317"/>
        <v>308.87908476676523</v>
      </c>
      <c r="R836" s="20">
        <f t="shared" si="300"/>
        <v>0</v>
      </c>
      <c r="S836" s="14">
        <f t="shared" si="301"/>
        <v>0</v>
      </c>
      <c r="T836" s="4">
        <f t="shared" si="310"/>
        <v>0</v>
      </c>
      <c r="U836" s="29">
        <f t="shared" si="311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302"/>
        <v>45737</v>
      </c>
      <c r="B837" s="116">
        <f t="shared" ca="1" si="312"/>
        <v>479.03350420621695</v>
      </c>
      <c r="C837" s="14">
        <f t="shared" ca="1" si="303"/>
        <v>169.86347340999998</v>
      </c>
      <c r="D837" s="95">
        <f t="shared" si="304"/>
        <v>45736</v>
      </c>
      <c r="E837" s="13">
        <f ca="1">IF(D837&lt;$B$1,VLOOKUP(D837,[1]DI!$A$4:$B$15000,2,FALSE),0)</f>
        <v>0.14149999999999999</v>
      </c>
      <c r="F837" s="14">
        <f t="shared" ca="1" si="313"/>
        <v>1.00052531</v>
      </c>
      <c r="G837" s="14">
        <f ca="1">(TRUNC(PRODUCT($F$12:$F836),16))</f>
        <v>1.4541075764388101</v>
      </c>
      <c r="H837" s="14">
        <f t="shared" ca="1" si="314"/>
        <v>1.44203904602935</v>
      </c>
      <c r="I837" s="14">
        <f t="shared" ca="1" si="315"/>
        <v>1.0083690700000001</v>
      </c>
      <c r="J837" s="13">
        <f t="shared" si="305"/>
        <v>0.03</v>
      </c>
      <c r="K837" s="29">
        <f t="shared" si="306"/>
        <v>45712</v>
      </c>
      <c r="L837" s="2">
        <f t="shared" si="307"/>
        <v>17</v>
      </c>
      <c r="M837" s="17">
        <f t="shared" si="308"/>
        <v>17</v>
      </c>
      <c r="N837" s="12">
        <f t="shared" si="298"/>
        <v>1.001996036</v>
      </c>
      <c r="O837" s="12">
        <f t="shared" ca="1" si="299"/>
        <v>1.010381811</v>
      </c>
      <c r="P837" s="17">
        <f t="shared" si="309"/>
        <v>0</v>
      </c>
      <c r="Q837" s="177">
        <f t="shared" ca="1" si="317"/>
        <v>309.17003079621696</v>
      </c>
      <c r="R837" s="20">
        <f t="shared" si="300"/>
        <v>0</v>
      </c>
      <c r="S837" s="14">
        <f t="shared" si="301"/>
        <v>0</v>
      </c>
      <c r="T837" s="4">
        <f t="shared" si="310"/>
        <v>0</v>
      </c>
      <c r="U837" s="29">
        <f t="shared" si="311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302"/>
        <v>45740</v>
      </c>
      <c r="B838" s="116">
        <f t="shared" ca="1" si="312"/>
        <v>479.34136842759557</v>
      </c>
      <c r="C838" s="14">
        <f t="shared" ca="1" si="303"/>
        <v>169.86347340999998</v>
      </c>
      <c r="D838" s="95">
        <f t="shared" si="304"/>
        <v>45737</v>
      </c>
      <c r="E838" s="13">
        <f ca="1">IF(D838&lt;$B$1,VLOOKUP(D838,[1]DI!$A$4:$B$15000,2,FALSE),0)</f>
        <v>0.14149999999999999</v>
      </c>
      <c r="F838" s="14">
        <f t="shared" ca="1" si="313"/>
        <v>1.00052531</v>
      </c>
      <c r="G838" s="14">
        <f ca="1">(TRUNC(PRODUCT($F$12:$F837),16))</f>
        <v>1.4548714336897901</v>
      </c>
      <c r="H838" s="14">
        <f t="shared" ca="1" si="314"/>
        <v>1.44203904602935</v>
      </c>
      <c r="I838" s="14">
        <f t="shared" ca="1" si="315"/>
        <v>1.00889878</v>
      </c>
      <c r="J838" s="13">
        <f t="shared" si="305"/>
        <v>0.03</v>
      </c>
      <c r="K838" s="29">
        <f t="shared" si="306"/>
        <v>45712</v>
      </c>
      <c r="L838" s="2">
        <f t="shared" si="307"/>
        <v>18</v>
      </c>
      <c r="M838" s="17">
        <f t="shared" si="308"/>
        <v>18</v>
      </c>
      <c r="N838" s="12">
        <f t="shared" si="298"/>
        <v>1.0021135729999999</v>
      </c>
      <c r="O838" s="12">
        <f t="shared" ca="1" si="299"/>
        <v>1.011031161</v>
      </c>
      <c r="P838" s="17">
        <f t="shared" si="309"/>
        <v>0</v>
      </c>
      <c r="Q838" s="177">
        <f t="shared" ca="1" si="317"/>
        <v>309.47789501759559</v>
      </c>
      <c r="R838" s="20">
        <f t="shared" si="300"/>
        <v>0</v>
      </c>
      <c r="S838" s="14">
        <f t="shared" si="301"/>
        <v>0</v>
      </c>
      <c r="T838" s="4">
        <f t="shared" si="310"/>
        <v>0</v>
      </c>
      <c r="U838" s="29">
        <f t="shared" si="311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115">
        <f t="shared" si="302"/>
        <v>45741</v>
      </c>
      <c r="B839" s="116">
        <f t="shared" ca="1" si="312"/>
        <v>479.64942750485955</v>
      </c>
      <c r="C839" s="14">
        <f t="shared" ca="1" si="303"/>
        <v>169.86347340999998</v>
      </c>
      <c r="D839" s="95">
        <f t="shared" si="304"/>
        <v>45740</v>
      </c>
      <c r="E839" s="13">
        <f ca="1">IF(D839&lt;$B$1,VLOOKUP(D839,[1]DI!$A$4:$B$15000,2,FALSE),0)</f>
        <v>0.14149999999999999</v>
      </c>
      <c r="F839" s="14">
        <f t="shared" ca="1" si="313"/>
        <v>1.00052531</v>
      </c>
      <c r="G839" s="14">
        <f ca="1">(TRUNC(PRODUCT($F$12:$F838),16))</f>
        <v>1.4556356922026199</v>
      </c>
      <c r="H839" s="14">
        <f t="shared" ca="1" si="314"/>
        <v>1.44203904602935</v>
      </c>
      <c r="I839" s="14">
        <f t="shared" ca="1" si="315"/>
        <v>1.00942876</v>
      </c>
      <c r="J839" s="13">
        <f t="shared" si="305"/>
        <v>0.03</v>
      </c>
      <c r="K839" s="29">
        <f t="shared" si="306"/>
        <v>45712</v>
      </c>
      <c r="L839" s="2">
        <f t="shared" si="307"/>
        <v>19</v>
      </c>
      <c r="M839" s="17">
        <f t="shared" si="308"/>
        <v>19</v>
      </c>
      <c r="N839" s="12">
        <f t="shared" si="298"/>
        <v>1.002231125</v>
      </c>
      <c r="O839" s="12">
        <f t="shared" ca="1" si="299"/>
        <v>1.011680922</v>
      </c>
      <c r="P839" s="17">
        <f t="shared" si="309"/>
        <v>0</v>
      </c>
      <c r="Q839" s="177">
        <f t="shared" ca="1" si="317"/>
        <v>309.78595409485956</v>
      </c>
      <c r="R839" s="20">
        <f t="shared" si="300"/>
        <v>0</v>
      </c>
      <c r="S839" s="14">
        <f t="shared" si="301"/>
        <v>0</v>
      </c>
      <c r="T839" s="4">
        <f t="shared" si="310"/>
        <v>0</v>
      </c>
      <c r="U839" s="29">
        <f t="shared" si="311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ht="15.75" x14ac:dyDescent="0.25">
      <c r="A840" s="115">
        <f t="shared" si="302"/>
        <v>45742</v>
      </c>
      <c r="B840" s="116">
        <f t="shared" ca="1" si="312"/>
        <v>479.95768997447101</v>
      </c>
      <c r="C840" s="14">
        <f t="shared" ca="1" si="303"/>
        <v>169.86347340999998</v>
      </c>
      <c r="D840" s="95">
        <f t="shared" si="304"/>
        <v>45741</v>
      </c>
      <c r="E840" s="13">
        <f ca="1">IF(D840&lt;$B$1,VLOOKUP(D840,[1]DI!$A$4:$B$15000,2,FALSE),0)</f>
        <v>0.14149999999999999</v>
      </c>
      <c r="F840" s="14">
        <f t="shared" ca="1" si="313"/>
        <v>1.00052531</v>
      </c>
      <c r="G840" s="14">
        <f ca="1">(TRUNC(PRODUCT($F$12:$F839),16))</f>
        <v>1.4564003521880999</v>
      </c>
      <c r="H840" s="14">
        <f t="shared" ca="1" si="314"/>
        <v>1.44203904602935</v>
      </c>
      <c r="I840" s="14">
        <f t="shared" ca="1" si="315"/>
        <v>1.0099590300000001</v>
      </c>
      <c r="J840" s="13">
        <f t="shared" si="305"/>
        <v>0.03</v>
      </c>
      <c r="K840" s="29">
        <f t="shared" si="306"/>
        <v>45712</v>
      </c>
      <c r="L840" s="2">
        <f t="shared" si="307"/>
        <v>20</v>
      </c>
      <c r="M840" s="17">
        <f t="shared" si="308"/>
        <v>20</v>
      </c>
      <c r="N840" s="12">
        <f t="shared" si="298"/>
        <v>1.0023486909999999</v>
      </c>
      <c r="O840" s="12">
        <f t="shared" ca="1" si="299"/>
        <v>1.012331112</v>
      </c>
      <c r="P840" s="17">
        <f t="shared" si="309"/>
        <v>0</v>
      </c>
      <c r="Q840" s="177">
        <f t="shared" ca="1" si="317"/>
        <v>310.09421656447103</v>
      </c>
      <c r="R840" s="20">
        <f t="shared" si="300"/>
        <v>0</v>
      </c>
      <c r="S840" s="14">
        <f t="shared" si="301"/>
        <v>0</v>
      </c>
      <c r="T840" s="4">
        <f t="shared" si="310"/>
        <v>0</v>
      </c>
      <c r="U840" s="29">
        <f t="shared" si="311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ht="15.75" x14ac:dyDescent="0.25">
      <c r="A841" s="115">
        <f t="shared" si="302"/>
        <v>45743</v>
      </c>
      <c r="B841" s="116">
        <f t="shared" ca="1" si="312"/>
        <v>480.26614588722407</v>
      </c>
      <c r="C841" s="14">
        <f t="shared" ca="1" si="303"/>
        <v>169.86347340999998</v>
      </c>
      <c r="D841" s="95">
        <f t="shared" si="304"/>
        <v>45742</v>
      </c>
      <c r="E841" s="13">
        <f ca="1">IF(D841&lt;$B$1,VLOOKUP(D841,[1]DI!$A$4:$B$15000,2,FALSE),0)</f>
        <v>0.14149999999999999</v>
      </c>
      <c r="F841" s="14">
        <f t="shared" ca="1" si="313"/>
        <v>1.00052531</v>
      </c>
      <c r="G841" s="14">
        <f ca="1">(TRUNC(PRODUCT($F$12:$F840),16))</f>
        <v>1.4571654138571</v>
      </c>
      <c r="H841" s="14">
        <f t="shared" ca="1" si="314"/>
        <v>1.44203904602935</v>
      </c>
      <c r="I841" s="14">
        <f t="shared" ca="1" si="315"/>
        <v>1.0104895700000001</v>
      </c>
      <c r="J841" s="13">
        <f t="shared" si="305"/>
        <v>0.03</v>
      </c>
      <c r="K841" s="29">
        <f t="shared" si="306"/>
        <v>45712</v>
      </c>
      <c r="L841" s="2">
        <f t="shared" si="307"/>
        <v>21</v>
      </c>
      <c r="M841" s="17">
        <f t="shared" si="308"/>
        <v>21</v>
      </c>
      <c r="N841" s="12">
        <f t="shared" si="298"/>
        <v>1.00246627</v>
      </c>
      <c r="O841" s="12">
        <f t="shared" ca="1" si="299"/>
        <v>1.01298171</v>
      </c>
      <c r="P841" s="17">
        <f t="shared" si="309"/>
        <v>0</v>
      </c>
      <c r="Q841" s="177">
        <f t="shared" ca="1" si="317"/>
        <v>310.40267247722409</v>
      </c>
      <c r="R841" s="20">
        <f t="shared" si="300"/>
        <v>0</v>
      </c>
      <c r="S841" s="14">
        <f t="shared" si="301"/>
        <v>0</v>
      </c>
      <c r="T841" s="4">
        <f t="shared" si="310"/>
        <v>0</v>
      </c>
      <c r="U841" s="29">
        <f t="shared" si="311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ht="15.75" x14ac:dyDescent="0.25">
      <c r="A842" s="115">
        <f t="shared" si="302"/>
        <v>45744</v>
      </c>
      <c r="B842" s="116">
        <f t="shared" ca="1" si="312"/>
        <v>480.57480092409349</v>
      </c>
      <c r="C842" s="14">
        <f t="shared" ca="1" si="303"/>
        <v>169.86347340999998</v>
      </c>
      <c r="D842" s="95">
        <f t="shared" si="304"/>
        <v>45743</v>
      </c>
      <c r="E842" s="13">
        <f ca="1">IF(D842&lt;$B$1,VLOOKUP(D842,[1]DI!$A$4:$B$15000,2,FALSE),0)</f>
        <v>0.14149999999999999</v>
      </c>
      <c r="F842" s="14">
        <f t="shared" ca="1" si="313"/>
        <v>1.00052531</v>
      </c>
      <c r="G842" s="14">
        <f ca="1">(TRUNC(PRODUCT($F$12:$F841),16))</f>
        <v>1.4579308774206601</v>
      </c>
      <c r="H842" s="14">
        <f t="shared" ca="1" si="314"/>
        <v>1.44203904602935</v>
      </c>
      <c r="I842" s="14">
        <f t="shared" ca="1" si="315"/>
        <v>1.0110203900000001</v>
      </c>
      <c r="J842" s="13">
        <f t="shared" si="305"/>
        <v>0.03</v>
      </c>
      <c r="K842" s="29">
        <f t="shared" si="306"/>
        <v>45712</v>
      </c>
      <c r="L842" s="2">
        <f t="shared" si="307"/>
        <v>22</v>
      </c>
      <c r="M842" s="17">
        <f t="shared" si="308"/>
        <v>22</v>
      </c>
      <c r="N842" s="12">
        <f t="shared" si="298"/>
        <v>1.0025838629999999</v>
      </c>
      <c r="O842" s="12">
        <f t="shared" ca="1" si="299"/>
        <v>1.0136327279999999</v>
      </c>
      <c r="P842" s="17">
        <f t="shared" si="309"/>
        <v>0</v>
      </c>
      <c r="Q842" s="177">
        <f t="shared" ca="1" si="317"/>
        <v>310.71132751409351</v>
      </c>
      <c r="R842" s="20">
        <f t="shared" si="300"/>
        <v>0</v>
      </c>
      <c r="S842" s="14">
        <f t="shared" si="301"/>
        <v>0</v>
      </c>
      <c r="T842" s="4">
        <f t="shared" si="310"/>
        <v>0</v>
      </c>
      <c r="U842" s="29">
        <f t="shared" si="311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ht="15.75" x14ac:dyDescent="0.25">
      <c r="A843" s="115">
        <f t="shared" si="302"/>
        <v>45747</v>
      </c>
      <c r="B843" s="116">
        <f t="shared" ca="1" si="312"/>
        <v>480.88365508507934</v>
      </c>
      <c r="C843" s="14">
        <f t="shared" ca="1" si="303"/>
        <v>169.86347340999998</v>
      </c>
      <c r="D843" s="95">
        <f t="shared" si="304"/>
        <v>45744</v>
      </c>
      <c r="E843" s="13">
        <f ca="1">IF(D843&lt;$B$1,VLOOKUP(D843,[1]DI!$A$4:$B$15000,2,FALSE),0)</f>
        <v>0.14149999999999999</v>
      </c>
      <c r="F843" s="14">
        <f t="shared" ca="1" si="313"/>
        <v>1.00052531</v>
      </c>
      <c r="G843" s="14">
        <f ca="1">(TRUNC(PRODUCT($F$12:$F842),16))</f>
        <v>1.4586967430898701</v>
      </c>
      <c r="H843" s="14">
        <f t="shared" ca="1" si="314"/>
        <v>1.44203904602935</v>
      </c>
      <c r="I843" s="14">
        <f t="shared" ca="1" si="315"/>
        <v>1.01155149</v>
      </c>
      <c r="J843" s="13">
        <f t="shared" si="305"/>
        <v>0.03</v>
      </c>
      <c r="K843" s="29">
        <f t="shared" si="306"/>
        <v>45712</v>
      </c>
      <c r="L843" s="2">
        <f t="shared" si="307"/>
        <v>23</v>
      </c>
      <c r="M843" s="17">
        <f t="shared" si="308"/>
        <v>23</v>
      </c>
      <c r="N843" s="12">
        <f t="shared" si="298"/>
        <v>1.0027014700000001</v>
      </c>
      <c r="O843" s="12">
        <f t="shared" ca="1" si="299"/>
        <v>1.0142841659999999</v>
      </c>
      <c r="P843" s="17">
        <f t="shared" si="309"/>
        <v>0</v>
      </c>
      <c r="Q843" s="177">
        <f t="shared" ca="1" si="317"/>
        <v>311.02018167507936</v>
      </c>
      <c r="R843" s="20">
        <f t="shared" si="300"/>
        <v>0</v>
      </c>
      <c r="S843" s="14">
        <f t="shared" si="301"/>
        <v>0</v>
      </c>
      <c r="T843" s="4">
        <f t="shared" si="310"/>
        <v>0</v>
      </c>
      <c r="U843" s="29">
        <f t="shared" si="311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ht="15.75" x14ac:dyDescent="0.25">
      <c r="A844" s="115">
        <f t="shared" si="302"/>
        <v>45748</v>
      </c>
      <c r="B844" s="116">
        <f t="shared" ca="1" si="312"/>
        <v>481.19270789593372</v>
      </c>
      <c r="C844" s="14">
        <f t="shared" ca="1" si="303"/>
        <v>169.86347340999998</v>
      </c>
      <c r="D844" s="95">
        <f t="shared" si="304"/>
        <v>45747</v>
      </c>
      <c r="E844" s="13">
        <f ca="1">IF(D844&lt;$B$1,VLOOKUP(D844,[1]DI!$A$4:$B$15000,2,FALSE),0)</f>
        <v>0.14149999999999999</v>
      </c>
      <c r="F844" s="14">
        <f t="shared" ca="1" si="313"/>
        <v>1.00052531</v>
      </c>
      <c r="G844" s="14">
        <f ca="1">(TRUNC(PRODUCT($F$12:$F843),16))</f>
        <v>1.4594630110759901</v>
      </c>
      <c r="H844" s="14">
        <f t="shared" ca="1" si="314"/>
        <v>1.44203904602935</v>
      </c>
      <c r="I844" s="14">
        <f t="shared" ca="1" si="315"/>
        <v>1.01208287</v>
      </c>
      <c r="J844" s="13">
        <f t="shared" si="305"/>
        <v>0.03</v>
      </c>
      <c r="K844" s="29">
        <f t="shared" si="306"/>
        <v>45712</v>
      </c>
      <c r="L844" s="2">
        <f t="shared" si="307"/>
        <v>24</v>
      </c>
      <c r="M844" s="17">
        <f t="shared" si="308"/>
        <v>24</v>
      </c>
      <c r="N844" s="12">
        <f t="shared" ref="N844:N869" si="318">ROUND((J844+1)^(M844/252),9)</f>
        <v>1.00281909</v>
      </c>
      <c r="O844" s="12">
        <f t="shared" ref="O844:O869" ca="1" si="319">ROUND(I844*N844,9)</f>
        <v>1.014936023</v>
      </c>
      <c r="P844" s="17">
        <f t="shared" si="309"/>
        <v>0</v>
      </c>
      <c r="Q844" s="177">
        <f t="shared" ca="1" si="317"/>
        <v>311.32923448593374</v>
      </c>
      <c r="R844" s="20">
        <f t="shared" ref="R844:R907" si="320">IF($P844&gt;0,VLOOKUP($P844,$X$12:$AD$150,7),0)</f>
        <v>0</v>
      </c>
      <c r="S844" s="14">
        <f t="shared" ref="S844:S869" si="321">IF(R844&gt;0,TRUNC(R844*C844,8),0)</f>
        <v>0</v>
      </c>
      <c r="T844" s="4">
        <f t="shared" si="310"/>
        <v>0</v>
      </c>
      <c r="U844" s="29">
        <f t="shared" si="311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ht="15.75" x14ac:dyDescent="0.25">
      <c r="A845" s="115">
        <f t="shared" ref="A845:A908" si="322">WORKDAY($A844,1,$X$166:$X$544)</f>
        <v>45749</v>
      </c>
      <c r="B845" s="116">
        <f t="shared" ca="1" si="312"/>
        <v>481.50195509842547</v>
      </c>
      <c r="C845" s="14">
        <f t="shared" ref="C845:C869" ca="1" si="323">(C844-S844)</f>
        <v>169.86347340999998</v>
      </c>
      <c r="D845" s="95">
        <f t="shared" ref="D845:D908" si="324">WORKDAY($A845,-1,$X$160:$X$544)</f>
        <v>45748</v>
      </c>
      <c r="E845" s="13">
        <f ca="1">IF(D845&lt;$B$1,VLOOKUP(D845,[1]DI!$A$4:$B$15000,2,FALSE),0)</f>
        <v>0.14149999999999999</v>
      </c>
      <c r="F845" s="14">
        <f t="shared" ca="1" si="313"/>
        <v>1.00052531</v>
      </c>
      <c r="G845" s="14">
        <f ca="1">(TRUNC(PRODUCT($F$12:$F844),16))</f>
        <v>1.4602296815903399</v>
      </c>
      <c r="H845" s="14">
        <f t="shared" ca="1" si="314"/>
        <v>1.44203904602935</v>
      </c>
      <c r="I845" s="14">
        <f t="shared" ca="1" si="315"/>
        <v>1.0126145200000001</v>
      </c>
      <c r="J845" s="13">
        <f t="shared" ref="J845:J908" si="325">J844</f>
        <v>0.03</v>
      </c>
      <c r="K845" s="29">
        <f t="shared" ref="K845:K869" si="326">IF(P844&gt;0,VLOOKUP(P844,X$12:AH$150,2),K844)</f>
        <v>45712</v>
      </c>
      <c r="L845" s="2">
        <f t="shared" ref="L845:L869" si="327">IF(A845&gt;K845,IF(NETWORKDAYS(K845,A845,$X$160:$X$544)-1=0,1,NETWORKDAYS(K845,A845,$X$160:$X$544)-1),0)</f>
        <v>25</v>
      </c>
      <c r="M845" s="17">
        <f t="shared" ref="M845:M869" si="328">IF(AND(L845=1,L844=1),1,IF(L845&gt;0,IF(L845=L844,L845+1,L845),0))</f>
        <v>25</v>
      </c>
      <c r="N845" s="12">
        <f t="shared" si="318"/>
        <v>1.0029367250000001</v>
      </c>
      <c r="O845" s="12">
        <f t="shared" ca="1" si="319"/>
        <v>1.0155882899999999</v>
      </c>
      <c r="P845" s="17">
        <f t="shared" ref="P845:P869" si="329">IF(VLOOKUP(A845,Y$12:AF$150,8)=VLOOKUP(A844,Y$12:AF$150,8),0,VLOOKUP(A845,Y$12:AF$150,8))</f>
        <v>0</v>
      </c>
      <c r="Q845" s="177">
        <f t="shared" ca="1" si="317"/>
        <v>311.63848168842549</v>
      </c>
      <c r="R845" s="20">
        <f t="shared" si="320"/>
        <v>0</v>
      </c>
      <c r="S845" s="14">
        <f t="shared" si="321"/>
        <v>0</v>
      </c>
      <c r="T845" s="4">
        <f t="shared" ref="T845:T869" si="330">IF(P844&gt;0,VLOOKUP(P844,X$12:AH$150,10),T844)</f>
        <v>0</v>
      </c>
      <c r="U845" s="29">
        <f t="shared" ref="U845:U869" si="331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ht="15.75" x14ac:dyDescent="0.25">
      <c r="A846" s="115">
        <f t="shared" si="322"/>
        <v>45750</v>
      </c>
      <c r="B846" s="116">
        <f t="shared" ref="B846:B869" ca="1" si="332">IF(D846&lt;=TODAY(),C846+Q846,IF(AND(D846&gt;TODAY(),A846&lt;=$B$1),IF(VLOOKUP(TODAY(),$A$10:$E$5000,4,FALSE)=0,"n.d",C846+Q846),"n.d"))</f>
        <v>481.81140616751264</v>
      </c>
      <c r="C846" s="14">
        <f t="shared" ca="1" si="323"/>
        <v>169.86347340999998</v>
      </c>
      <c r="D846" s="95">
        <f t="shared" si="324"/>
        <v>45749</v>
      </c>
      <c r="E846" s="13">
        <f ca="1">IF(D846&lt;$B$1,VLOOKUP(D846,[1]DI!$A$4:$B$15000,2,FALSE),0)</f>
        <v>0.14149999999999999</v>
      </c>
      <c r="F846" s="14">
        <f t="shared" ref="F846:F869" ca="1" si="333">ROUND(((1+E846)^(1/252)),8)</f>
        <v>1.00052531</v>
      </c>
      <c r="G846" s="14">
        <f ca="1">(TRUNC(PRODUCT($F$12:$F845),16))</f>
        <v>1.4609967548443701</v>
      </c>
      <c r="H846" s="14">
        <f t="shared" ref="H846:H869" ca="1" si="334">IF(P845&gt;0,G845,H845)</f>
        <v>1.44203904602935</v>
      </c>
      <c r="I846" s="14">
        <f t="shared" ref="I846:I869" ca="1" si="335">ROUND(G846/H846,8)</f>
        <v>1.01314646</v>
      </c>
      <c r="J846" s="13">
        <f t="shared" si="325"/>
        <v>0.03</v>
      </c>
      <c r="K846" s="29">
        <f t="shared" si="326"/>
        <v>45712</v>
      </c>
      <c r="L846" s="2">
        <f t="shared" si="327"/>
        <v>26</v>
      </c>
      <c r="M846" s="17">
        <f t="shared" si="328"/>
        <v>26</v>
      </c>
      <c r="N846" s="12">
        <f t="shared" si="318"/>
        <v>1.0030543730000001</v>
      </c>
      <c r="O846" s="12">
        <f t="shared" ca="1" si="319"/>
        <v>1.016240987</v>
      </c>
      <c r="P846" s="17">
        <f t="shared" si="329"/>
        <v>0</v>
      </c>
      <c r="Q846" s="177">
        <f t="shared" ca="1" si="317"/>
        <v>311.94793275751266</v>
      </c>
      <c r="R846" s="20">
        <f t="shared" si="320"/>
        <v>0</v>
      </c>
      <c r="S846" s="14">
        <f t="shared" si="321"/>
        <v>0</v>
      </c>
      <c r="T846" s="4">
        <f t="shared" si="330"/>
        <v>0</v>
      </c>
      <c r="U846" s="29">
        <f t="shared" si="331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ht="15.75" x14ac:dyDescent="0.25">
      <c r="A847" s="115">
        <f t="shared" si="322"/>
        <v>45751</v>
      </c>
      <c r="B847" s="116">
        <f t="shared" ca="1" si="332"/>
        <v>482.12105636071618</v>
      </c>
      <c r="C847" s="14">
        <f t="shared" ca="1" si="323"/>
        <v>169.86347340999998</v>
      </c>
      <c r="D847" s="95">
        <f t="shared" si="324"/>
        <v>45750</v>
      </c>
      <c r="E847" s="13">
        <f ca="1">IF(D847&lt;$B$1,VLOOKUP(D847,[1]DI!$A$4:$B$15000,2,FALSE),0)</f>
        <v>0.14149999999999999</v>
      </c>
      <c r="F847" s="14">
        <f t="shared" ca="1" si="333"/>
        <v>1.00052531</v>
      </c>
      <c r="G847" s="14">
        <f ca="1">(TRUNC(PRODUCT($F$12:$F846),16))</f>
        <v>1.4617642310496599</v>
      </c>
      <c r="H847" s="14">
        <f t="shared" ca="1" si="334"/>
        <v>1.44203904602935</v>
      </c>
      <c r="I847" s="14">
        <f t="shared" ca="1" si="335"/>
        <v>1.0136786799999999</v>
      </c>
      <c r="J847" s="13">
        <f t="shared" si="325"/>
        <v>0.03</v>
      </c>
      <c r="K847" s="29">
        <f t="shared" si="326"/>
        <v>45712</v>
      </c>
      <c r="L847" s="2">
        <f t="shared" si="327"/>
        <v>27</v>
      </c>
      <c r="M847" s="17">
        <f t="shared" si="328"/>
        <v>27</v>
      </c>
      <c r="N847" s="12">
        <f t="shared" si="318"/>
        <v>1.003172035</v>
      </c>
      <c r="O847" s="12">
        <f t="shared" ca="1" si="319"/>
        <v>1.0168941039999999</v>
      </c>
      <c r="P847" s="17">
        <f t="shared" si="329"/>
        <v>0</v>
      </c>
      <c r="Q847" s="177">
        <f t="shared" ca="1" si="317"/>
        <v>312.2575829507162</v>
      </c>
      <c r="R847" s="20">
        <f t="shared" si="320"/>
        <v>0</v>
      </c>
      <c r="S847" s="14">
        <f t="shared" si="321"/>
        <v>0</v>
      </c>
      <c r="T847" s="4">
        <f t="shared" si="330"/>
        <v>0</v>
      </c>
      <c r="U847" s="29">
        <f t="shared" si="331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ht="15.75" x14ac:dyDescent="0.25">
      <c r="A848" s="115">
        <f t="shared" si="322"/>
        <v>45754</v>
      </c>
      <c r="B848" s="116">
        <f t="shared" ca="1" si="332"/>
        <v>482.43090141980508</v>
      </c>
      <c r="C848" s="14">
        <f t="shared" ca="1" si="323"/>
        <v>169.86347340999998</v>
      </c>
      <c r="D848" s="95">
        <f t="shared" si="324"/>
        <v>45751</v>
      </c>
      <c r="E848" s="13">
        <f ca="1">IF(D848&lt;$B$1,VLOOKUP(D848,[1]DI!$A$4:$B$15000,2,FALSE),0)</f>
        <v>0.14149999999999999</v>
      </c>
      <c r="F848" s="14">
        <f t="shared" ca="1" si="333"/>
        <v>1.00052531</v>
      </c>
      <c r="G848" s="14">
        <f ca="1">(TRUNC(PRODUCT($F$12:$F847),16))</f>
        <v>1.4625321104178699</v>
      </c>
      <c r="H848" s="14">
        <f t="shared" ca="1" si="334"/>
        <v>1.44203904602935</v>
      </c>
      <c r="I848" s="14">
        <f t="shared" ca="1" si="335"/>
        <v>1.0142111700000001</v>
      </c>
      <c r="J848" s="13">
        <f t="shared" si="325"/>
        <v>0.03</v>
      </c>
      <c r="K848" s="29">
        <f t="shared" si="326"/>
        <v>45712</v>
      </c>
      <c r="L848" s="2">
        <f t="shared" si="327"/>
        <v>28</v>
      </c>
      <c r="M848" s="17">
        <f t="shared" si="328"/>
        <v>28</v>
      </c>
      <c r="N848" s="12">
        <f t="shared" si="318"/>
        <v>1.0032897110000001</v>
      </c>
      <c r="O848" s="12">
        <f t="shared" ca="1" si="319"/>
        <v>1.0175476320000001</v>
      </c>
      <c r="P848" s="17">
        <f t="shared" si="329"/>
        <v>0</v>
      </c>
      <c r="Q848" s="177">
        <f t="shared" ca="1" si="317"/>
        <v>312.5674280098051</v>
      </c>
      <c r="R848" s="20">
        <f t="shared" si="320"/>
        <v>0</v>
      </c>
      <c r="S848" s="14">
        <f t="shared" si="321"/>
        <v>0</v>
      </c>
      <c r="T848" s="4">
        <f t="shared" si="330"/>
        <v>0</v>
      </c>
      <c r="U848" s="29">
        <f t="shared" si="331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ht="15.75" x14ac:dyDescent="0.25">
      <c r="A849" s="115">
        <f t="shared" si="322"/>
        <v>45755</v>
      </c>
      <c r="B849" s="116">
        <f t="shared" ca="1" si="332"/>
        <v>482.74094986124135</v>
      </c>
      <c r="C849" s="14">
        <f t="shared" ca="1" si="323"/>
        <v>169.86347340999998</v>
      </c>
      <c r="D849" s="95">
        <f t="shared" si="324"/>
        <v>45754</v>
      </c>
      <c r="E849" s="13">
        <f ca="1">IF(D849&lt;$B$1,VLOOKUP(D849,[1]DI!$A$4:$B$15000,2,FALSE),0)</f>
        <v>0.14149999999999999</v>
      </c>
      <c r="F849" s="14">
        <f t="shared" ca="1" si="333"/>
        <v>1.00052531</v>
      </c>
      <c r="G849" s="14">
        <f ca="1">(TRUNC(PRODUCT($F$12:$F848),16))</f>
        <v>1.4633003931608</v>
      </c>
      <c r="H849" s="14">
        <f t="shared" ca="1" si="334"/>
        <v>1.44203904602935</v>
      </c>
      <c r="I849" s="14">
        <f t="shared" ca="1" si="335"/>
        <v>1.01474395</v>
      </c>
      <c r="J849" s="13">
        <f t="shared" si="325"/>
        <v>0.03</v>
      </c>
      <c r="K849" s="29">
        <f t="shared" si="326"/>
        <v>45712</v>
      </c>
      <c r="L849" s="2">
        <f t="shared" si="327"/>
        <v>29</v>
      </c>
      <c r="M849" s="17">
        <f t="shared" si="328"/>
        <v>29</v>
      </c>
      <c r="N849" s="12">
        <f t="shared" si="318"/>
        <v>1.0034073999999999</v>
      </c>
      <c r="O849" s="12">
        <f t="shared" ca="1" si="319"/>
        <v>1.018201589</v>
      </c>
      <c r="P849" s="17">
        <f t="shared" si="329"/>
        <v>0</v>
      </c>
      <c r="Q849" s="177">
        <f t="shared" ca="1" si="317"/>
        <v>312.87747645124136</v>
      </c>
      <c r="R849" s="20">
        <f t="shared" si="320"/>
        <v>0</v>
      </c>
      <c r="S849" s="14">
        <f t="shared" si="321"/>
        <v>0</v>
      </c>
      <c r="T849" s="4">
        <f t="shared" si="330"/>
        <v>0</v>
      </c>
      <c r="U849" s="29">
        <f t="shared" si="331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ht="15.75" x14ac:dyDescent="0.25">
      <c r="A850" s="115">
        <f t="shared" si="322"/>
        <v>45756</v>
      </c>
      <c r="B850" s="116">
        <f t="shared" ca="1" si="332"/>
        <v>483.05119317856298</v>
      </c>
      <c r="C850" s="14">
        <f t="shared" ca="1" si="323"/>
        <v>169.86347340999998</v>
      </c>
      <c r="D850" s="95">
        <f t="shared" si="324"/>
        <v>45755</v>
      </c>
      <c r="E850" s="13">
        <f ca="1">IF(D850&lt;$B$1,VLOOKUP(D850,[1]DI!$A$4:$B$15000,2,FALSE),0)</f>
        <v>0.14149999999999999</v>
      </c>
      <c r="F850" s="14">
        <f t="shared" ca="1" si="333"/>
        <v>1.00052531</v>
      </c>
      <c r="G850" s="14">
        <f ca="1">(TRUNC(PRODUCT($F$12:$F849),16))</f>
        <v>1.4640690794903299</v>
      </c>
      <c r="H850" s="14">
        <f t="shared" ca="1" si="334"/>
        <v>1.44203904602935</v>
      </c>
      <c r="I850" s="14">
        <f t="shared" ca="1" si="335"/>
        <v>1.015277</v>
      </c>
      <c r="J850" s="13">
        <f t="shared" si="325"/>
        <v>0.03</v>
      </c>
      <c r="K850" s="29">
        <f t="shared" si="326"/>
        <v>45712</v>
      </c>
      <c r="L850" s="2">
        <f t="shared" si="327"/>
        <v>30</v>
      </c>
      <c r="M850" s="17">
        <f t="shared" si="328"/>
        <v>30</v>
      </c>
      <c r="N850" s="12">
        <f t="shared" si="318"/>
        <v>1.0035251039999999</v>
      </c>
      <c r="O850" s="12">
        <f t="shared" ca="1" si="319"/>
        <v>1.018855957</v>
      </c>
      <c r="P850" s="17">
        <f t="shared" si="329"/>
        <v>0</v>
      </c>
      <c r="Q850" s="177">
        <f t="shared" ca="1" si="317"/>
        <v>313.187719768563</v>
      </c>
      <c r="R850" s="20">
        <f t="shared" si="320"/>
        <v>0</v>
      </c>
      <c r="S850" s="14">
        <f t="shared" si="321"/>
        <v>0</v>
      </c>
      <c r="T850" s="4">
        <f t="shared" si="330"/>
        <v>0</v>
      </c>
      <c r="U850" s="29">
        <f t="shared" si="331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ht="15.75" x14ac:dyDescent="0.25">
      <c r="A851" s="115">
        <f t="shared" si="322"/>
        <v>45757</v>
      </c>
      <c r="B851" s="116">
        <f t="shared" ca="1" si="332"/>
        <v>483.36164035247992</v>
      </c>
      <c r="C851" s="14">
        <f t="shared" ca="1" si="323"/>
        <v>169.86347340999998</v>
      </c>
      <c r="D851" s="95">
        <f t="shared" si="324"/>
        <v>45756</v>
      </c>
      <c r="E851" s="13">
        <f ca="1">IF(D851&lt;$B$1,VLOOKUP(D851,[1]DI!$A$4:$B$15000,2,FALSE),0)</f>
        <v>0.14149999999999999</v>
      </c>
      <c r="F851" s="14">
        <f t="shared" ca="1" si="333"/>
        <v>1.00052531</v>
      </c>
      <c r="G851" s="14">
        <f ca="1">(TRUNC(PRODUCT($F$12:$F850),16))</f>
        <v>1.46483816961847</v>
      </c>
      <c r="H851" s="14">
        <f t="shared" ca="1" si="334"/>
        <v>1.44203904602935</v>
      </c>
      <c r="I851" s="14">
        <f t="shared" ca="1" si="335"/>
        <v>1.01581034</v>
      </c>
      <c r="J851" s="13">
        <f t="shared" si="325"/>
        <v>0.03</v>
      </c>
      <c r="K851" s="29">
        <f t="shared" si="326"/>
        <v>45712</v>
      </c>
      <c r="L851" s="2">
        <f t="shared" si="327"/>
        <v>31</v>
      </c>
      <c r="M851" s="17">
        <f t="shared" si="328"/>
        <v>31</v>
      </c>
      <c r="N851" s="12">
        <f t="shared" si="318"/>
        <v>1.0036428209999999</v>
      </c>
      <c r="O851" s="12">
        <f t="shared" ca="1" si="319"/>
        <v>1.019510755</v>
      </c>
      <c r="P851" s="17">
        <f t="shared" si="329"/>
        <v>0</v>
      </c>
      <c r="Q851" s="177">
        <f t="shared" ca="1" si="317"/>
        <v>313.49816694247994</v>
      </c>
      <c r="R851" s="20">
        <f t="shared" si="320"/>
        <v>0</v>
      </c>
      <c r="S851" s="14">
        <f t="shared" si="321"/>
        <v>0</v>
      </c>
      <c r="T851" s="4">
        <f t="shared" si="330"/>
        <v>0</v>
      </c>
      <c r="U851" s="29">
        <f t="shared" si="331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ht="15.75" x14ac:dyDescent="0.25">
      <c r="A852" s="115">
        <f t="shared" si="322"/>
        <v>45758</v>
      </c>
      <c r="B852" s="116">
        <f t="shared" ca="1" si="332"/>
        <v>483.67228238228233</v>
      </c>
      <c r="C852" s="14">
        <f t="shared" ca="1" si="323"/>
        <v>169.86347340999998</v>
      </c>
      <c r="D852" s="95">
        <f t="shared" si="324"/>
        <v>45757</v>
      </c>
      <c r="E852" s="13">
        <f ca="1">IF(D852&lt;$B$1,VLOOKUP(D852,[1]DI!$A$4:$B$15000,2,FALSE),0)</f>
        <v>0.14149999999999999</v>
      </c>
      <c r="F852" s="14">
        <f t="shared" ca="1" si="333"/>
        <v>1.00052531</v>
      </c>
      <c r="G852" s="14">
        <f ca="1">(TRUNC(PRODUCT($F$12:$F851),16))</f>
        <v>1.4656076637573601</v>
      </c>
      <c r="H852" s="14">
        <f t="shared" ca="1" si="334"/>
        <v>1.44203904602935</v>
      </c>
      <c r="I852" s="14">
        <f t="shared" ca="1" si="335"/>
        <v>1.01634395</v>
      </c>
      <c r="J852" s="13">
        <f t="shared" si="325"/>
        <v>0.03</v>
      </c>
      <c r="K852" s="29">
        <f t="shared" si="326"/>
        <v>45712</v>
      </c>
      <c r="L852" s="2">
        <f t="shared" si="327"/>
        <v>32</v>
      </c>
      <c r="M852" s="17">
        <f t="shared" si="328"/>
        <v>32</v>
      </c>
      <c r="N852" s="12">
        <f t="shared" si="318"/>
        <v>1.0037605519999999</v>
      </c>
      <c r="O852" s="12">
        <f t="shared" ca="1" si="319"/>
        <v>1.020165964</v>
      </c>
      <c r="P852" s="17">
        <f t="shared" si="329"/>
        <v>0</v>
      </c>
      <c r="Q852" s="177">
        <f t="shared" ca="1" si="317"/>
        <v>313.80880897228235</v>
      </c>
      <c r="R852" s="20">
        <f t="shared" si="320"/>
        <v>0</v>
      </c>
      <c r="S852" s="14">
        <f t="shared" si="321"/>
        <v>0</v>
      </c>
      <c r="T852" s="4">
        <f t="shared" si="330"/>
        <v>0</v>
      </c>
      <c r="U852" s="29">
        <f t="shared" si="331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ht="15.75" x14ac:dyDescent="0.25">
      <c r="A853" s="115">
        <f t="shared" si="322"/>
        <v>45761</v>
      </c>
      <c r="B853" s="116">
        <f t="shared" ca="1" si="332"/>
        <v>483.98312876292783</v>
      </c>
      <c r="C853" s="14">
        <f t="shared" ca="1" si="323"/>
        <v>169.86347340999998</v>
      </c>
      <c r="D853" s="95">
        <f t="shared" si="324"/>
        <v>45758</v>
      </c>
      <c r="E853" s="13">
        <f ca="1">IF(D853&lt;$B$1,VLOOKUP(D853,[1]DI!$A$4:$B$15000,2,FALSE),0)</f>
        <v>0.14149999999999999</v>
      </c>
      <c r="F853" s="14">
        <f t="shared" ca="1" si="333"/>
        <v>1.00052531</v>
      </c>
      <c r="G853" s="14">
        <f ca="1">(TRUNC(PRODUCT($F$12:$F852),16))</f>
        <v>1.4663775621191999</v>
      </c>
      <c r="H853" s="14">
        <f t="shared" ca="1" si="334"/>
        <v>1.44203904602935</v>
      </c>
      <c r="I853" s="14">
        <f t="shared" ca="1" si="335"/>
        <v>1.01687785</v>
      </c>
      <c r="J853" s="13">
        <f t="shared" si="325"/>
        <v>0.03</v>
      </c>
      <c r="K853" s="29">
        <f t="shared" si="326"/>
        <v>45712</v>
      </c>
      <c r="L853" s="2">
        <f t="shared" si="327"/>
        <v>33</v>
      </c>
      <c r="M853" s="17">
        <f t="shared" si="328"/>
        <v>33</v>
      </c>
      <c r="N853" s="12">
        <f t="shared" si="318"/>
        <v>1.003878297</v>
      </c>
      <c r="O853" s="12">
        <f t="shared" ca="1" si="319"/>
        <v>1.020821604</v>
      </c>
      <c r="P853" s="17">
        <f t="shared" si="329"/>
        <v>0</v>
      </c>
      <c r="Q853" s="177">
        <f t="shared" ca="1" si="317"/>
        <v>314.11965535292785</v>
      </c>
      <c r="R853" s="20">
        <f t="shared" si="320"/>
        <v>0</v>
      </c>
      <c r="S853" s="14">
        <f t="shared" si="321"/>
        <v>0</v>
      </c>
      <c r="T853" s="4">
        <f t="shared" si="330"/>
        <v>0</v>
      </c>
      <c r="U853" s="29">
        <f t="shared" si="331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ht="15.75" x14ac:dyDescent="0.25">
      <c r="A854" s="115">
        <f t="shared" si="322"/>
        <v>45762</v>
      </c>
      <c r="B854" s="116">
        <f t="shared" ca="1" si="332"/>
        <v>484.29416952521086</v>
      </c>
      <c r="C854" s="14">
        <f t="shared" ca="1" si="323"/>
        <v>169.86347340999998</v>
      </c>
      <c r="D854" s="95">
        <f t="shared" si="324"/>
        <v>45761</v>
      </c>
      <c r="E854" s="13">
        <f ca="1">IF(D854&lt;$B$1,VLOOKUP(D854,[1]DI!$A$4:$B$15000,2,FALSE),0)</f>
        <v>0.14149999999999999</v>
      </c>
      <c r="F854" s="14">
        <f t="shared" ca="1" si="333"/>
        <v>1.00052531</v>
      </c>
      <c r="G854" s="14">
        <f ca="1">(TRUNC(PRODUCT($F$12:$F853),16))</f>
        <v>1.4671478649163601</v>
      </c>
      <c r="H854" s="14">
        <f t="shared" ca="1" si="334"/>
        <v>1.44203904602935</v>
      </c>
      <c r="I854" s="14">
        <f t="shared" ca="1" si="335"/>
        <v>1.0174120200000001</v>
      </c>
      <c r="J854" s="13">
        <f t="shared" si="325"/>
        <v>0.03</v>
      </c>
      <c r="K854" s="29">
        <f t="shared" si="326"/>
        <v>45712</v>
      </c>
      <c r="L854" s="2">
        <f t="shared" si="327"/>
        <v>34</v>
      </c>
      <c r="M854" s="17">
        <f t="shared" si="328"/>
        <v>34</v>
      </c>
      <c r="N854" s="12">
        <f t="shared" si="318"/>
        <v>1.003996055</v>
      </c>
      <c r="O854" s="12">
        <f t="shared" ca="1" si="319"/>
        <v>1.0214776539999999</v>
      </c>
      <c r="P854" s="17">
        <f t="shared" si="329"/>
        <v>0</v>
      </c>
      <c r="Q854" s="177">
        <f t="shared" ca="1" si="317"/>
        <v>314.43069611521088</v>
      </c>
      <c r="R854" s="20">
        <f t="shared" si="320"/>
        <v>0</v>
      </c>
      <c r="S854" s="14">
        <f t="shared" si="321"/>
        <v>0</v>
      </c>
      <c r="T854" s="4">
        <f t="shared" si="330"/>
        <v>0</v>
      </c>
      <c r="U854" s="29">
        <f t="shared" si="331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ht="15.75" x14ac:dyDescent="0.25">
      <c r="A855" s="115">
        <f t="shared" si="322"/>
        <v>45763</v>
      </c>
      <c r="B855" s="116">
        <f t="shared" ca="1" si="332"/>
        <v>484.60541558683292</v>
      </c>
      <c r="C855" s="14">
        <f t="shared" ca="1" si="323"/>
        <v>169.86347340999998</v>
      </c>
      <c r="D855" s="95">
        <f t="shared" si="324"/>
        <v>45762</v>
      </c>
      <c r="E855" s="13">
        <f ca="1">IF(D855&lt;$B$1,VLOOKUP(D855,[1]DI!$A$4:$B$15000,2,FALSE),0)</f>
        <v>0.14149999999999999</v>
      </c>
      <c r="F855" s="14">
        <f t="shared" ca="1" si="333"/>
        <v>1.00052531</v>
      </c>
      <c r="G855" s="14">
        <f ca="1">(TRUNC(PRODUCT($F$12:$F854),16))</f>
        <v>1.46791857236128</v>
      </c>
      <c r="H855" s="14">
        <f t="shared" ca="1" si="334"/>
        <v>1.44203904602935</v>
      </c>
      <c r="I855" s="14">
        <f t="shared" ca="1" si="335"/>
        <v>1.01794648</v>
      </c>
      <c r="J855" s="13">
        <f t="shared" si="325"/>
        <v>0.03</v>
      </c>
      <c r="K855" s="29">
        <f t="shared" si="326"/>
        <v>45712</v>
      </c>
      <c r="L855" s="2">
        <f t="shared" si="327"/>
        <v>35</v>
      </c>
      <c r="M855" s="17">
        <f t="shared" si="328"/>
        <v>35</v>
      </c>
      <c r="N855" s="12">
        <f t="shared" si="318"/>
        <v>1.0041138279999999</v>
      </c>
      <c r="O855" s="12">
        <f t="shared" ca="1" si="319"/>
        <v>1.0221341370000001</v>
      </c>
      <c r="P855" s="17">
        <f t="shared" si="329"/>
        <v>0</v>
      </c>
      <c r="Q855" s="177">
        <f t="shared" ca="1" si="317"/>
        <v>314.74194217683294</v>
      </c>
      <c r="R855" s="20">
        <f t="shared" si="320"/>
        <v>0</v>
      </c>
      <c r="S855" s="14">
        <f t="shared" si="321"/>
        <v>0</v>
      </c>
      <c r="T855" s="4">
        <f t="shared" si="330"/>
        <v>0</v>
      </c>
      <c r="U855" s="29">
        <f t="shared" si="331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ht="15.75" x14ac:dyDescent="0.25">
      <c r="A856" s="115">
        <f t="shared" si="322"/>
        <v>45764</v>
      </c>
      <c r="B856" s="116">
        <f t="shared" ca="1" si="332"/>
        <v>484.91686028832339</v>
      </c>
      <c r="C856" s="14">
        <f t="shared" ca="1" si="323"/>
        <v>169.86347340999998</v>
      </c>
      <c r="D856" s="95">
        <f t="shared" si="324"/>
        <v>45763</v>
      </c>
      <c r="E856" s="13">
        <f ca="1">IF(D856&lt;$B$1,VLOOKUP(D856,[1]DI!$A$4:$B$15000,2,FALSE),0)</f>
        <v>0.14149999999999999</v>
      </c>
      <c r="F856" s="14">
        <f t="shared" ca="1" si="333"/>
        <v>1.00052531</v>
      </c>
      <c r="G856" s="14">
        <f ca="1">(TRUNC(PRODUCT($F$12:$F855),16))</f>
        <v>1.46868968466653</v>
      </c>
      <c r="H856" s="14">
        <f t="shared" ca="1" si="334"/>
        <v>1.44203904602935</v>
      </c>
      <c r="I856" s="14">
        <f t="shared" ca="1" si="335"/>
        <v>1.01848122</v>
      </c>
      <c r="J856" s="13">
        <f t="shared" si="325"/>
        <v>0.03</v>
      </c>
      <c r="K856" s="29">
        <f t="shared" si="326"/>
        <v>45712</v>
      </c>
      <c r="L856" s="2">
        <f t="shared" si="327"/>
        <v>36</v>
      </c>
      <c r="M856" s="17">
        <f t="shared" si="328"/>
        <v>36</v>
      </c>
      <c r="N856" s="12">
        <f t="shared" si="318"/>
        <v>1.0042316140000001</v>
      </c>
      <c r="O856" s="12">
        <f t="shared" ca="1" si="319"/>
        <v>1.0227910389999999</v>
      </c>
      <c r="P856" s="17">
        <f t="shared" si="329"/>
        <v>0</v>
      </c>
      <c r="Q856" s="177">
        <f t="shared" ca="1" si="317"/>
        <v>315.05338687832341</v>
      </c>
      <c r="R856" s="20">
        <f t="shared" si="320"/>
        <v>0</v>
      </c>
      <c r="S856" s="14">
        <f t="shared" si="321"/>
        <v>0</v>
      </c>
      <c r="T856" s="4">
        <f t="shared" si="330"/>
        <v>0</v>
      </c>
      <c r="U856" s="29">
        <f t="shared" si="331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ht="15.75" x14ac:dyDescent="0.25">
      <c r="A857" s="115">
        <f t="shared" si="322"/>
        <v>45769</v>
      </c>
      <c r="B857" s="116">
        <f t="shared" ca="1" si="332"/>
        <v>485.22850554667406</v>
      </c>
      <c r="C857" s="14">
        <f t="shared" ca="1" si="323"/>
        <v>169.86347340999998</v>
      </c>
      <c r="D857" s="95">
        <f t="shared" si="324"/>
        <v>45764</v>
      </c>
      <c r="E857" s="13">
        <f ca="1">IF(D857&lt;$B$1,VLOOKUP(D857,[1]DI!$A$4:$B$15000,2,FALSE),0)</f>
        <v>0.14149999999999999</v>
      </c>
      <c r="F857" s="14">
        <f t="shared" ca="1" si="333"/>
        <v>1.00052531</v>
      </c>
      <c r="G857" s="14">
        <f ca="1">(TRUNC(PRODUCT($F$12:$F856),16))</f>
        <v>1.4694612020447799</v>
      </c>
      <c r="H857" s="14">
        <f t="shared" ca="1" si="334"/>
        <v>1.44203904602935</v>
      </c>
      <c r="I857" s="14">
        <f t="shared" ca="1" si="335"/>
        <v>1.01901624</v>
      </c>
      <c r="J857" s="13">
        <f t="shared" si="325"/>
        <v>0.03</v>
      </c>
      <c r="K857" s="29">
        <f t="shared" si="326"/>
        <v>45712</v>
      </c>
      <c r="L857" s="2">
        <f t="shared" si="327"/>
        <v>37</v>
      </c>
      <c r="M857" s="17">
        <f t="shared" si="328"/>
        <v>37</v>
      </c>
      <c r="N857" s="12">
        <f t="shared" si="318"/>
        <v>1.004349414</v>
      </c>
      <c r="O857" s="12">
        <f t="shared" ca="1" si="319"/>
        <v>1.0234483640000001</v>
      </c>
      <c r="P857" s="17">
        <f t="shared" si="329"/>
        <v>0</v>
      </c>
      <c r="Q857" s="177">
        <f t="shared" ca="1" si="317"/>
        <v>315.36503213667407</v>
      </c>
      <c r="R857" s="20">
        <f t="shared" si="320"/>
        <v>0</v>
      </c>
      <c r="S857" s="14">
        <f t="shared" si="321"/>
        <v>0</v>
      </c>
      <c r="T857" s="4">
        <f t="shared" si="330"/>
        <v>0</v>
      </c>
      <c r="U857" s="29">
        <f t="shared" si="331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ht="15.75" x14ac:dyDescent="0.25">
      <c r="A858" s="115">
        <f t="shared" si="322"/>
        <v>45770</v>
      </c>
      <c r="B858" s="116">
        <f t="shared" ca="1" si="332"/>
        <v>485.54034992914109</v>
      </c>
      <c r="C858" s="14">
        <f t="shared" ca="1" si="323"/>
        <v>169.86347340999998</v>
      </c>
      <c r="D858" s="95">
        <f t="shared" si="324"/>
        <v>45769</v>
      </c>
      <c r="E858" s="13">
        <f ca="1">IF(D858&lt;$B$1,VLOOKUP(D858,[1]DI!$A$4:$B$15000,2,FALSE),0)</f>
        <v>0.14149999999999999</v>
      </c>
      <c r="F858" s="14">
        <f t="shared" ca="1" si="333"/>
        <v>1.00052531</v>
      </c>
      <c r="G858" s="14">
        <f ca="1">(TRUNC(PRODUCT($F$12:$F857),16))</f>
        <v>1.4702331247088301</v>
      </c>
      <c r="H858" s="14">
        <f t="shared" ca="1" si="334"/>
        <v>1.44203904602935</v>
      </c>
      <c r="I858" s="14">
        <f t="shared" ca="1" si="335"/>
        <v>1.0195515399999999</v>
      </c>
      <c r="J858" s="13">
        <f t="shared" si="325"/>
        <v>0.03</v>
      </c>
      <c r="K858" s="29">
        <f t="shared" si="326"/>
        <v>45712</v>
      </c>
      <c r="L858" s="2">
        <f t="shared" si="327"/>
        <v>38</v>
      </c>
      <c r="M858" s="17">
        <f t="shared" si="328"/>
        <v>38</v>
      </c>
      <c r="N858" s="12">
        <f t="shared" si="318"/>
        <v>1.004467228</v>
      </c>
      <c r="O858" s="12">
        <f t="shared" ca="1" si="319"/>
        <v>1.0241061090000001</v>
      </c>
      <c r="P858" s="17">
        <f t="shared" si="329"/>
        <v>0</v>
      </c>
      <c r="Q858" s="177">
        <f t="shared" ca="1" si="317"/>
        <v>315.6768765191411</v>
      </c>
      <c r="R858" s="20">
        <f t="shared" si="320"/>
        <v>0</v>
      </c>
      <c r="S858" s="14">
        <f t="shared" si="321"/>
        <v>0</v>
      </c>
      <c r="T858" s="4">
        <f t="shared" si="330"/>
        <v>0</v>
      </c>
      <c r="U858" s="29">
        <f t="shared" si="331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ht="15.75" x14ac:dyDescent="0.25">
      <c r="A859" s="115">
        <f t="shared" si="322"/>
        <v>45771</v>
      </c>
      <c r="B859" s="116">
        <f t="shared" ca="1" si="332"/>
        <v>485.85239485846819</v>
      </c>
      <c r="C859" s="14">
        <f t="shared" ca="1" si="323"/>
        <v>169.86347340999998</v>
      </c>
      <c r="D859" s="95">
        <f t="shared" si="324"/>
        <v>45770</v>
      </c>
      <c r="E859" s="13">
        <f ca="1">IF(D859&lt;$B$1,VLOOKUP(D859,[1]DI!$A$4:$B$15000,2,FALSE),0)</f>
        <v>0.14149999999999999</v>
      </c>
      <c r="F859" s="14">
        <f t="shared" ca="1" si="333"/>
        <v>1.00052531</v>
      </c>
      <c r="G859" s="14">
        <f ca="1">(TRUNC(PRODUCT($F$12:$F858),16))</f>
        <v>1.4710054528715699</v>
      </c>
      <c r="H859" s="14">
        <f t="shared" ca="1" si="334"/>
        <v>1.44203904602935</v>
      </c>
      <c r="I859" s="14">
        <f t="shared" ca="1" si="335"/>
        <v>1.0200871199999999</v>
      </c>
      <c r="J859" s="13">
        <f t="shared" si="325"/>
        <v>0.03</v>
      </c>
      <c r="K859" s="29">
        <f t="shared" si="326"/>
        <v>45712</v>
      </c>
      <c r="L859" s="2">
        <f t="shared" si="327"/>
        <v>39</v>
      </c>
      <c r="M859" s="17">
        <f t="shared" si="328"/>
        <v>39</v>
      </c>
      <c r="N859" s="12">
        <f t="shared" si="318"/>
        <v>1.004585056</v>
      </c>
      <c r="O859" s="12">
        <f t="shared" ca="1" si="319"/>
        <v>1.0247642770000001</v>
      </c>
      <c r="P859" s="17">
        <f t="shared" si="329"/>
        <v>0</v>
      </c>
      <c r="Q859" s="177">
        <f t="shared" ca="1" si="317"/>
        <v>315.9889214484682</v>
      </c>
      <c r="R859" s="20">
        <f t="shared" si="320"/>
        <v>0</v>
      </c>
      <c r="S859" s="14">
        <f t="shared" si="321"/>
        <v>0</v>
      </c>
      <c r="T859" s="4">
        <f t="shared" si="330"/>
        <v>0</v>
      </c>
      <c r="U859" s="29">
        <f t="shared" si="331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ht="15.75" x14ac:dyDescent="0.25">
      <c r="A860" s="115">
        <f t="shared" si="322"/>
        <v>45772</v>
      </c>
      <c r="B860" s="116">
        <f t="shared" ca="1" si="332"/>
        <v>486.1646389219116</v>
      </c>
      <c r="C860" s="14">
        <f t="shared" ca="1" si="323"/>
        <v>169.86347340999998</v>
      </c>
      <c r="D860" s="95">
        <f t="shared" si="324"/>
        <v>45771</v>
      </c>
      <c r="E860" s="13">
        <f ca="1">IF(D860&lt;$B$1,VLOOKUP(D860,[1]DI!$A$4:$B$15000,2,FALSE),0)</f>
        <v>0.14149999999999999</v>
      </c>
      <c r="F860" s="14">
        <f t="shared" ca="1" si="333"/>
        <v>1.00052531</v>
      </c>
      <c r="G860" s="14">
        <f ca="1">(TRUNC(PRODUCT($F$12:$F859),16))</f>
        <v>1.47177818674601</v>
      </c>
      <c r="H860" s="14">
        <f t="shared" ca="1" si="334"/>
        <v>1.44203904602935</v>
      </c>
      <c r="I860" s="14">
        <f t="shared" ca="1" si="335"/>
        <v>1.02062298</v>
      </c>
      <c r="J860" s="13">
        <f t="shared" si="325"/>
        <v>0.03</v>
      </c>
      <c r="K860" s="29">
        <f t="shared" si="326"/>
        <v>45712</v>
      </c>
      <c r="L860" s="2">
        <f t="shared" si="327"/>
        <v>40</v>
      </c>
      <c r="M860" s="17">
        <f t="shared" si="328"/>
        <v>40</v>
      </c>
      <c r="N860" s="12">
        <f t="shared" si="318"/>
        <v>1.004702897</v>
      </c>
      <c r="O860" s="12">
        <f t="shared" ca="1" si="319"/>
        <v>1.0254228649999999</v>
      </c>
      <c r="P860" s="17">
        <f t="shared" si="329"/>
        <v>0</v>
      </c>
      <c r="Q860" s="177">
        <f t="shared" ca="1" si="317"/>
        <v>316.30116551191162</v>
      </c>
      <c r="R860" s="20">
        <f t="shared" si="320"/>
        <v>0</v>
      </c>
      <c r="S860" s="14">
        <f t="shared" si="321"/>
        <v>0</v>
      </c>
      <c r="T860" s="4">
        <f t="shared" si="330"/>
        <v>0</v>
      </c>
      <c r="U860" s="29">
        <f t="shared" si="331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ht="15.75" x14ac:dyDescent="0.25">
      <c r="A861" s="115">
        <f t="shared" si="322"/>
        <v>45775</v>
      </c>
      <c r="B861" s="116">
        <f t="shared" ca="1" si="332"/>
        <v>486.47708353221515</v>
      </c>
      <c r="C861" s="14">
        <f t="shared" ca="1" si="323"/>
        <v>169.86347340999998</v>
      </c>
      <c r="D861" s="95">
        <f t="shared" si="324"/>
        <v>45772</v>
      </c>
      <c r="E861" s="13">
        <f ca="1">IF(D861&lt;$B$1,VLOOKUP(D861,[1]DI!$A$4:$B$15000,2,FALSE),0)</f>
        <v>0.14149999999999999</v>
      </c>
      <c r="F861" s="14">
        <f t="shared" ca="1" si="333"/>
        <v>1.00052531</v>
      </c>
      <c r="G861" s="14">
        <f ca="1">(TRUNC(PRODUCT($F$12:$F860),16))</f>
        <v>1.4725513265452901</v>
      </c>
      <c r="H861" s="14">
        <f t="shared" ca="1" si="334"/>
        <v>1.44203904602935</v>
      </c>
      <c r="I861" s="14">
        <f t="shared" ca="1" si="335"/>
        <v>1.0211591200000001</v>
      </c>
      <c r="J861" s="13">
        <f t="shared" si="325"/>
        <v>0.03</v>
      </c>
      <c r="K861" s="29">
        <f t="shared" si="326"/>
        <v>45712</v>
      </c>
      <c r="L861" s="2">
        <f t="shared" si="327"/>
        <v>41</v>
      </c>
      <c r="M861" s="17">
        <f t="shared" si="328"/>
        <v>41</v>
      </c>
      <c r="N861" s="12">
        <f t="shared" si="318"/>
        <v>1.004820753</v>
      </c>
      <c r="O861" s="12">
        <f t="shared" ca="1" si="319"/>
        <v>1.0260818759999999</v>
      </c>
      <c r="P861" s="17">
        <f t="shared" si="329"/>
        <v>0</v>
      </c>
      <c r="Q861" s="177">
        <f t="shared" ca="1" si="317"/>
        <v>316.61361012221516</v>
      </c>
      <c r="R861" s="20">
        <f t="shared" si="320"/>
        <v>0</v>
      </c>
      <c r="S861" s="14">
        <f t="shared" si="321"/>
        <v>0</v>
      </c>
      <c r="T861" s="4">
        <f t="shared" si="330"/>
        <v>0</v>
      </c>
      <c r="U861" s="29">
        <f t="shared" si="331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ht="15.75" x14ac:dyDescent="0.25">
      <c r="A862" s="115">
        <f t="shared" si="322"/>
        <v>45776</v>
      </c>
      <c r="B862" s="116">
        <f t="shared" ca="1" si="332"/>
        <v>486.78973247336199</v>
      </c>
      <c r="C862" s="14">
        <f t="shared" ca="1" si="323"/>
        <v>169.86347340999998</v>
      </c>
      <c r="D862" s="95">
        <f t="shared" si="324"/>
        <v>45775</v>
      </c>
      <c r="E862" s="13">
        <f ca="1">IF(D862&lt;$B$1,VLOOKUP(D862,[1]DI!$A$4:$B$15000,2,FALSE),0)</f>
        <v>0.14149999999999999</v>
      </c>
      <c r="F862" s="14">
        <f t="shared" ca="1" si="333"/>
        <v>1.00052531</v>
      </c>
      <c r="G862" s="14">
        <f ca="1">(TRUNC(PRODUCT($F$12:$F861),16))</f>
        <v>1.47332487248264</v>
      </c>
      <c r="H862" s="14">
        <f t="shared" ca="1" si="334"/>
        <v>1.44203904602935</v>
      </c>
      <c r="I862" s="14">
        <f t="shared" ca="1" si="335"/>
        <v>1.02169555</v>
      </c>
      <c r="J862" s="13">
        <f t="shared" si="325"/>
        <v>0.03</v>
      </c>
      <c r="K862" s="29">
        <f t="shared" si="326"/>
        <v>45712</v>
      </c>
      <c r="L862" s="2">
        <f t="shared" si="327"/>
        <v>42</v>
      </c>
      <c r="M862" s="17">
        <f t="shared" si="328"/>
        <v>42</v>
      </c>
      <c r="N862" s="12">
        <f t="shared" si="318"/>
        <v>1.0049386220000001</v>
      </c>
      <c r="O862" s="12">
        <f t="shared" ca="1" si="319"/>
        <v>1.026741318</v>
      </c>
      <c r="P862" s="17">
        <f t="shared" si="329"/>
        <v>0</v>
      </c>
      <c r="Q862" s="177">
        <f t="shared" ca="1" si="317"/>
        <v>316.92625906336201</v>
      </c>
      <c r="R862" s="20">
        <f t="shared" si="320"/>
        <v>0</v>
      </c>
      <c r="S862" s="14">
        <f t="shared" si="321"/>
        <v>0</v>
      </c>
      <c r="T862" s="4">
        <f t="shared" si="330"/>
        <v>0</v>
      </c>
      <c r="U862" s="29">
        <f t="shared" si="331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ht="15.75" x14ac:dyDescent="0.25">
      <c r="A863" s="115">
        <f t="shared" si="322"/>
        <v>45777</v>
      </c>
      <c r="B863" s="116">
        <f t="shared" ca="1" si="332"/>
        <v>487.10257676464204</v>
      </c>
      <c r="C863" s="14">
        <f t="shared" ca="1" si="323"/>
        <v>169.86347340999998</v>
      </c>
      <c r="D863" s="95">
        <f t="shared" si="324"/>
        <v>45776</v>
      </c>
      <c r="E863" s="13">
        <f ca="1">IF(D863&lt;$B$1,VLOOKUP(D863,[1]DI!$A$4:$B$15000,2,FALSE),0)</f>
        <v>0.14149999999999999</v>
      </c>
      <c r="F863" s="14">
        <f t="shared" ca="1" si="333"/>
        <v>1.00052531</v>
      </c>
      <c r="G863" s="14">
        <f ca="1">(TRUNC(PRODUCT($F$12:$F862),16))</f>
        <v>1.47409882477141</v>
      </c>
      <c r="H863" s="14">
        <f t="shared" ca="1" si="334"/>
        <v>1.44203904602935</v>
      </c>
      <c r="I863" s="14">
        <f t="shared" ca="1" si="335"/>
        <v>1.0222322500000001</v>
      </c>
      <c r="J863" s="13">
        <f t="shared" si="325"/>
        <v>0.03</v>
      </c>
      <c r="K863" s="29">
        <f t="shared" si="326"/>
        <v>45712</v>
      </c>
      <c r="L863" s="2">
        <f t="shared" si="327"/>
        <v>43</v>
      </c>
      <c r="M863" s="17">
        <f t="shared" si="328"/>
        <v>43</v>
      </c>
      <c r="N863" s="12">
        <f t="shared" si="318"/>
        <v>1.005056505</v>
      </c>
      <c r="O863" s="12">
        <f t="shared" ca="1" si="319"/>
        <v>1.027401172</v>
      </c>
      <c r="P863" s="17">
        <f t="shared" si="329"/>
        <v>0</v>
      </c>
      <c r="Q863" s="177">
        <f t="shared" ca="1" si="317"/>
        <v>317.23910335464205</v>
      </c>
      <c r="R863" s="20">
        <f t="shared" si="320"/>
        <v>0</v>
      </c>
      <c r="S863" s="14">
        <f t="shared" si="321"/>
        <v>0</v>
      </c>
      <c r="T863" s="4">
        <f t="shared" si="330"/>
        <v>0</v>
      </c>
      <c r="U863" s="29">
        <f t="shared" si="331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ht="15.75" x14ac:dyDescent="0.25">
      <c r="A864" s="115">
        <f t="shared" si="322"/>
        <v>45779</v>
      </c>
      <c r="B864" s="116">
        <f t="shared" ca="1" si="332"/>
        <v>487.41562633526109</v>
      </c>
      <c r="C864" s="14">
        <f t="shared" ca="1" si="323"/>
        <v>169.86347340999998</v>
      </c>
      <c r="D864" s="95">
        <f t="shared" si="324"/>
        <v>45777</v>
      </c>
      <c r="E864" s="13">
        <f ca="1">IF(D864&lt;$B$1,VLOOKUP(D864,[1]DI!$A$4:$B$15000,2,FALSE),0)</f>
        <v>0.14149999999999999</v>
      </c>
      <c r="F864" s="14">
        <f t="shared" ca="1" si="333"/>
        <v>1.00052531</v>
      </c>
      <c r="G864" s="14">
        <f ca="1">(TRUNC(PRODUCT($F$12:$F863),16))</f>
        <v>1.4748731836250499</v>
      </c>
      <c r="H864" s="14">
        <f t="shared" ca="1" si="334"/>
        <v>1.44203904602935</v>
      </c>
      <c r="I864" s="14">
        <f t="shared" ca="1" si="335"/>
        <v>1.0227692399999999</v>
      </c>
      <c r="J864" s="13">
        <f t="shared" si="325"/>
        <v>0.03</v>
      </c>
      <c r="K864" s="29">
        <f t="shared" si="326"/>
        <v>45712</v>
      </c>
      <c r="L864" s="2">
        <f t="shared" si="327"/>
        <v>44</v>
      </c>
      <c r="M864" s="17">
        <f t="shared" si="328"/>
        <v>44</v>
      </c>
      <c r="N864" s="12">
        <f t="shared" si="318"/>
        <v>1.005174402</v>
      </c>
      <c r="O864" s="12">
        <f t="shared" ca="1" si="319"/>
        <v>1.0280614589999999</v>
      </c>
      <c r="P864" s="17">
        <f t="shared" si="329"/>
        <v>0</v>
      </c>
      <c r="Q864" s="177">
        <f t="shared" ca="1" si="317"/>
        <v>317.55215292526111</v>
      </c>
      <c r="R864" s="20">
        <f t="shared" si="320"/>
        <v>0</v>
      </c>
      <c r="S864" s="14">
        <f t="shared" si="321"/>
        <v>0</v>
      </c>
      <c r="T864" s="4">
        <f t="shared" si="330"/>
        <v>0</v>
      </c>
      <c r="U864" s="29">
        <f t="shared" si="331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ht="15.75" x14ac:dyDescent="0.25">
      <c r="A865" s="115">
        <f t="shared" si="322"/>
        <v>45782</v>
      </c>
      <c r="B865" s="116">
        <f t="shared" ca="1" si="332"/>
        <v>487.7288759884924</v>
      </c>
      <c r="C865" s="14">
        <f t="shared" ca="1" si="323"/>
        <v>169.86347340999998</v>
      </c>
      <c r="D865" s="95">
        <f t="shared" si="324"/>
        <v>45779</v>
      </c>
      <c r="E865" s="13">
        <f ca="1">IF(D865&lt;$B$1,VLOOKUP(D865,[1]DI!$A$4:$B$15000,2,FALSE),0)</f>
        <v>0.14149999999999999</v>
      </c>
      <c r="F865" s="14">
        <f t="shared" ca="1" si="333"/>
        <v>1.00052531</v>
      </c>
      <c r="G865" s="14">
        <f ca="1">(TRUNC(PRODUCT($F$12:$F864),16))</f>
        <v>1.4756479492571399</v>
      </c>
      <c r="H865" s="14">
        <f t="shared" ca="1" si="334"/>
        <v>1.44203904602935</v>
      </c>
      <c r="I865" s="14">
        <f t="shared" ca="1" si="335"/>
        <v>1.0233065100000001</v>
      </c>
      <c r="J865" s="13">
        <f t="shared" si="325"/>
        <v>0.03</v>
      </c>
      <c r="K865" s="29">
        <f t="shared" si="326"/>
        <v>45712</v>
      </c>
      <c r="L865" s="2">
        <f t="shared" si="327"/>
        <v>45</v>
      </c>
      <c r="M865" s="17">
        <f t="shared" si="328"/>
        <v>45</v>
      </c>
      <c r="N865" s="12">
        <f t="shared" si="318"/>
        <v>1.005292313</v>
      </c>
      <c r="O865" s="12">
        <f t="shared" ca="1" si="319"/>
        <v>1.028722168</v>
      </c>
      <c r="P865" s="17">
        <f t="shared" si="329"/>
        <v>0</v>
      </c>
      <c r="Q865" s="177">
        <f t="shared" ca="1" si="317"/>
        <v>317.86540257849242</v>
      </c>
      <c r="R865" s="20">
        <f t="shared" si="320"/>
        <v>0</v>
      </c>
      <c r="S865" s="14">
        <f t="shared" si="321"/>
        <v>0</v>
      </c>
      <c r="T865" s="4">
        <f t="shared" si="330"/>
        <v>0</v>
      </c>
      <c r="U865" s="29">
        <f t="shared" si="331"/>
        <v>0</v>
      </c>
      <c r="V865" s="200" t="str">
        <f>B$9</f>
        <v>CRA0210054C</v>
      </c>
      <c r="W865" s="211">
        <v>45783</v>
      </c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ht="15.75" x14ac:dyDescent="0.25">
      <c r="A866" s="175">
        <f t="shared" si="322"/>
        <v>45783</v>
      </c>
      <c r="B866" s="176">
        <f t="shared" ca="1" si="332"/>
        <v>488.04233044681479</v>
      </c>
      <c r="C866" s="177">
        <f t="shared" ca="1" si="323"/>
        <v>169.86347340999998</v>
      </c>
      <c r="D866" s="178">
        <f t="shared" si="324"/>
        <v>45782</v>
      </c>
      <c r="E866" s="179">
        <f ca="1">IF(D866&lt;$B$1,VLOOKUP(D866,[1]DI!$A$4:$B$15000,2,FALSE),0)</f>
        <v>0</v>
      </c>
      <c r="F866" s="177">
        <f t="shared" ca="1" si="333"/>
        <v>1</v>
      </c>
      <c r="G866" s="177">
        <f ca="1">(TRUNC(PRODUCT($F$12:$F865),16))</f>
        <v>1.4764231218813599</v>
      </c>
      <c r="H866" s="177">
        <f t="shared" ca="1" si="334"/>
        <v>1.44203904602935</v>
      </c>
      <c r="I866" s="177">
        <f t="shared" ca="1" si="335"/>
        <v>1.02384407</v>
      </c>
      <c r="J866" s="179">
        <f t="shared" si="325"/>
        <v>0.03</v>
      </c>
      <c r="K866" s="178">
        <f t="shared" si="326"/>
        <v>45712</v>
      </c>
      <c r="L866" s="180">
        <f t="shared" si="327"/>
        <v>46</v>
      </c>
      <c r="M866" s="181">
        <f t="shared" si="328"/>
        <v>46</v>
      </c>
      <c r="N866" s="182">
        <f t="shared" si="318"/>
        <v>1.005410237</v>
      </c>
      <c r="O866" s="182">
        <f t="shared" ca="1" si="319"/>
        <v>1.029383309</v>
      </c>
      <c r="P866" s="181">
        <v>19</v>
      </c>
      <c r="Q866" s="177">
        <f t="shared" ca="1" si="317"/>
        <v>318.1788570368148</v>
      </c>
      <c r="R866" s="183">
        <f ca="1">S866/C866</f>
        <v>0.83150541275629519</v>
      </c>
      <c r="S866" s="177">
        <f ca="1">W871</f>
        <v>141.24239757000001</v>
      </c>
      <c r="T866" s="184">
        <f t="shared" si="330"/>
        <v>0</v>
      </c>
      <c r="U866" s="178">
        <f t="shared" si="331"/>
        <v>0</v>
      </c>
      <c r="V866" s="201" t="s">
        <v>90</v>
      </c>
      <c r="W866" s="202">
        <v>10268640.800000001</v>
      </c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ht="15.75" x14ac:dyDescent="0.25">
      <c r="A867" s="115">
        <f t="shared" si="322"/>
        <v>45784</v>
      </c>
      <c r="B867" s="116">
        <f t="shared" ca="1" si="332"/>
        <v>332.90801886623422</v>
      </c>
      <c r="C867" s="14">
        <f t="shared" ca="1" si="323"/>
        <v>28.621075839999975</v>
      </c>
      <c r="D867" s="95">
        <f t="shared" si="324"/>
        <v>45783</v>
      </c>
      <c r="E867" s="13">
        <f ca="1">IF(D867&lt;$B$1,VLOOKUP(D867,[1]DI!$A$4:$B$15000,2,FALSE),0)</f>
        <v>0</v>
      </c>
      <c r="F867" s="14">
        <f t="shared" ca="1" si="333"/>
        <v>1</v>
      </c>
      <c r="G867" s="14">
        <f ca="1">(TRUNC(PRODUCT($F$12:$F866),16))</f>
        <v>1.4764231218813599</v>
      </c>
      <c r="H867" s="14">
        <f t="shared" ca="1" si="334"/>
        <v>1.4764231218813599</v>
      </c>
      <c r="I867" s="14">
        <f t="shared" ca="1" si="335"/>
        <v>1</v>
      </c>
      <c r="J867" s="13">
        <f t="shared" si="325"/>
        <v>0.03</v>
      </c>
      <c r="K867" s="29">
        <v>45783</v>
      </c>
      <c r="L867" s="2">
        <f t="shared" si="327"/>
        <v>1</v>
      </c>
      <c r="M867" s="17">
        <f t="shared" si="328"/>
        <v>1</v>
      </c>
      <c r="N867" s="12">
        <f t="shared" si="318"/>
        <v>1.000117304</v>
      </c>
      <c r="O867" s="12">
        <f t="shared" ca="1" si="319"/>
        <v>1.000117304</v>
      </c>
      <c r="P867" s="17">
        <f t="shared" si="329"/>
        <v>0</v>
      </c>
      <c r="Q867" s="177">
        <f t="shared" ca="1" si="317"/>
        <v>304.28694302623421</v>
      </c>
      <c r="R867" s="20">
        <f t="shared" si="320"/>
        <v>0</v>
      </c>
      <c r="S867" s="14">
        <f t="shared" si="321"/>
        <v>0</v>
      </c>
      <c r="T867" s="4">
        <f t="shared" si="330"/>
        <v>0</v>
      </c>
      <c r="U867" s="29">
        <f t="shared" si="331"/>
        <v>0</v>
      </c>
      <c r="V867" s="201" t="s">
        <v>91</v>
      </c>
      <c r="W867" s="203">
        <v>70627</v>
      </c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ht="15.75" x14ac:dyDescent="0.25">
      <c r="A868" s="115">
        <f t="shared" si="322"/>
        <v>45785</v>
      </c>
      <c r="B868" s="116">
        <f t="shared" ca="1" si="332"/>
        <v>332.9470700566693</v>
      </c>
      <c r="C868" s="14">
        <f t="shared" ca="1" si="323"/>
        <v>28.621075839999975</v>
      </c>
      <c r="D868" s="95">
        <f t="shared" si="324"/>
        <v>45784</v>
      </c>
      <c r="E868" s="13">
        <f ca="1">IF(D868&lt;$B$1,VLOOKUP(D868,[1]DI!$A$4:$B$15000,2,FALSE),0)</f>
        <v>0</v>
      </c>
      <c r="F868" s="14">
        <f t="shared" ca="1" si="333"/>
        <v>1</v>
      </c>
      <c r="G868" s="14">
        <f ca="1">(TRUNC(PRODUCT($F$12:$F867),16))</f>
        <v>1.4764231218813599</v>
      </c>
      <c r="H868" s="14">
        <f t="shared" ca="1" si="334"/>
        <v>1.4764231218813599</v>
      </c>
      <c r="I868" s="14">
        <f t="shared" ca="1" si="335"/>
        <v>1</v>
      </c>
      <c r="J868" s="13">
        <f t="shared" si="325"/>
        <v>0.03</v>
      </c>
      <c r="K868" s="29">
        <f t="shared" si="326"/>
        <v>45783</v>
      </c>
      <c r="L868" s="2">
        <f t="shared" si="327"/>
        <v>2</v>
      </c>
      <c r="M868" s="17">
        <f t="shared" si="328"/>
        <v>2</v>
      </c>
      <c r="N868" s="12">
        <f t="shared" si="318"/>
        <v>1.0002346209999999</v>
      </c>
      <c r="O868" s="12">
        <f t="shared" ca="1" si="319"/>
        <v>1.0002346209999999</v>
      </c>
      <c r="P868" s="17">
        <f t="shared" si="329"/>
        <v>0</v>
      </c>
      <c r="Q868" s="177">
        <f t="shared" ca="1" si="317"/>
        <v>304.3259942166693</v>
      </c>
      <c r="R868" s="20">
        <f t="shared" si="320"/>
        <v>0</v>
      </c>
      <c r="S868" s="14">
        <f t="shared" si="321"/>
        <v>0</v>
      </c>
      <c r="T868" s="4">
        <f t="shared" si="330"/>
        <v>0</v>
      </c>
      <c r="U868" s="29">
        <f t="shared" si="331"/>
        <v>0</v>
      </c>
      <c r="V868" s="201" t="s">
        <v>92</v>
      </c>
      <c r="W868" s="204">
        <f>W866/W867</f>
        <v>145.39256658218528</v>
      </c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ht="15.75" x14ac:dyDescent="0.25">
      <c r="A869" s="115">
        <f t="shared" si="322"/>
        <v>45786</v>
      </c>
      <c r="B869" s="116" t="str">
        <f t="shared" ca="1" si="332"/>
        <v>n.d</v>
      </c>
      <c r="C869" s="14">
        <f t="shared" ca="1" si="323"/>
        <v>28.621075839999975</v>
      </c>
      <c r="D869" s="95">
        <f t="shared" si="324"/>
        <v>45785</v>
      </c>
      <c r="E869" s="13">
        <f ca="1">IF(D869&lt;$B$1,VLOOKUP(D869,[1]DI!$A$4:$B$15000,2,FALSE),0)</f>
        <v>0</v>
      </c>
      <c r="F869" s="14">
        <f t="shared" ca="1" si="333"/>
        <v>1</v>
      </c>
      <c r="G869" s="14">
        <f ca="1">(TRUNC(PRODUCT($F$12:$F868),16))</f>
        <v>1.4764231218813599</v>
      </c>
      <c r="H869" s="14">
        <f t="shared" ca="1" si="334"/>
        <v>1.4764231218813599</v>
      </c>
      <c r="I869" s="14">
        <f t="shared" ca="1" si="335"/>
        <v>1</v>
      </c>
      <c r="J869" s="13">
        <f t="shared" si="325"/>
        <v>0.03</v>
      </c>
      <c r="K869" s="29">
        <f t="shared" si="326"/>
        <v>45783</v>
      </c>
      <c r="L869" s="2">
        <f t="shared" si="327"/>
        <v>3</v>
      </c>
      <c r="M869" s="17">
        <f t="shared" si="328"/>
        <v>3</v>
      </c>
      <c r="N869" s="12">
        <f t="shared" si="318"/>
        <v>1.0003519519999999</v>
      </c>
      <c r="O869" s="12">
        <f t="shared" ca="1" si="319"/>
        <v>1.0003519519999999</v>
      </c>
      <c r="P869" s="17">
        <f t="shared" si="329"/>
        <v>0</v>
      </c>
      <c r="Q869" s="177">
        <f t="shared" ca="1" si="317"/>
        <v>304.3650500665749</v>
      </c>
      <c r="R869" s="20">
        <f t="shared" si="320"/>
        <v>0</v>
      </c>
      <c r="S869" s="14">
        <f t="shared" si="321"/>
        <v>0</v>
      </c>
      <c r="T869" s="4">
        <f t="shared" si="330"/>
        <v>0</v>
      </c>
      <c r="U869" s="29">
        <f t="shared" si="331"/>
        <v>0</v>
      </c>
      <c r="V869" s="201" t="s">
        <v>93</v>
      </c>
      <c r="W869" s="205">
        <f ca="1">O866</f>
        <v>1.029383309</v>
      </c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ht="15.75" x14ac:dyDescent="0.25">
      <c r="A870" s="115">
        <f t="shared" si="322"/>
        <v>45789</v>
      </c>
      <c r="B870" s="116" t="str">
        <f t="shared" ref="B870:B933" ca="1" si="336">IF(D870&lt;=TODAY(),C870+Q870,IF(AND(D870&gt;TODAY(),A870&lt;=$B$1),IF(VLOOKUP(TODAY(),$A$10:$E$5000,4,FALSE)=0,"n.d",C870+Q870),"n.d"))</f>
        <v>n.d</v>
      </c>
      <c r="C870" s="14">
        <f t="shared" ref="C870:C933" ca="1" si="337">(C869-S869)</f>
        <v>28.621075839999975</v>
      </c>
      <c r="D870" s="95">
        <f t="shared" si="324"/>
        <v>45786</v>
      </c>
      <c r="E870" s="13">
        <f ca="1">IF(D870&lt;$B$1,VLOOKUP(D870,[1]DI!$A$4:$B$15000,2,FALSE),0)</f>
        <v>0</v>
      </c>
      <c r="F870" s="14">
        <f t="shared" ref="F870:F933" ca="1" si="338">ROUND(((1+E870)^(1/252)),8)</f>
        <v>1</v>
      </c>
      <c r="G870" s="14">
        <f ca="1">(TRUNC(PRODUCT($F$12:$F869),16))</f>
        <v>1.4764231218813599</v>
      </c>
      <c r="H870" s="14">
        <f t="shared" ref="H870:H933" ca="1" si="339">IF(P869&gt;0,G869,H869)</f>
        <v>1.4764231218813599</v>
      </c>
      <c r="I870" s="14">
        <f t="shared" ref="I870:I933" ca="1" si="340">ROUND(G870/H870,8)</f>
        <v>1</v>
      </c>
      <c r="J870" s="13">
        <f t="shared" si="325"/>
        <v>0.03</v>
      </c>
      <c r="K870" s="29">
        <f t="shared" ref="K870:K933" si="341">IF(P869&gt;0,VLOOKUP(P869,X$12:AH$150,2),K869)</f>
        <v>45783</v>
      </c>
      <c r="L870" s="2">
        <f t="shared" ref="L870:L933" si="342">IF(A870&gt;K870,IF(NETWORKDAYS(K870,A870,$X$160:$X$544)-1=0,1,NETWORKDAYS(K870,A870,$X$160:$X$544)-1),0)</f>
        <v>4</v>
      </c>
      <c r="M870" s="17">
        <f t="shared" ref="M870:M933" si="343">IF(AND(L870=1,L869=1),1,IF(L870&gt;0,IF(L870=L869,L870+1,L870),0))</f>
        <v>4</v>
      </c>
      <c r="N870" s="12">
        <f t="shared" ref="N870:N933" si="344">ROUND((J870+1)^(M870/252),9)</f>
        <v>1.000469297</v>
      </c>
      <c r="O870" s="12">
        <f t="shared" ref="O870:O933" ca="1" si="345">ROUND(I870*N870,9)</f>
        <v>1.000469297</v>
      </c>
      <c r="P870" s="17">
        <f t="shared" ref="P870:P933" si="346">IF(VLOOKUP(A870,Y$12:AF$150,8)=VLOOKUP(A869,Y$12:AF$150,8),0,VLOOKUP(A870,Y$12:AF$150,8))</f>
        <v>0</v>
      </c>
      <c r="Q870" s="177">
        <f t="shared" ca="1" si="317"/>
        <v>304.40411057595111</v>
      </c>
      <c r="R870" s="20">
        <f t="shared" si="320"/>
        <v>0</v>
      </c>
      <c r="S870" s="14">
        <f t="shared" ref="S870:S933" si="347">IF(R870&gt;0,TRUNC(R870*C870,8),0)</f>
        <v>0</v>
      </c>
      <c r="T870" s="4">
        <f t="shared" ref="T870:T933" si="348">IF(P869&gt;0,VLOOKUP(P869,X$12:AH$150,10),T869)</f>
        <v>0</v>
      </c>
      <c r="U870" s="29">
        <f t="shared" ref="U870:U933" si="349">IF(P869&gt;0,VLOOKUP(P869,X$12:AH$150,11),U869)</f>
        <v>0</v>
      </c>
      <c r="V870" s="201" t="s">
        <v>94</v>
      </c>
      <c r="W870" s="206">
        <f ca="1">W868/(C866*W869)</f>
        <v>0.83150541275906964</v>
      </c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ht="15.75" x14ac:dyDescent="0.25">
      <c r="A871" s="115">
        <f t="shared" si="322"/>
        <v>45790</v>
      </c>
      <c r="B871" s="116" t="str">
        <f t="shared" ca="1" si="336"/>
        <v>n.d</v>
      </c>
      <c r="C871" s="14">
        <f t="shared" ca="1" si="337"/>
        <v>28.621075839999975</v>
      </c>
      <c r="D871" s="95">
        <f t="shared" si="324"/>
        <v>45789</v>
      </c>
      <c r="E871" s="13">
        <f ca="1">IF(D871&lt;$B$1,VLOOKUP(D871,[1]DI!$A$4:$B$15000,2,FALSE),0)</f>
        <v>0</v>
      </c>
      <c r="F871" s="14">
        <f t="shared" ca="1" si="338"/>
        <v>1</v>
      </c>
      <c r="G871" s="14">
        <f ca="1">(TRUNC(PRODUCT($F$12:$F870),16))</f>
        <v>1.4764231218813599</v>
      </c>
      <c r="H871" s="14">
        <f t="shared" ca="1" si="339"/>
        <v>1.4764231218813599</v>
      </c>
      <c r="I871" s="14">
        <f t="shared" ca="1" si="340"/>
        <v>1</v>
      </c>
      <c r="J871" s="13">
        <f t="shared" si="325"/>
        <v>0.03</v>
      </c>
      <c r="K871" s="29">
        <f t="shared" si="341"/>
        <v>45783</v>
      </c>
      <c r="L871" s="2">
        <f t="shared" si="342"/>
        <v>5</v>
      </c>
      <c r="M871" s="17">
        <f t="shared" si="343"/>
        <v>5</v>
      </c>
      <c r="N871" s="12">
        <f t="shared" si="344"/>
        <v>1.0005866560000001</v>
      </c>
      <c r="O871" s="12">
        <f t="shared" ca="1" si="345"/>
        <v>1.0005866560000001</v>
      </c>
      <c r="P871" s="17">
        <f t="shared" si="346"/>
        <v>0</v>
      </c>
      <c r="Q871" s="177">
        <f t="shared" ca="1" si="317"/>
        <v>304.44317574479788</v>
      </c>
      <c r="R871" s="20">
        <f t="shared" si="320"/>
        <v>0</v>
      </c>
      <c r="S871" s="14">
        <f t="shared" si="347"/>
        <v>0</v>
      </c>
      <c r="T871" s="4">
        <f t="shared" si="348"/>
        <v>0</v>
      </c>
      <c r="U871" s="29">
        <f t="shared" si="349"/>
        <v>0</v>
      </c>
      <c r="V871" s="200" t="s">
        <v>95</v>
      </c>
      <c r="W871" s="204">
        <f ca="1">TRUNC(W870*C866,8)</f>
        <v>141.24239757000001</v>
      </c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ht="15.75" x14ac:dyDescent="0.25">
      <c r="A872" s="115">
        <f t="shared" si="322"/>
        <v>45791</v>
      </c>
      <c r="B872" s="116" t="str">
        <f t="shared" ca="1" si="336"/>
        <v>n.d</v>
      </c>
      <c r="C872" s="14">
        <f t="shared" ca="1" si="337"/>
        <v>28.621075839999975</v>
      </c>
      <c r="D872" s="95">
        <f t="shared" si="324"/>
        <v>45790</v>
      </c>
      <c r="E872" s="13">
        <f ca="1">IF(D872&lt;$B$1,VLOOKUP(D872,[1]DI!$A$4:$B$15000,2,FALSE),0)</f>
        <v>0</v>
      </c>
      <c r="F872" s="14">
        <f t="shared" ca="1" si="338"/>
        <v>1</v>
      </c>
      <c r="G872" s="14">
        <f ca="1">(TRUNC(PRODUCT($F$12:$F871),16))</f>
        <v>1.4764231218813599</v>
      </c>
      <c r="H872" s="14">
        <f t="shared" ca="1" si="339"/>
        <v>1.4764231218813599</v>
      </c>
      <c r="I872" s="14">
        <f t="shared" ca="1" si="340"/>
        <v>1</v>
      </c>
      <c r="J872" s="13">
        <f t="shared" si="325"/>
        <v>0.03</v>
      </c>
      <c r="K872" s="29">
        <f t="shared" si="341"/>
        <v>45783</v>
      </c>
      <c r="L872" s="2">
        <f t="shared" si="342"/>
        <v>6</v>
      </c>
      <c r="M872" s="17">
        <f t="shared" si="343"/>
        <v>6</v>
      </c>
      <c r="N872" s="12">
        <f t="shared" si="344"/>
        <v>1.000704029</v>
      </c>
      <c r="O872" s="12">
        <f t="shared" ca="1" si="345"/>
        <v>1.000704029</v>
      </c>
      <c r="P872" s="17">
        <f t="shared" si="346"/>
        <v>0</v>
      </c>
      <c r="Q872" s="177">
        <f t="shared" ca="1" si="317"/>
        <v>304.48224557311511</v>
      </c>
      <c r="R872" s="20">
        <f t="shared" si="320"/>
        <v>0</v>
      </c>
      <c r="S872" s="14">
        <f t="shared" si="347"/>
        <v>0</v>
      </c>
      <c r="T872" s="4">
        <f t="shared" si="348"/>
        <v>0</v>
      </c>
      <c r="U872" s="29">
        <f t="shared" si="349"/>
        <v>0</v>
      </c>
      <c r="V872" s="200" t="s">
        <v>96</v>
      </c>
      <c r="W872" s="204">
        <f ca="1">(O866-1)*W871</f>
        <v>4.1501690117001546</v>
      </c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ht="15.75" x14ac:dyDescent="0.25">
      <c r="A873" s="115">
        <f t="shared" si="322"/>
        <v>45792</v>
      </c>
      <c r="B873" s="116" t="str">
        <f t="shared" ca="1" si="336"/>
        <v>n.d</v>
      </c>
      <c r="C873" s="14">
        <f t="shared" ca="1" si="337"/>
        <v>28.621075839999975</v>
      </c>
      <c r="D873" s="95">
        <f t="shared" si="324"/>
        <v>45791</v>
      </c>
      <c r="E873" s="13">
        <f ca="1">IF(D873&lt;$B$1,VLOOKUP(D873,[1]DI!$A$4:$B$15000,2,FALSE),0)</f>
        <v>0</v>
      </c>
      <c r="F873" s="14">
        <f t="shared" ca="1" si="338"/>
        <v>1</v>
      </c>
      <c r="G873" s="14">
        <f ca="1">(TRUNC(PRODUCT($F$12:$F872),16))</f>
        <v>1.4764231218813599</v>
      </c>
      <c r="H873" s="14">
        <f t="shared" ca="1" si="339"/>
        <v>1.4764231218813599</v>
      </c>
      <c r="I873" s="14">
        <f t="shared" ca="1" si="340"/>
        <v>1</v>
      </c>
      <c r="J873" s="13">
        <f t="shared" si="325"/>
        <v>0.03</v>
      </c>
      <c r="K873" s="29">
        <f t="shared" si="341"/>
        <v>45783</v>
      </c>
      <c r="L873" s="2">
        <f t="shared" si="342"/>
        <v>7</v>
      </c>
      <c r="M873" s="17">
        <f t="shared" si="343"/>
        <v>7</v>
      </c>
      <c r="N873" s="12">
        <f t="shared" si="344"/>
        <v>1.0008214150000001</v>
      </c>
      <c r="O873" s="12">
        <f t="shared" ca="1" si="345"/>
        <v>1.0008214150000001</v>
      </c>
      <c r="P873" s="17">
        <f t="shared" si="346"/>
        <v>0</v>
      </c>
      <c r="Q873" s="177">
        <f t="shared" ca="1" si="317"/>
        <v>304.52131973665507</v>
      </c>
      <c r="R873" s="20">
        <f t="shared" si="320"/>
        <v>0</v>
      </c>
      <c r="S873" s="14">
        <f t="shared" si="347"/>
        <v>0</v>
      </c>
      <c r="T873" s="4">
        <f t="shared" si="348"/>
        <v>0</v>
      </c>
      <c r="U873" s="29">
        <f t="shared" si="349"/>
        <v>0</v>
      </c>
      <c r="V873" s="201" t="s">
        <v>97</v>
      </c>
      <c r="W873" s="202">
        <f ca="1">(W871+W872)*W867</f>
        <v>10268640.799965737</v>
      </c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ht="15.75" x14ac:dyDescent="0.25">
      <c r="A874" s="115">
        <f t="shared" si="322"/>
        <v>45793</v>
      </c>
      <c r="B874" s="116" t="str">
        <f t="shared" ca="1" si="336"/>
        <v>n.d</v>
      </c>
      <c r="C874" s="14">
        <f t="shared" ca="1" si="337"/>
        <v>28.621075839999975</v>
      </c>
      <c r="D874" s="95">
        <f t="shared" si="324"/>
        <v>45792</v>
      </c>
      <c r="E874" s="13">
        <f ca="1">IF(D874&lt;$B$1,VLOOKUP(D874,[1]DI!$A$4:$B$15000,2,FALSE),0)</f>
        <v>0</v>
      </c>
      <c r="F874" s="14">
        <f t="shared" ca="1" si="338"/>
        <v>1</v>
      </c>
      <c r="G874" s="14">
        <f ca="1">(TRUNC(PRODUCT($F$12:$F873),16))</f>
        <v>1.4764231218813599</v>
      </c>
      <c r="H874" s="14">
        <f t="shared" ca="1" si="339"/>
        <v>1.4764231218813599</v>
      </c>
      <c r="I874" s="14">
        <f t="shared" ca="1" si="340"/>
        <v>1</v>
      </c>
      <c r="J874" s="13">
        <f t="shared" si="325"/>
        <v>0.03</v>
      </c>
      <c r="K874" s="29">
        <f t="shared" si="341"/>
        <v>45783</v>
      </c>
      <c r="L874" s="2">
        <f t="shared" si="342"/>
        <v>8</v>
      </c>
      <c r="M874" s="17">
        <f t="shared" si="343"/>
        <v>8</v>
      </c>
      <c r="N874" s="12">
        <f t="shared" si="344"/>
        <v>1.000938815</v>
      </c>
      <c r="O874" s="12">
        <f t="shared" ca="1" si="345"/>
        <v>1.000938815</v>
      </c>
      <c r="P874" s="17">
        <f t="shared" si="346"/>
        <v>0</v>
      </c>
      <c r="Q874" s="177">
        <f t="shared" ca="1" si="317"/>
        <v>304.56039854966554</v>
      </c>
      <c r="R874" s="20">
        <f t="shared" si="320"/>
        <v>0</v>
      </c>
      <c r="S874" s="14">
        <f t="shared" si="347"/>
        <v>0</v>
      </c>
      <c r="T874" s="4">
        <f t="shared" si="348"/>
        <v>0</v>
      </c>
      <c r="U874" s="29">
        <f t="shared" si="349"/>
        <v>0</v>
      </c>
      <c r="V874" s="201" t="s">
        <v>98</v>
      </c>
      <c r="W874" s="207">
        <f ca="1">C866-S866+Q866-W872</f>
        <v>342.64976386511461</v>
      </c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ht="15.75" x14ac:dyDescent="0.25">
      <c r="A875" s="115">
        <f t="shared" si="322"/>
        <v>45796</v>
      </c>
      <c r="B875" s="116" t="str">
        <f t="shared" ca="1" si="336"/>
        <v>n.d</v>
      </c>
      <c r="C875" s="14">
        <f t="shared" ca="1" si="337"/>
        <v>28.621075839999975</v>
      </c>
      <c r="D875" s="95">
        <f t="shared" si="324"/>
        <v>45793</v>
      </c>
      <c r="E875" s="13">
        <f ca="1">IF(D875&lt;$B$1,VLOOKUP(D875,[1]DI!$A$4:$B$15000,2,FALSE),0)</f>
        <v>0</v>
      </c>
      <c r="F875" s="14">
        <f t="shared" ca="1" si="338"/>
        <v>1</v>
      </c>
      <c r="G875" s="14">
        <f ca="1">(TRUNC(PRODUCT($F$12:$F874),16))</f>
        <v>1.4764231218813599</v>
      </c>
      <c r="H875" s="14">
        <f t="shared" ca="1" si="339"/>
        <v>1.4764231218813599</v>
      </c>
      <c r="I875" s="14">
        <f t="shared" ca="1" si="340"/>
        <v>1</v>
      </c>
      <c r="J875" s="13">
        <f t="shared" si="325"/>
        <v>0.03</v>
      </c>
      <c r="K875" s="29">
        <f t="shared" si="341"/>
        <v>45783</v>
      </c>
      <c r="L875" s="2">
        <f t="shared" si="342"/>
        <v>9</v>
      </c>
      <c r="M875" s="17">
        <f t="shared" si="343"/>
        <v>9</v>
      </c>
      <c r="N875" s="12">
        <f t="shared" si="344"/>
        <v>1.001056229</v>
      </c>
      <c r="O875" s="12">
        <f t="shared" ca="1" si="345"/>
        <v>1.001056229</v>
      </c>
      <c r="P875" s="17">
        <f t="shared" si="346"/>
        <v>0</v>
      </c>
      <c r="Q875" s="177">
        <f t="shared" ca="1" si="317"/>
        <v>304.59948203214657</v>
      </c>
      <c r="R875" s="20">
        <f t="shared" si="320"/>
        <v>0</v>
      </c>
      <c r="S875" s="14">
        <f t="shared" si="347"/>
        <v>0</v>
      </c>
      <c r="T875" s="4">
        <f t="shared" si="348"/>
        <v>0</v>
      </c>
      <c r="U875" s="29">
        <f t="shared" si="349"/>
        <v>0</v>
      </c>
      <c r="V875" s="201" t="s">
        <v>99</v>
      </c>
      <c r="W875" s="209">
        <f ca="1">C867</f>
        <v>28.621075839999975</v>
      </c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ht="15.75" x14ac:dyDescent="0.25">
      <c r="A876" s="115">
        <f t="shared" si="322"/>
        <v>45797</v>
      </c>
      <c r="B876" s="116" t="str">
        <f t="shared" ca="1" si="336"/>
        <v>n.d</v>
      </c>
      <c r="C876" s="14">
        <f t="shared" ca="1" si="337"/>
        <v>28.621075839999975</v>
      </c>
      <c r="D876" s="95">
        <f t="shared" si="324"/>
        <v>45796</v>
      </c>
      <c r="E876" s="13">
        <f ca="1">IF(D876&lt;$B$1,VLOOKUP(D876,[1]DI!$A$4:$B$15000,2,FALSE),0)</f>
        <v>0</v>
      </c>
      <c r="F876" s="14">
        <f t="shared" ca="1" si="338"/>
        <v>1</v>
      </c>
      <c r="G876" s="14">
        <f ca="1">(TRUNC(PRODUCT($F$12:$F875),16))</f>
        <v>1.4764231218813599</v>
      </c>
      <c r="H876" s="14">
        <f t="shared" ca="1" si="339"/>
        <v>1.4764231218813599</v>
      </c>
      <c r="I876" s="14">
        <f t="shared" ca="1" si="340"/>
        <v>1</v>
      </c>
      <c r="J876" s="13">
        <f t="shared" si="325"/>
        <v>0.03</v>
      </c>
      <c r="K876" s="29">
        <f t="shared" si="341"/>
        <v>45783</v>
      </c>
      <c r="L876" s="2">
        <f t="shared" si="342"/>
        <v>10</v>
      </c>
      <c r="M876" s="17">
        <f t="shared" si="343"/>
        <v>10</v>
      </c>
      <c r="N876" s="12">
        <f t="shared" si="344"/>
        <v>1.0011736570000001</v>
      </c>
      <c r="O876" s="12">
        <f t="shared" ca="1" si="345"/>
        <v>1.0011736570000001</v>
      </c>
      <c r="P876" s="17">
        <f t="shared" si="346"/>
        <v>0</v>
      </c>
      <c r="Q876" s="177">
        <f t="shared" ca="1" si="317"/>
        <v>304.63857016409821</v>
      </c>
      <c r="R876" s="20">
        <f t="shared" si="320"/>
        <v>0</v>
      </c>
      <c r="S876" s="14">
        <f t="shared" si="347"/>
        <v>0</v>
      </c>
      <c r="T876" s="4">
        <f t="shared" si="348"/>
        <v>0</v>
      </c>
      <c r="U876" s="29">
        <f t="shared" si="349"/>
        <v>0</v>
      </c>
      <c r="V876" s="201" t="s">
        <v>100</v>
      </c>
      <c r="W876" s="208">
        <f ca="1">W874*W867</f>
        <v>24200324.872501448</v>
      </c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ht="15.75" x14ac:dyDescent="0.25">
      <c r="A877" s="115">
        <f t="shared" si="322"/>
        <v>45798</v>
      </c>
      <c r="B877" s="116" t="str">
        <f t="shared" ca="1" si="336"/>
        <v>n.d</v>
      </c>
      <c r="C877" s="14">
        <f t="shared" ca="1" si="337"/>
        <v>28.621075839999975</v>
      </c>
      <c r="D877" s="95">
        <f t="shared" si="324"/>
        <v>45797</v>
      </c>
      <c r="E877" s="13">
        <f ca="1">IF(D877&lt;$B$1,VLOOKUP(D877,[1]DI!$A$4:$B$15000,2,FALSE),0)</f>
        <v>0</v>
      </c>
      <c r="F877" s="14">
        <f t="shared" ca="1" si="338"/>
        <v>1</v>
      </c>
      <c r="G877" s="14">
        <f ca="1">(TRUNC(PRODUCT($F$12:$F876),16))</f>
        <v>1.4764231218813599</v>
      </c>
      <c r="H877" s="14">
        <f t="shared" ca="1" si="339"/>
        <v>1.4764231218813599</v>
      </c>
      <c r="I877" s="14">
        <f t="shared" ca="1" si="340"/>
        <v>1</v>
      </c>
      <c r="J877" s="13">
        <f t="shared" si="325"/>
        <v>0.03</v>
      </c>
      <c r="K877" s="29">
        <f t="shared" si="341"/>
        <v>45783</v>
      </c>
      <c r="L877" s="2">
        <f t="shared" si="342"/>
        <v>11</v>
      </c>
      <c r="M877" s="17">
        <f t="shared" si="343"/>
        <v>11</v>
      </c>
      <c r="N877" s="12">
        <f t="shared" si="344"/>
        <v>1.001291098</v>
      </c>
      <c r="O877" s="12">
        <f t="shared" ca="1" si="345"/>
        <v>1.001291098</v>
      </c>
      <c r="P877" s="17">
        <f t="shared" si="346"/>
        <v>0</v>
      </c>
      <c r="Q877" s="177">
        <f t="shared" ca="1" si="317"/>
        <v>304.67766263127237</v>
      </c>
      <c r="R877" s="20">
        <f t="shared" si="320"/>
        <v>0</v>
      </c>
      <c r="S877" s="14">
        <f t="shared" si="347"/>
        <v>0</v>
      </c>
      <c r="T877" s="4">
        <f t="shared" si="348"/>
        <v>0</v>
      </c>
      <c r="U877" s="29">
        <f t="shared" si="349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ht="15.75" x14ac:dyDescent="0.25">
      <c r="A878" s="115">
        <f t="shared" si="322"/>
        <v>45799</v>
      </c>
      <c r="B878" s="116" t="str">
        <f t="shared" ca="1" si="336"/>
        <v>n.d</v>
      </c>
      <c r="C878" s="14">
        <f t="shared" ca="1" si="337"/>
        <v>28.621075839999975</v>
      </c>
      <c r="D878" s="95">
        <f t="shared" si="324"/>
        <v>45798</v>
      </c>
      <c r="E878" s="13">
        <f ca="1">IF(D878&lt;$B$1,VLOOKUP(D878,[1]DI!$A$4:$B$15000,2,FALSE),0)</f>
        <v>0</v>
      </c>
      <c r="F878" s="14">
        <f t="shared" ca="1" si="338"/>
        <v>1</v>
      </c>
      <c r="G878" s="14">
        <f ca="1">(TRUNC(PRODUCT($F$12:$F877),16))</f>
        <v>1.4764231218813599</v>
      </c>
      <c r="H878" s="14">
        <f t="shared" ca="1" si="339"/>
        <v>1.4764231218813599</v>
      </c>
      <c r="I878" s="14">
        <f t="shared" ca="1" si="340"/>
        <v>1</v>
      </c>
      <c r="J878" s="13">
        <f t="shared" si="325"/>
        <v>0.03</v>
      </c>
      <c r="K878" s="29">
        <f t="shared" si="341"/>
        <v>45783</v>
      </c>
      <c r="L878" s="2">
        <f t="shared" si="342"/>
        <v>12</v>
      </c>
      <c r="M878" s="17">
        <f t="shared" si="343"/>
        <v>12</v>
      </c>
      <c r="N878" s="12">
        <f t="shared" si="344"/>
        <v>1.0014085530000001</v>
      </c>
      <c r="O878" s="12">
        <f t="shared" ca="1" si="345"/>
        <v>1.0014085530000001</v>
      </c>
      <c r="P878" s="17">
        <f t="shared" si="346"/>
        <v>0</v>
      </c>
      <c r="Q878" s="177">
        <f t="shared" ca="1" si="317"/>
        <v>304.71675975791715</v>
      </c>
      <c r="R878" s="20">
        <f t="shared" si="320"/>
        <v>0</v>
      </c>
      <c r="S878" s="14">
        <f t="shared" si="347"/>
        <v>0</v>
      </c>
      <c r="T878" s="4">
        <f t="shared" si="348"/>
        <v>0</v>
      </c>
      <c r="U878" s="29">
        <f t="shared" si="349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ht="15.75" x14ac:dyDescent="0.25">
      <c r="A879" s="115">
        <f t="shared" si="322"/>
        <v>45800</v>
      </c>
      <c r="B879" s="116" t="str">
        <f t="shared" ca="1" si="336"/>
        <v>n.d</v>
      </c>
      <c r="C879" s="14">
        <f t="shared" ca="1" si="337"/>
        <v>28.621075839999975</v>
      </c>
      <c r="D879" s="95">
        <f t="shared" si="324"/>
        <v>45799</v>
      </c>
      <c r="E879" s="13">
        <f ca="1">IF(D879&lt;$B$1,VLOOKUP(D879,[1]DI!$A$4:$B$15000,2,FALSE),0)</f>
        <v>0</v>
      </c>
      <c r="F879" s="14">
        <f t="shared" ca="1" si="338"/>
        <v>1</v>
      </c>
      <c r="G879" s="14">
        <f ca="1">(TRUNC(PRODUCT($F$12:$F878),16))</f>
        <v>1.4764231218813599</v>
      </c>
      <c r="H879" s="14">
        <f t="shared" ca="1" si="339"/>
        <v>1.4764231218813599</v>
      </c>
      <c r="I879" s="14">
        <f t="shared" ca="1" si="340"/>
        <v>1</v>
      </c>
      <c r="J879" s="13">
        <f t="shared" si="325"/>
        <v>0.03</v>
      </c>
      <c r="K879" s="29">
        <f t="shared" si="341"/>
        <v>45783</v>
      </c>
      <c r="L879" s="2">
        <f t="shared" si="342"/>
        <v>13</v>
      </c>
      <c r="M879" s="17">
        <f t="shared" si="343"/>
        <v>13</v>
      </c>
      <c r="N879" s="12">
        <f t="shared" si="344"/>
        <v>1.001526022</v>
      </c>
      <c r="O879" s="12">
        <f t="shared" ca="1" si="345"/>
        <v>1.001526022</v>
      </c>
      <c r="P879" s="17">
        <f t="shared" si="346"/>
        <v>0</v>
      </c>
      <c r="Q879" s="177">
        <f t="shared" ca="1" si="317"/>
        <v>304.75586154403243</v>
      </c>
      <c r="R879" s="20">
        <f t="shared" si="320"/>
        <v>0</v>
      </c>
      <c r="S879" s="14">
        <f t="shared" si="347"/>
        <v>0</v>
      </c>
      <c r="T879" s="4">
        <f t="shared" si="348"/>
        <v>0</v>
      </c>
      <c r="U879" s="29">
        <f t="shared" si="349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ht="15.75" x14ac:dyDescent="0.25">
      <c r="A880" s="115">
        <f t="shared" si="322"/>
        <v>45803</v>
      </c>
      <c r="B880" s="116" t="str">
        <f t="shared" ca="1" si="336"/>
        <v>n.d</v>
      </c>
      <c r="C880" s="14">
        <f t="shared" ca="1" si="337"/>
        <v>28.621075839999975</v>
      </c>
      <c r="D880" s="95">
        <f t="shared" si="324"/>
        <v>45800</v>
      </c>
      <c r="E880" s="13">
        <f ca="1">IF(D880&lt;$B$1,VLOOKUP(D880,[1]DI!$A$4:$B$15000,2,FALSE),0)</f>
        <v>0</v>
      </c>
      <c r="F880" s="14">
        <f t="shared" ca="1" si="338"/>
        <v>1</v>
      </c>
      <c r="G880" s="14">
        <f ca="1">(TRUNC(PRODUCT($F$12:$F879),16))</f>
        <v>1.4764231218813599</v>
      </c>
      <c r="H880" s="14">
        <f t="shared" ca="1" si="339"/>
        <v>1.4764231218813599</v>
      </c>
      <c r="I880" s="14">
        <f t="shared" ca="1" si="340"/>
        <v>1</v>
      </c>
      <c r="J880" s="13">
        <f t="shared" si="325"/>
        <v>0.03</v>
      </c>
      <c r="K880" s="29">
        <f t="shared" si="341"/>
        <v>45783</v>
      </c>
      <c r="L880" s="2">
        <f t="shared" si="342"/>
        <v>14</v>
      </c>
      <c r="M880" s="17">
        <f t="shared" si="343"/>
        <v>14</v>
      </c>
      <c r="N880" s="12">
        <f t="shared" si="344"/>
        <v>1.0016435050000001</v>
      </c>
      <c r="O880" s="12">
        <f t="shared" ca="1" si="345"/>
        <v>1.0016435050000001</v>
      </c>
      <c r="P880" s="17">
        <f t="shared" si="346"/>
        <v>0</v>
      </c>
      <c r="Q880" s="177">
        <f t="shared" ca="1" si="317"/>
        <v>304.79496798961833</v>
      </c>
      <c r="R880" s="20">
        <f t="shared" si="320"/>
        <v>0</v>
      </c>
      <c r="S880" s="14">
        <f t="shared" si="347"/>
        <v>0</v>
      </c>
      <c r="T880" s="4">
        <f t="shared" si="348"/>
        <v>0</v>
      </c>
      <c r="U880" s="29">
        <f t="shared" si="349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ht="15.75" x14ac:dyDescent="0.25">
      <c r="A881" s="115">
        <f t="shared" si="322"/>
        <v>45804</v>
      </c>
      <c r="B881" s="116" t="str">
        <f t="shared" ca="1" si="336"/>
        <v>n.d</v>
      </c>
      <c r="C881" s="14">
        <f t="shared" ca="1" si="337"/>
        <v>28.621075839999975</v>
      </c>
      <c r="D881" s="95">
        <f t="shared" si="324"/>
        <v>45803</v>
      </c>
      <c r="E881" s="13">
        <f ca="1">IF(D881&lt;$B$1,VLOOKUP(D881,[1]DI!$A$4:$B$15000,2,FALSE),0)</f>
        <v>0</v>
      </c>
      <c r="F881" s="14">
        <f t="shared" ca="1" si="338"/>
        <v>1</v>
      </c>
      <c r="G881" s="14">
        <f ca="1">(TRUNC(PRODUCT($F$12:$F880),16))</f>
        <v>1.4764231218813599</v>
      </c>
      <c r="H881" s="14">
        <f t="shared" ca="1" si="339"/>
        <v>1.4764231218813599</v>
      </c>
      <c r="I881" s="14">
        <f t="shared" ca="1" si="340"/>
        <v>1</v>
      </c>
      <c r="J881" s="13">
        <f t="shared" si="325"/>
        <v>0.03</v>
      </c>
      <c r="K881" s="29">
        <f t="shared" si="341"/>
        <v>45783</v>
      </c>
      <c r="L881" s="2">
        <f t="shared" si="342"/>
        <v>15</v>
      </c>
      <c r="M881" s="17">
        <f t="shared" si="343"/>
        <v>15</v>
      </c>
      <c r="N881" s="12">
        <f t="shared" si="344"/>
        <v>1.001761001</v>
      </c>
      <c r="O881" s="12">
        <f t="shared" ca="1" si="345"/>
        <v>1.001761001</v>
      </c>
      <c r="P881" s="17">
        <f t="shared" si="346"/>
        <v>0</v>
      </c>
      <c r="Q881" s="177">
        <f t="shared" ca="1" si="317"/>
        <v>304.83407876042679</v>
      </c>
      <c r="R881" s="20">
        <f t="shared" si="320"/>
        <v>0</v>
      </c>
      <c r="S881" s="14">
        <f t="shared" si="347"/>
        <v>0</v>
      </c>
      <c r="T881" s="4">
        <f t="shared" si="348"/>
        <v>0</v>
      </c>
      <c r="U881" s="29">
        <f t="shared" si="349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ht="15.75" x14ac:dyDescent="0.25">
      <c r="A882" s="115">
        <f t="shared" si="322"/>
        <v>45805</v>
      </c>
      <c r="B882" s="116" t="str">
        <f t="shared" ca="1" si="336"/>
        <v>n.d</v>
      </c>
      <c r="C882" s="14">
        <f t="shared" ca="1" si="337"/>
        <v>28.621075839999975</v>
      </c>
      <c r="D882" s="95">
        <f t="shared" si="324"/>
        <v>45804</v>
      </c>
      <c r="E882" s="13">
        <f ca="1">IF(D882&lt;$B$1,VLOOKUP(D882,[1]DI!$A$4:$B$15000,2,FALSE),0)</f>
        <v>0</v>
      </c>
      <c r="F882" s="14">
        <f t="shared" ca="1" si="338"/>
        <v>1</v>
      </c>
      <c r="G882" s="14">
        <f ca="1">(TRUNC(PRODUCT($F$12:$F881),16))</f>
        <v>1.4764231218813599</v>
      </c>
      <c r="H882" s="14">
        <f t="shared" ca="1" si="339"/>
        <v>1.4764231218813599</v>
      </c>
      <c r="I882" s="14">
        <f t="shared" ca="1" si="340"/>
        <v>1</v>
      </c>
      <c r="J882" s="13">
        <f t="shared" si="325"/>
        <v>0.03</v>
      </c>
      <c r="K882" s="29">
        <f t="shared" si="341"/>
        <v>45783</v>
      </c>
      <c r="L882" s="2">
        <f t="shared" si="342"/>
        <v>16</v>
      </c>
      <c r="M882" s="17">
        <f t="shared" si="343"/>
        <v>16</v>
      </c>
      <c r="N882" s="12">
        <f t="shared" si="344"/>
        <v>1.001878512</v>
      </c>
      <c r="O882" s="12">
        <f t="shared" ca="1" si="345"/>
        <v>1.001878512</v>
      </c>
      <c r="P882" s="17">
        <f t="shared" si="346"/>
        <v>0</v>
      </c>
      <c r="Q882" s="177">
        <f t="shared" ca="1" si="317"/>
        <v>304.87319452495382</v>
      </c>
      <c r="R882" s="20">
        <f t="shared" si="320"/>
        <v>0</v>
      </c>
      <c r="S882" s="14">
        <f t="shared" si="347"/>
        <v>0</v>
      </c>
      <c r="T882" s="4">
        <f t="shared" si="348"/>
        <v>0</v>
      </c>
      <c r="U882" s="29">
        <f t="shared" si="349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ht="15.75" x14ac:dyDescent="0.25">
      <c r="A883" s="115">
        <f t="shared" si="322"/>
        <v>45806</v>
      </c>
      <c r="B883" s="116" t="str">
        <f t="shared" ca="1" si="336"/>
        <v>n.d</v>
      </c>
      <c r="C883" s="14">
        <f t="shared" ca="1" si="337"/>
        <v>28.621075839999975</v>
      </c>
      <c r="D883" s="95">
        <f t="shared" si="324"/>
        <v>45805</v>
      </c>
      <c r="E883" s="13">
        <f ca="1">IF(D883&lt;$B$1,VLOOKUP(D883,[1]DI!$A$4:$B$15000,2,FALSE),0)</f>
        <v>0</v>
      </c>
      <c r="F883" s="14">
        <f t="shared" ca="1" si="338"/>
        <v>1</v>
      </c>
      <c r="G883" s="14">
        <f ca="1">(TRUNC(PRODUCT($F$12:$F882),16))</f>
        <v>1.4764231218813599</v>
      </c>
      <c r="H883" s="14">
        <f t="shared" ca="1" si="339"/>
        <v>1.4764231218813599</v>
      </c>
      <c r="I883" s="14">
        <f t="shared" ca="1" si="340"/>
        <v>1</v>
      </c>
      <c r="J883" s="13">
        <f t="shared" si="325"/>
        <v>0.03</v>
      </c>
      <c r="K883" s="29">
        <f t="shared" si="341"/>
        <v>45783</v>
      </c>
      <c r="L883" s="2">
        <f t="shared" si="342"/>
        <v>17</v>
      </c>
      <c r="M883" s="17">
        <f t="shared" si="343"/>
        <v>17</v>
      </c>
      <c r="N883" s="12">
        <f t="shared" si="344"/>
        <v>1.001996036</v>
      </c>
      <c r="O883" s="12">
        <f t="shared" ca="1" si="345"/>
        <v>1.001996036</v>
      </c>
      <c r="P883" s="17">
        <f t="shared" si="346"/>
        <v>0</v>
      </c>
      <c r="Q883" s="177">
        <f t="shared" ca="1" si="317"/>
        <v>304.9123146147034</v>
      </c>
      <c r="R883" s="20">
        <f t="shared" si="320"/>
        <v>0</v>
      </c>
      <c r="S883" s="14">
        <f t="shared" si="347"/>
        <v>0</v>
      </c>
      <c r="T883" s="4">
        <f t="shared" si="348"/>
        <v>0</v>
      </c>
      <c r="U883" s="29">
        <f t="shared" si="349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ht="15.75" x14ac:dyDescent="0.25">
      <c r="A884" s="115">
        <f t="shared" si="322"/>
        <v>45807</v>
      </c>
      <c r="B884" s="116" t="str">
        <f t="shared" ca="1" si="336"/>
        <v>n.d</v>
      </c>
      <c r="C884" s="14">
        <f t="shared" ca="1" si="337"/>
        <v>28.621075839999975</v>
      </c>
      <c r="D884" s="95">
        <f t="shared" si="324"/>
        <v>45806</v>
      </c>
      <c r="E884" s="13">
        <f ca="1">IF(D884&lt;$B$1,VLOOKUP(D884,[1]DI!$A$4:$B$15000,2,FALSE),0)</f>
        <v>0</v>
      </c>
      <c r="F884" s="14">
        <f t="shared" ca="1" si="338"/>
        <v>1</v>
      </c>
      <c r="G884" s="14">
        <f ca="1">(TRUNC(PRODUCT($F$12:$F883),16))</f>
        <v>1.4764231218813599</v>
      </c>
      <c r="H884" s="14">
        <f t="shared" ca="1" si="339"/>
        <v>1.4764231218813599</v>
      </c>
      <c r="I884" s="14">
        <f t="shared" ca="1" si="340"/>
        <v>1</v>
      </c>
      <c r="J884" s="13">
        <f t="shared" si="325"/>
        <v>0.03</v>
      </c>
      <c r="K884" s="29">
        <f t="shared" si="341"/>
        <v>45783</v>
      </c>
      <c r="L884" s="2">
        <f t="shared" si="342"/>
        <v>18</v>
      </c>
      <c r="M884" s="17">
        <f t="shared" si="343"/>
        <v>18</v>
      </c>
      <c r="N884" s="12">
        <f t="shared" si="344"/>
        <v>1.0021135729999999</v>
      </c>
      <c r="O884" s="12">
        <f t="shared" ca="1" si="345"/>
        <v>1.0021135729999999</v>
      </c>
      <c r="P884" s="17">
        <f t="shared" si="346"/>
        <v>0</v>
      </c>
      <c r="Q884" s="177">
        <f t="shared" ca="1" si="317"/>
        <v>304.95143903967562</v>
      </c>
      <c r="R884" s="20">
        <f t="shared" si="320"/>
        <v>0</v>
      </c>
      <c r="S884" s="14">
        <f t="shared" si="347"/>
        <v>0</v>
      </c>
      <c r="T884" s="4">
        <f t="shared" si="348"/>
        <v>0</v>
      </c>
      <c r="U884" s="29">
        <f t="shared" si="349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ht="15.75" x14ac:dyDescent="0.25">
      <c r="A885" s="115">
        <f t="shared" si="322"/>
        <v>45810</v>
      </c>
      <c r="B885" s="116" t="str">
        <f t="shared" ca="1" si="336"/>
        <v>n.d</v>
      </c>
      <c r="C885" s="14">
        <f t="shared" ca="1" si="337"/>
        <v>28.621075839999975</v>
      </c>
      <c r="D885" s="95">
        <f t="shared" si="324"/>
        <v>45807</v>
      </c>
      <c r="E885" s="13">
        <f ca="1">IF(D885&lt;$B$1,VLOOKUP(D885,[1]DI!$A$4:$B$15000,2,FALSE),0)</f>
        <v>0</v>
      </c>
      <c r="F885" s="14">
        <f t="shared" ca="1" si="338"/>
        <v>1</v>
      </c>
      <c r="G885" s="14">
        <f ca="1">(TRUNC(PRODUCT($F$12:$F884),16))</f>
        <v>1.4764231218813599</v>
      </c>
      <c r="H885" s="14">
        <f t="shared" ca="1" si="339"/>
        <v>1.4764231218813599</v>
      </c>
      <c r="I885" s="14">
        <f t="shared" ca="1" si="340"/>
        <v>1</v>
      </c>
      <c r="J885" s="13">
        <f t="shared" si="325"/>
        <v>0.03</v>
      </c>
      <c r="K885" s="29">
        <f t="shared" si="341"/>
        <v>45783</v>
      </c>
      <c r="L885" s="2">
        <f t="shared" si="342"/>
        <v>19</v>
      </c>
      <c r="M885" s="17">
        <f t="shared" si="343"/>
        <v>19</v>
      </c>
      <c r="N885" s="12">
        <f t="shared" si="344"/>
        <v>1.002231125</v>
      </c>
      <c r="O885" s="12">
        <f t="shared" ca="1" si="345"/>
        <v>1.002231125</v>
      </c>
      <c r="P885" s="17">
        <f t="shared" si="346"/>
        <v>0</v>
      </c>
      <c r="Q885" s="177">
        <f t="shared" ca="1" si="317"/>
        <v>304.99056844836633</v>
      </c>
      <c r="R885" s="20">
        <f t="shared" si="320"/>
        <v>0</v>
      </c>
      <c r="S885" s="14">
        <f t="shared" si="347"/>
        <v>0</v>
      </c>
      <c r="T885" s="4">
        <f t="shared" si="348"/>
        <v>0</v>
      </c>
      <c r="U885" s="29">
        <f t="shared" si="349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ht="15.75" x14ac:dyDescent="0.25">
      <c r="A886" s="115">
        <f t="shared" si="322"/>
        <v>45811</v>
      </c>
      <c r="B886" s="116" t="str">
        <f t="shared" ca="1" si="336"/>
        <v>n.d</v>
      </c>
      <c r="C886" s="14">
        <f t="shared" ca="1" si="337"/>
        <v>28.621075839999975</v>
      </c>
      <c r="D886" s="95">
        <f t="shared" si="324"/>
        <v>45810</v>
      </c>
      <c r="E886" s="13">
        <f ca="1">IF(D886&lt;$B$1,VLOOKUP(D886,[1]DI!$A$4:$B$15000,2,FALSE),0)</f>
        <v>0</v>
      </c>
      <c r="F886" s="14">
        <f t="shared" ca="1" si="338"/>
        <v>1</v>
      </c>
      <c r="G886" s="14">
        <f ca="1">(TRUNC(PRODUCT($F$12:$F885),16))</f>
        <v>1.4764231218813599</v>
      </c>
      <c r="H886" s="14">
        <f t="shared" ca="1" si="339"/>
        <v>1.4764231218813599</v>
      </c>
      <c r="I886" s="14">
        <f t="shared" ca="1" si="340"/>
        <v>1</v>
      </c>
      <c r="J886" s="13">
        <f t="shared" si="325"/>
        <v>0.03</v>
      </c>
      <c r="K886" s="29">
        <f t="shared" si="341"/>
        <v>45783</v>
      </c>
      <c r="L886" s="2">
        <f t="shared" si="342"/>
        <v>20</v>
      </c>
      <c r="M886" s="17">
        <f t="shared" si="343"/>
        <v>20</v>
      </c>
      <c r="N886" s="12">
        <f t="shared" si="344"/>
        <v>1.0023486909999999</v>
      </c>
      <c r="O886" s="12">
        <f t="shared" ca="1" si="345"/>
        <v>1.0023486909999999</v>
      </c>
      <c r="P886" s="17">
        <f t="shared" si="346"/>
        <v>0</v>
      </c>
      <c r="Q886" s="177">
        <f t="shared" ref="Q886:Q949" ca="1" si="350">TRUNC(((O886-1)*C886),8)+((Q$820-W$826)*O886)</f>
        <v>305.02970252652756</v>
      </c>
      <c r="R886" s="20">
        <f t="shared" si="320"/>
        <v>0</v>
      </c>
      <c r="S886" s="14">
        <f t="shared" si="347"/>
        <v>0</v>
      </c>
      <c r="T886" s="4">
        <f t="shared" si="348"/>
        <v>0</v>
      </c>
      <c r="U886" s="29">
        <f t="shared" si="349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ht="15.75" x14ac:dyDescent="0.25">
      <c r="A887" s="115">
        <f t="shared" si="322"/>
        <v>45812</v>
      </c>
      <c r="B887" s="116" t="str">
        <f t="shared" ca="1" si="336"/>
        <v>n.d</v>
      </c>
      <c r="C887" s="14">
        <f t="shared" ca="1" si="337"/>
        <v>28.621075839999975</v>
      </c>
      <c r="D887" s="95">
        <f t="shared" si="324"/>
        <v>45811</v>
      </c>
      <c r="E887" s="13">
        <f ca="1">IF(D887&lt;$B$1,VLOOKUP(D887,[1]DI!$A$4:$B$15000,2,FALSE),0)</f>
        <v>0</v>
      </c>
      <c r="F887" s="14">
        <f t="shared" ca="1" si="338"/>
        <v>1</v>
      </c>
      <c r="G887" s="14">
        <f ca="1">(TRUNC(PRODUCT($F$12:$F886),16))</f>
        <v>1.4764231218813599</v>
      </c>
      <c r="H887" s="14">
        <f t="shared" ca="1" si="339"/>
        <v>1.4764231218813599</v>
      </c>
      <c r="I887" s="14">
        <f t="shared" ca="1" si="340"/>
        <v>1</v>
      </c>
      <c r="J887" s="13">
        <f t="shared" si="325"/>
        <v>0.03</v>
      </c>
      <c r="K887" s="29">
        <f t="shared" si="341"/>
        <v>45783</v>
      </c>
      <c r="L887" s="2">
        <f t="shared" si="342"/>
        <v>21</v>
      </c>
      <c r="M887" s="17">
        <f t="shared" si="343"/>
        <v>21</v>
      </c>
      <c r="N887" s="12">
        <f t="shared" si="344"/>
        <v>1.00246627</v>
      </c>
      <c r="O887" s="12">
        <f t="shared" ca="1" si="345"/>
        <v>1.00246627</v>
      </c>
      <c r="P887" s="17">
        <f t="shared" si="346"/>
        <v>0</v>
      </c>
      <c r="Q887" s="177">
        <f t="shared" ca="1" si="350"/>
        <v>305.06884092991146</v>
      </c>
      <c r="R887" s="20">
        <f t="shared" si="320"/>
        <v>0</v>
      </c>
      <c r="S887" s="14">
        <f t="shared" si="347"/>
        <v>0</v>
      </c>
      <c r="T887" s="4">
        <f t="shared" si="348"/>
        <v>0</v>
      </c>
      <c r="U887" s="29">
        <f t="shared" si="349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ht="15.75" x14ac:dyDescent="0.25">
      <c r="A888" s="115">
        <f t="shared" si="322"/>
        <v>45813</v>
      </c>
      <c r="B888" s="116" t="str">
        <f t="shared" ca="1" si="336"/>
        <v>n.d</v>
      </c>
      <c r="C888" s="14">
        <f t="shared" ca="1" si="337"/>
        <v>28.621075839999975</v>
      </c>
      <c r="D888" s="95">
        <f t="shared" si="324"/>
        <v>45812</v>
      </c>
      <c r="E888" s="13">
        <f ca="1">IF(D888&lt;$B$1,VLOOKUP(D888,[1]DI!$A$4:$B$15000,2,FALSE),0)</f>
        <v>0</v>
      </c>
      <c r="F888" s="14">
        <f t="shared" ca="1" si="338"/>
        <v>1</v>
      </c>
      <c r="G888" s="14">
        <f ca="1">(TRUNC(PRODUCT($F$12:$F887),16))</f>
        <v>1.4764231218813599</v>
      </c>
      <c r="H888" s="14">
        <f t="shared" ca="1" si="339"/>
        <v>1.4764231218813599</v>
      </c>
      <c r="I888" s="14">
        <f t="shared" ca="1" si="340"/>
        <v>1</v>
      </c>
      <c r="J888" s="13">
        <f t="shared" si="325"/>
        <v>0.03</v>
      </c>
      <c r="K888" s="29">
        <f t="shared" si="341"/>
        <v>45783</v>
      </c>
      <c r="L888" s="2">
        <f t="shared" si="342"/>
        <v>22</v>
      </c>
      <c r="M888" s="17">
        <f t="shared" si="343"/>
        <v>22</v>
      </c>
      <c r="N888" s="12">
        <f t="shared" si="344"/>
        <v>1.0025838629999999</v>
      </c>
      <c r="O888" s="12">
        <f t="shared" ca="1" si="345"/>
        <v>1.0025838629999999</v>
      </c>
      <c r="P888" s="17">
        <f t="shared" si="346"/>
        <v>0</v>
      </c>
      <c r="Q888" s="177">
        <f t="shared" ca="1" si="350"/>
        <v>305.10798398276586</v>
      </c>
      <c r="R888" s="20">
        <f t="shared" si="320"/>
        <v>0</v>
      </c>
      <c r="S888" s="14">
        <f t="shared" si="347"/>
        <v>0</v>
      </c>
      <c r="T888" s="4">
        <f t="shared" si="348"/>
        <v>0</v>
      </c>
      <c r="U888" s="29">
        <f t="shared" si="349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ht="15.75" x14ac:dyDescent="0.25">
      <c r="A889" s="115">
        <f t="shared" si="322"/>
        <v>45814</v>
      </c>
      <c r="B889" s="116" t="str">
        <f t="shared" ca="1" si="336"/>
        <v>n.d</v>
      </c>
      <c r="C889" s="14">
        <f t="shared" ca="1" si="337"/>
        <v>28.621075839999975</v>
      </c>
      <c r="D889" s="95">
        <f t="shared" si="324"/>
        <v>45813</v>
      </c>
      <c r="E889" s="13">
        <f ca="1">IF(D889&lt;$B$1,VLOOKUP(D889,[1]DI!$A$4:$B$15000,2,FALSE),0)</f>
        <v>0</v>
      </c>
      <c r="F889" s="14">
        <f t="shared" ca="1" si="338"/>
        <v>1</v>
      </c>
      <c r="G889" s="14">
        <f ca="1">(TRUNC(PRODUCT($F$12:$F888),16))</f>
        <v>1.4764231218813599</v>
      </c>
      <c r="H889" s="14">
        <f t="shared" ca="1" si="339"/>
        <v>1.4764231218813599</v>
      </c>
      <c r="I889" s="14">
        <f t="shared" ca="1" si="340"/>
        <v>1</v>
      </c>
      <c r="J889" s="13">
        <f t="shared" si="325"/>
        <v>0.03</v>
      </c>
      <c r="K889" s="29">
        <f t="shared" si="341"/>
        <v>45783</v>
      </c>
      <c r="L889" s="2">
        <f t="shared" si="342"/>
        <v>23</v>
      </c>
      <c r="M889" s="17">
        <f t="shared" si="343"/>
        <v>23</v>
      </c>
      <c r="N889" s="12">
        <f t="shared" si="344"/>
        <v>1.0027014700000001</v>
      </c>
      <c r="O889" s="12">
        <f t="shared" ca="1" si="345"/>
        <v>1.0027014700000001</v>
      </c>
      <c r="P889" s="17">
        <f t="shared" si="346"/>
        <v>0</v>
      </c>
      <c r="Q889" s="177">
        <f t="shared" ca="1" si="350"/>
        <v>305.14713170509094</v>
      </c>
      <c r="R889" s="20">
        <f t="shared" si="320"/>
        <v>0</v>
      </c>
      <c r="S889" s="14">
        <f t="shared" si="347"/>
        <v>0</v>
      </c>
      <c r="T889" s="4">
        <f t="shared" si="348"/>
        <v>0</v>
      </c>
      <c r="U889" s="29">
        <f t="shared" si="349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ht="15.75" x14ac:dyDescent="0.25">
      <c r="A890" s="115">
        <f t="shared" si="322"/>
        <v>45817</v>
      </c>
      <c r="B890" s="116" t="str">
        <f t="shared" ca="1" si="336"/>
        <v>n.d</v>
      </c>
      <c r="C890" s="14">
        <f t="shared" ca="1" si="337"/>
        <v>28.621075839999975</v>
      </c>
      <c r="D890" s="95">
        <f t="shared" si="324"/>
        <v>45814</v>
      </c>
      <c r="E890" s="13">
        <f ca="1">IF(D890&lt;$B$1,VLOOKUP(D890,[1]DI!$A$4:$B$15000,2,FALSE),0)</f>
        <v>0</v>
      </c>
      <c r="F890" s="14">
        <f t="shared" ca="1" si="338"/>
        <v>1</v>
      </c>
      <c r="G890" s="14">
        <f ca="1">(TRUNC(PRODUCT($F$12:$F889),16))</f>
        <v>1.4764231218813599</v>
      </c>
      <c r="H890" s="14">
        <f t="shared" ca="1" si="339"/>
        <v>1.4764231218813599</v>
      </c>
      <c r="I890" s="14">
        <f t="shared" ca="1" si="340"/>
        <v>1</v>
      </c>
      <c r="J890" s="13">
        <f t="shared" si="325"/>
        <v>0.03</v>
      </c>
      <c r="K890" s="29">
        <f t="shared" si="341"/>
        <v>45783</v>
      </c>
      <c r="L890" s="2">
        <f t="shared" si="342"/>
        <v>24</v>
      </c>
      <c r="M890" s="17">
        <f t="shared" si="343"/>
        <v>24</v>
      </c>
      <c r="N890" s="12">
        <f t="shared" si="344"/>
        <v>1.00281909</v>
      </c>
      <c r="O890" s="12">
        <f t="shared" ca="1" si="345"/>
        <v>1.00281909</v>
      </c>
      <c r="P890" s="17">
        <f t="shared" si="346"/>
        <v>0</v>
      </c>
      <c r="Q890" s="177">
        <f t="shared" ca="1" si="350"/>
        <v>305.18628375263847</v>
      </c>
      <c r="R890" s="20">
        <f t="shared" si="320"/>
        <v>0</v>
      </c>
      <c r="S890" s="14">
        <f t="shared" si="347"/>
        <v>0</v>
      </c>
      <c r="T890" s="4">
        <f t="shared" si="348"/>
        <v>0</v>
      </c>
      <c r="U890" s="29">
        <f t="shared" si="349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ht="15.75" x14ac:dyDescent="0.25">
      <c r="A891" s="115">
        <f t="shared" si="322"/>
        <v>45818</v>
      </c>
      <c r="B891" s="116" t="str">
        <f t="shared" ca="1" si="336"/>
        <v>n.d</v>
      </c>
      <c r="C891" s="14">
        <f t="shared" ca="1" si="337"/>
        <v>28.621075839999975</v>
      </c>
      <c r="D891" s="95">
        <f t="shared" si="324"/>
        <v>45817</v>
      </c>
      <c r="E891" s="13">
        <f ca="1">IF(D891&lt;$B$1,VLOOKUP(D891,[1]DI!$A$4:$B$15000,2,FALSE),0)</f>
        <v>0</v>
      </c>
      <c r="F891" s="14">
        <f t="shared" ca="1" si="338"/>
        <v>1</v>
      </c>
      <c r="G891" s="14">
        <f ca="1">(TRUNC(PRODUCT($F$12:$F890),16))</f>
        <v>1.4764231218813599</v>
      </c>
      <c r="H891" s="14">
        <f t="shared" ca="1" si="339"/>
        <v>1.4764231218813599</v>
      </c>
      <c r="I891" s="14">
        <f t="shared" ca="1" si="340"/>
        <v>1</v>
      </c>
      <c r="J891" s="13">
        <f t="shared" si="325"/>
        <v>0.03</v>
      </c>
      <c r="K891" s="29">
        <f t="shared" si="341"/>
        <v>45783</v>
      </c>
      <c r="L891" s="2">
        <f t="shared" si="342"/>
        <v>25</v>
      </c>
      <c r="M891" s="17">
        <f t="shared" si="343"/>
        <v>25</v>
      </c>
      <c r="N891" s="12">
        <f t="shared" si="344"/>
        <v>1.0029367250000001</v>
      </c>
      <c r="O891" s="12">
        <f t="shared" ca="1" si="345"/>
        <v>1.0029367250000001</v>
      </c>
      <c r="P891" s="17">
        <f t="shared" si="346"/>
        <v>0</v>
      </c>
      <c r="Q891" s="177">
        <f t="shared" ca="1" si="350"/>
        <v>305.22544079390462</v>
      </c>
      <c r="R891" s="20">
        <f t="shared" si="320"/>
        <v>0</v>
      </c>
      <c r="S891" s="14">
        <f t="shared" si="347"/>
        <v>0</v>
      </c>
      <c r="T891" s="4">
        <f t="shared" si="348"/>
        <v>0</v>
      </c>
      <c r="U891" s="29">
        <f t="shared" si="349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322"/>
        <v>45819</v>
      </c>
      <c r="B892" s="116" t="str">
        <f t="shared" ca="1" si="336"/>
        <v>n.d</v>
      </c>
      <c r="C892" s="14">
        <f t="shared" ca="1" si="337"/>
        <v>28.621075839999975</v>
      </c>
      <c r="D892" s="95">
        <f t="shared" si="324"/>
        <v>45818</v>
      </c>
      <c r="E892" s="13">
        <f ca="1">IF(D892&lt;$B$1,VLOOKUP(D892,[1]DI!$A$4:$B$15000,2,FALSE),0)</f>
        <v>0</v>
      </c>
      <c r="F892" s="14">
        <f t="shared" ca="1" si="338"/>
        <v>1</v>
      </c>
      <c r="G892" s="14">
        <f ca="1">(TRUNC(PRODUCT($F$12:$F891),16))</f>
        <v>1.4764231218813599</v>
      </c>
      <c r="H892" s="14">
        <f t="shared" ca="1" si="339"/>
        <v>1.4764231218813599</v>
      </c>
      <c r="I892" s="14">
        <f t="shared" ca="1" si="340"/>
        <v>1</v>
      </c>
      <c r="J892" s="13">
        <f t="shared" si="325"/>
        <v>0.03</v>
      </c>
      <c r="K892" s="29">
        <f t="shared" si="341"/>
        <v>45783</v>
      </c>
      <c r="L892" s="2">
        <f t="shared" si="342"/>
        <v>26</v>
      </c>
      <c r="M892" s="17">
        <f t="shared" si="343"/>
        <v>26</v>
      </c>
      <c r="N892" s="12">
        <f t="shared" si="344"/>
        <v>1.0030543730000001</v>
      </c>
      <c r="O892" s="12">
        <f t="shared" ca="1" si="345"/>
        <v>1.0030543730000001</v>
      </c>
      <c r="P892" s="17">
        <f t="shared" si="346"/>
        <v>0</v>
      </c>
      <c r="Q892" s="177">
        <f t="shared" ca="1" si="350"/>
        <v>305.2646021703934</v>
      </c>
      <c r="R892" s="20">
        <f t="shared" si="320"/>
        <v>0</v>
      </c>
      <c r="S892" s="14">
        <f t="shared" si="347"/>
        <v>0</v>
      </c>
      <c r="T892" s="4">
        <f t="shared" si="348"/>
        <v>0</v>
      </c>
      <c r="U892" s="29">
        <f t="shared" si="349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322"/>
        <v>45820</v>
      </c>
      <c r="B893" s="116" t="str">
        <f t="shared" ca="1" si="336"/>
        <v>n.d</v>
      </c>
      <c r="C893" s="14">
        <f t="shared" ca="1" si="337"/>
        <v>28.621075839999975</v>
      </c>
      <c r="D893" s="95">
        <f t="shared" si="324"/>
        <v>45819</v>
      </c>
      <c r="E893" s="13">
        <f ca="1">IF(D893&lt;$B$1,VLOOKUP(D893,[1]DI!$A$4:$B$15000,2,FALSE),0)</f>
        <v>0</v>
      </c>
      <c r="F893" s="14">
        <f t="shared" ca="1" si="338"/>
        <v>1</v>
      </c>
      <c r="G893" s="14">
        <f ca="1">(TRUNC(PRODUCT($F$12:$F892),16))</f>
        <v>1.4764231218813599</v>
      </c>
      <c r="H893" s="14">
        <f t="shared" ca="1" si="339"/>
        <v>1.4764231218813599</v>
      </c>
      <c r="I893" s="14">
        <f t="shared" ca="1" si="340"/>
        <v>1</v>
      </c>
      <c r="J893" s="13">
        <f t="shared" si="325"/>
        <v>0.03</v>
      </c>
      <c r="K893" s="29">
        <f t="shared" si="341"/>
        <v>45783</v>
      </c>
      <c r="L893" s="2">
        <f t="shared" si="342"/>
        <v>27</v>
      </c>
      <c r="M893" s="17">
        <f t="shared" si="343"/>
        <v>27</v>
      </c>
      <c r="N893" s="12">
        <f t="shared" si="344"/>
        <v>1.003172035</v>
      </c>
      <c r="O893" s="12">
        <f t="shared" ca="1" si="345"/>
        <v>1.003172035</v>
      </c>
      <c r="P893" s="17">
        <f t="shared" si="346"/>
        <v>0</v>
      </c>
      <c r="Q893" s="177">
        <f t="shared" ca="1" si="350"/>
        <v>305.30376819635262</v>
      </c>
      <c r="R893" s="20">
        <f t="shared" si="320"/>
        <v>0</v>
      </c>
      <c r="S893" s="14">
        <f t="shared" si="347"/>
        <v>0</v>
      </c>
      <c r="T893" s="4">
        <f t="shared" si="348"/>
        <v>0</v>
      </c>
      <c r="U893" s="29">
        <f t="shared" si="349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322"/>
        <v>45821</v>
      </c>
      <c r="B894" s="116" t="str">
        <f t="shared" ca="1" si="336"/>
        <v>n.d</v>
      </c>
      <c r="C894" s="14">
        <f t="shared" ca="1" si="337"/>
        <v>28.621075839999975</v>
      </c>
      <c r="D894" s="95">
        <f t="shared" si="324"/>
        <v>45820</v>
      </c>
      <c r="E894" s="13">
        <f ca="1">IF(D894&lt;$B$1,VLOOKUP(D894,[1]DI!$A$4:$B$15000,2,FALSE),0)</f>
        <v>0</v>
      </c>
      <c r="F894" s="14">
        <f t="shared" ca="1" si="338"/>
        <v>1</v>
      </c>
      <c r="G894" s="14">
        <f ca="1">(TRUNC(PRODUCT($F$12:$F893),16))</f>
        <v>1.4764231218813599</v>
      </c>
      <c r="H894" s="14">
        <f t="shared" ca="1" si="339"/>
        <v>1.4764231218813599</v>
      </c>
      <c r="I894" s="14">
        <f t="shared" ca="1" si="340"/>
        <v>1</v>
      </c>
      <c r="J894" s="13">
        <f t="shared" si="325"/>
        <v>0.03</v>
      </c>
      <c r="K894" s="29">
        <f t="shared" si="341"/>
        <v>45783</v>
      </c>
      <c r="L894" s="2">
        <f t="shared" si="342"/>
        <v>28</v>
      </c>
      <c r="M894" s="17">
        <f t="shared" si="343"/>
        <v>28</v>
      </c>
      <c r="N894" s="12">
        <f t="shared" si="344"/>
        <v>1.0032897110000001</v>
      </c>
      <c r="O894" s="12">
        <f t="shared" ca="1" si="345"/>
        <v>1.0032897110000001</v>
      </c>
      <c r="P894" s="17">
        <f t="shared" si="346"/>
        <v>0</v>
      </c>
      <c r="Q894" s="177">
        <f t="shared" ca="1" si="350"/>
        <v>305.34293888178246</v>
      </c>
      <c r="R894" s="20">
        <f t="shared" si="320"/>
        <v>0</v>
      </c>
      <c r="S894" s="14">
        <f t="shared" si="347"/>
        <v>0</v>
      </c>
      <c r="T894" s="4">
        <f t="shared" si="348"/>
        <v>0</v>
      </c>
      <c r="U894" s="29">
        <f t="shared" si="349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322"/>
        <v>45824</v>
      </c>
      <c r="B895" s="116" t="str">
        <f t="shared" ca="1" si="336"/>
        <v>n.d</v>
      </c>
      <c r="C895" s="14">
        <f t="shared" ca="1" si="337"/>
        <v>28.621075839999975</v>
      </c>
      <c r="D895" s="95">
        <f t="shared" si="324"/>
        <v>45821</v>
      </c>
      <c r="E895" s="13">
        <f ca="1">IF(D895&lt;$B$1,VLOOKUP(D895,[1]DI!$A$4:$B$15000,2,FALSE),0)</f>
        <v>0</v>
      </c>
      <c r="F895" s="14">
        <f t="shared" ca="1" si="338"/>
        <v>1</v>
      </c>
      <c r="G895" s="14">
        <f ca="1">(TRUNC(PRODUCT($F$12:$F894),16))</f>
        <v>1.4764231218813599</v>
      </c>
      <c r="H895" s="14">
        <f t="shared" ca="1" si="339"/>
        <v>1.4764231218813599</v>
      </c>
      <c r="I895" s="14">
        <f t="shared" ca="1" si="340"/>
        <v>1</v>
      </c>
      <c r="J895" s="13">
        <f t="shared" si="325"/>
        <v>0.03</v>
      </c>
      <c r="K895" s="29">
        <f t="shared" si="341"/>
        <v>45783</v>
      </c>
      <c r="L895" s="2">
        <f t="shared" si="342"/>
        <v>29</v>
      </c>
      <c r="M895" s="17">
        <f t="shared" si="343"/>
        <v>29</v>
      </c>
      <c r="N895" s="12">
        <f t="shared" si="344"/>
        <v>1.0034073999999999</v>
      </c>
      <c r="O895" s="12">
        <f t="shared" ca="1" si="345"/>
        <v>1.0034073999999999</v>
      </c>
      <c r="P895" s="17">
        <f t="shared" si="346"/>
        <v>0</v>
      </c>
      <c r="Q895" s="177">
        <f t="shared" ca="1" si="350"/>
        <v>305.38211390243487</v>
      </c>
      <c r="R895" s="20">
        <f t="shared" si="320"/>
        <v>0</v>
      </c>
      <c r="S895" s="14">
        <f t="shared" si="347"/>
        <v>0</v>
      </c>
      <c r="T895" s="4">
        <f t="shared" si="348"/>
        <v>0</v>
      </c>
      <c r="U895" s="29">
        <f t="shared" si="349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322"/>
        <v>45825</v>
      </c>
      <c r="B896" s="116" t="str">
        <f t="shared" ca="1" si="336"/>
        <v>n.d</v>
      </c>
      <c r="C896" s="14">
        <f t="shared" ca="1" si="337"/>
        <v>28.621075839999975</v>
      </c>
      <c r="D896" s="95">
        <f t="shared" si="324"/>
        <v>45824</v>
      </c>
      <c r="E896" s="13">
        <f ca="1">IF(D896&lt;$B$1,VLOOKUP(D896,[1]DI!$A$4:$B$15000,2,FALSE),0)</f>
        <v>0</v>
      </c>
      <c r="F896" s="14">
        <f t="shared" ca="1" si="338"/>
        <v>1</v>
      </c>
      <c r="G896" s="14">
        <f ca="1">(TRUNC(PRODUCT($F$12:$F895),16))</f>
        <v>1.4764231218813599</v>
      </c>
      <c r="H896" s="14">
        <f t="shared" ca="1" si="339"/>
        <v>1.4764231218813599</v>
      </c>
      <c r="I896" s="14">
        <f t="shared" ca="1" si="340"/>
        <v>1</v>
      </c>
      <c r="J896" s="13">
        <f t="shared" si="325"/>
        <v>0.03</v>
      </c>
      <c r="K896" s="29">
        <f t="shared" si="341"/>
        <v>45783</v>
      </c>
      <c r="L896" s="2">
        <f t="shared" si="342"/>
        <v>30</v>
      </c>
      <c r="M896" s="17">
        <f t="shared" si="343"/>
        <v>30</v>
      </c>
      <c r="N896" s="12">
        <f t="shared" si="344"/>
        <v>1.0035251039999999</v>
      </c>
      <c r="O896" s="12">
        <f t="shared" ca="1" si="345"/>
        <v>1.0035251039999999</v>
      </c>
      <c r="P896" s="17">
        <f t="shared" si="346"/>
        <v>0</v>
      </c>
      <c r="Q896" s="177">
        <f t="shared" ca="1" si="350"/>
        <v>305.42129390680583</v>
      </c>
      <c r="R896" s="20">
        <f t="shared" si="320"/>
        <v>0</v>
      </c>
      <c r="S896" s="14">
        <f t="shared" si="347"/>
        <v>0</v>
      </c>
      <c r="T896" s="4">
        <f t="shared" si="348"/>
        <v>0</v>
      </c>
      <c r="U896" s="29">
        <f t="shared" si="349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322"/>
        <v>45826</v>
      </c>
      <c r="B897" s="116" t="str">
        <f t="shared" ca="1" si="336"/>
        <v>n.d</v>
      </c>
      <c r="C897" s="14">
        <f t="shared" ca="1" si="337"/>
        <v>28.621075839999975</v>
      </c>
      <c r="D897" s="95">
        <f t="shared" si="324"/>
        <v>45825</v>
      </c>
      <c r="E897" s="13">
        <f ca="1">IF(D897&lt;$B$1,VLOOKUP(D897,[1]DI!$A$4:$B$15000,2,FALSE),0)</f>
        <v>0</v>
      </c>
      <c r="F897" s="14">
        <f t="shared" ca="1" si="338"/>
        <v>1</v>
      </c>
      <c r="G897" s="14">
        <f ca="1">(TRUNC(PRODUCT($F$12:$F896),16))</f>
        <v>1.4764231218813599</v>
      </c>
      <c r="H897" s="14">
        <f t="shared" ca="1" si="339"/>
        <v>1.4764231218813599</v>
      </c>
      <c r="I897" s="14">
        <f t="shared" ca="1" si="340"/>
        <v>1</v>
      </c>
      <c r="J897" s="13">
        <f t="shared" si="325"/>
        <v>0.03</v>
      </c>
      <c r="K897" s="29">
        <f t="shared" si="341"/>
        <v>45783</v>
      </c>
      <c r="L897" s="2">
        <f t="shared" si="342"/>
        <v>31</v>
      </c>
      <c r="M897" s="17">
        <f t="shared" si="343"/>
        <v>31</v>
      </c>
      <c r="N897" s="12">
        <f t="shared" si="344"/>
        <v>1.0036428209999999</v>
      </c>
      <c r="O897" s="12">
        <f t="shared" ca="1" si="345"/>
        <v>1.0036428209999999</v>
      </c>
      <c r="P897" s="17">
        <f t="shared" si="346"/>
        <v>0</v>
      </c>
      <c r="Q897" s="177">
        <f t="shared" ca="1" si="350"/>
        <v>305.46047824639936</v>
      </c>
      <c r="R897" s="20">
        <f t="shared" si="320"/>
        <v>0</v>
      </c>
      <c r="S897" s="14">
        <f t="shared" si="347"/>
        <v>0</v>
      </c>
      <c r="T897" s="4">
        <f t="shared" si="348"/>
        <v>0</v>
      </c>
      <c r="U897" s="29">
        <f t="shared" si="349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322"/>
        <v>45828</v>
      </c>
      <c r="B898" s="116" t="str">
        <f t="shared" ca="1" si="336"/>
        <v>n.d</v>
      </c>
      <c r="C898" s="14">
        <f t="shared" ca="1" si="337"/>
        <v>28.621075839999975</v>
      </c>
      <c r="D898" s="95">
        <f t="shared" si="324"/>
        <v>45826</v>
      </c>
      <c r="E898" s="13">
        <f ca="1">IF(D898&lt;$B$1,VLOOKUP(D898,[1]DI!$A$4:$B$15000,2,FALSE),0)</f>
        <v>0</v>
      </c>
      <c r="F898" s="14">
        <f t="shared" ca="1" si="338"/>
        <v>1</v>
      </c>
      <c r="G898" s="14">
        <f ca="1">(TRUNC(PRODUCT($F$12:$F897),16))</f>
        <v>1.4764231218813599</v>
      </c>
      <c r="H898" s="14">
        <f t="shared" ca="1" si="339"/>
        <v>1.4764231218813599</v>
      </c>
      <c r="I898" s="14">
        <f t="shared" ca="1" si="340"/>
        <v>1</v>
      </c>
      <c r="J898" s="13">
        <f t="shared" si="325"/>
        <v>0.03</v>
      </c>
      <c r="K898" s="29">
        <f t="shared" si="341"/>
        <v>45783</v>
      </c>
      <c r="L898" s="2">
        <f t="shared" si="342"/>
        <v>32</v>
      </c>
      <c r="M898" s="17">
        <f t="shared" si="343"/>
        <v>32</v>
      </c>
      <c r="N898" s="12">
        <f t="shared" si="344"/>
        <v>1.0037605519999999</v>
      </c>
      <c r="O898" s="12">
        <f t="shared" ca="1" si="345"/>
        <v>1.0037605519999999</v>
      </c>
      <c r="P898" s="17">
        <f t="shared" si="346"/>
        <v>0</v>
      </c>
      <c r="Q898" s="177">
        <f t="shared" ca="1" si="350"/>
        <v>305.49966724546346</v>
      </c>
      <c r="R898" s="20">
        <f t="shared" si="320"/>
        <v>0</v>
      </c>
      <c r="S898" s="14">
        <f t="shared" si="347"/>
        <v>0</v>
      </c>
      <c r="T898" s="4">
        <f t="shared" si="348"/>
        <v>0</v>
      </c>
      <c r="U898" s="29">
        <f t="shared" si="349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322"/>
        <v>45831</v>
      </c>
      <c r="B899" s="116" t="str">
        <f t="shared" ca="1" si="336"/>
        <v>n.d</v>
      </c>
      <c r="C899" s="14">
        <f t="shared" ca="1" si="337"/>
        <v>28.621075839999975</v>
      </c>
      <c r="D899" s="95">
        <f t="shared" si="324"/>
        <v>45828</v>
      </c>
      <c r="E899" s="13">
        <f ca="1">IF(D899&lt;$B$1,VLOOKUP(D899,[1]DI!$A$4:$B$15000,2,FALSE),0)</f>
        <v>0</v>
      </c>
      <c r="F899" s="14">
        <f t="shared" ca="1" si="338"/>
        <v>1</v>
      </c>
      <c r="G899" s="14">
        <f ca="1">(TRUNC(PRODUCT($F$12:$F898),16))</f>
        <v>1.4764231218813599</v>
      </c>
      <c r="H899" s="14">
        <f t="shared" ca="1" si="339"/>
        <v>1.4764231218813599</v>
      </c>
      <c r="I899" s="14">
        <f t="shared" ca="1" si="340"/>
        <v>1</v>
      </c>
      <c r="J899" s="13">
        <f t="shared" si="325"/>
        <v>0.03</v>
      </c>
      <c r="K899" s="29">
        <f t="shared" si="341"/>
        <v>45783</v>
      </c>
      <c r="L899" s="2">
        <f t="shared" si="342"/>
        <v>33</v>
      </c>
      <c r="M899" s="17">
        <f t="shared" si="343"/>
        <v>33</v>
      </c>
      <c r="N899" s="12">
        <f t="shared" si="344"/>
        <v>1.003878297</v>
      </c>
      <c r="O899" s="12">
        <f t="shared" ca="1" si="345"/>
        <v>1.003878297</v>
      </c>
      <c r="P899" s="17">
        <f t="shared" si="346"/>
        <v>0</v>
      </c>
      <c r="Q899" s="177">
        <f t="shared" ca="1" si="350"/>
        <v>305.53886090399811</v>
      </c>
      <c r="R899" s="20">
        <f t="shared" si="320"/>
        <v>0</v>
      </c>
      <c r="S899" s="14">
        <f t="shared" si="347"/>
        <v>0</v>
      </c>
      <c r="T899" s="4">
        <f t="shared" si="348"/>
        <v>0</v>
      </c>
      <c r="U899" s="29">
        <f t="shared" si="349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322"/>
        <v>45832</v>
      </c>
      <c r="B900" s="116" t="str">
        <f t="shared" ca="1" si="336"/>
        <v>n.d</v>
      </c>
      <c r="C900" s="14">
        <f t="shared" ca="1" si="337"/>
        <v>28.621075839999975</v>
      </c>
      <c r="D900" s="95">
        <f t="shared" si="324"/>
        <v>45831</v>
      </c>
      <c r="E900" s="13">
        <f ca="1">IF(D900&lt;$B$1,VLOOKUP(D900,[1]DI!$A$4:$B$15000,2,FALSE),0)</f>
        <v>0</v>
      </c>
      <c r="F900" s="14">
        <f t="shared" ca="1" si="338"/>
        <v>1</v>
      </c>
      <c r="G900" s="14">
        <f ca="1">(TRUNC(PRODUCT($F$12:$F899),16))</f>
        <v>1.4764231218813599</v>
      </c>
      <c r="H900" s="14">
        <f t="shared" ca="1" si="339"/>
        <v>1.4764231218813599</v>
      </c>
      <c r="I900" s="14">
        <f t="shared" ca="1" si="340"/>
        <v>1</v>
      </c>
      <c r="J900" s="13">
        <f t="shared" si="325"/>
        <v>0.03</v>
      </c>
      <c r="K900" s="29">
        <f t="shared" si="341"/>
        <v>45783</v>
      </c>
      <c r="L900" s="2">
        <f t="shared" si="342"/>
        <v>34</v>
      </c>
      <c r="M900" s="17">
        <f t="shared" si="343"/>
        <v>34</v>
      </c>
      <c r="N900" s="12">
        <f t="shared" si="344"/>
        <v>1.003996055</v>
      </c>
      <c r="O900" s="12">
        <f t="shared" ca="1" si="345"/>
        <v>1.003996055</v>
      </c>
      <c r="P900" s="17">
        <f t="shared" si="346"/>
        <v>0</v>
      </c>
      <c r="Q900" s="177">
        <f t="shared" ca="1" si="350"/>
        <v>305.57805888775539</v>
      </c>
      <c r="R900" s="20">
        <f t="shared" si="320"/>
        <v>0</v>
      </c>
      <c r="S900" s="14">
        <f t="shared" si="347"/>
        <v>0</v>
      </c>
      <c r="T900" s="4">
        <f t="shared" si="348"/>
        <v>0</v>
      </c>
      <c r="U900" s="29">
        <f t="shared" si="349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322"/>
        <v>45833</v>
      </c>
      <c r="B901" s="116" t="str">
        <f t="shared" ca="1" si="336"/>
        <v>n.d</v>
      </c>
      <c r="C901" s="14">
        <f t="shared" ca="1" si="337"/>
        <v>28.621075839999975</v>
      </c>
      <c r="D901" s="95">
        <f t="shared" si="324"/>
        <v>45832</v>
      </c>
      <c r="E901" s="13">
        <f ca="1">IF(D901&lt;$B$1,VLOOKUP(D901,[1]DI!$A$4:$B$15000,2,FALSE),0)</f>
        <v>0</v>
      </c>
      <c r="F901" s="14">
        <f t="shared" ca="1" si="338"/>
        <v>1</v>
      </c>
      <c r="G901" s="14">
        <f ca="1">(TRUNC(PRODUCT($F$12:$F900),16))</f>
        <v>1.4764231218813599</v>
      </c>
      <c r="H901" s="14">
        <f t="shared" ca="1" si="339"/>
        <v>1.4764231218813599</v>
      </c>
      <c r="I901" s="14">
        <f t="shared" ca="1" si="340"/>
        <v>1</v>
      </c>
      <c r="J901" s="13">
        <f t="shared" si="325"/>
        <v>0.03</v>
      </c>
      <c r="K901" s="29">
        <f t="shared" si="341"/>
        <v>45783</v>
      </c>
      <c r="L901" s="2">
        <f t="shared" si="342"/>
        <v>35</v>
      </c>
      <c r="M901" s="17">
        <f t="shared" si="343"/>
        <v>35</v>
      </c>
      <c r="N901" s="12">
        <f t="shared" si="344"/>
        <v>1.0041138279999999</v>
      </c>
      <c r="O901" s="12">
        <f t="shared" ca="1" si="345"/>
        <v>1.0041138279999999</v>
      </c>
      <c r="P901" s="17">
        <f t="shared" si="346"/>
        <v>0</v>
      </c>
      <c r="Q901" s="177">
        <f t="shared" ca="1" si="350"/>
        <v>305.61726186523117</v>
      </c>
      <c r="R901" s="20">
        <f t="shared" si="320"/>
        <v>0</v>
      </c>
      <c r="S901" s="14">
        <f t="shared" si="347"/>
        <v>0</v>
      </c>
      <c r="T901" s="4">
        <f t="shared" si="348"/>
        <v>0</v>
      </c>
      <c r="U901" s="29">
        <f t="shared" si="349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322"/>
        <v>45834</v>
      </c>
      <c r="B902" s="116" t="str">
        <f t="shared" ca="1" si="336"/>
        <v>n.d</v>
      </c>
      <c r="C902" s="14">
        <f t="shared" ca="1" si="337"/>
        <v>28.621075839999975</v>
      </c>
      <c r="D902" s="95">
        <f t="shared" si="324"/>
        <v>45833</v>
      </c>
      <c r="E902" s="13">
        <f ca="1">IF(D902&lt;$B$1,VLOOKUP(D902,[1]DI!$A$4:$B$15000,2,FALSE),0)</f>
        <v>0</v>
      </c>
      <c r="F902" s="14">
        <f t="shared" ca="1" si="338"/>
        <v>1</v>
      </c>
      <c r="G902" s="14">
        <f ca="1">(TRUNC(PRODUCT($F$12:$F901),16))</f>
        <v>1.4764231218813599</v>
      </c>
      <c r="H902" s="14">
        <f t="shared" ca="1" si="339"/>
        <v>1.4764231218813599</v>
      </c>
      <c r="I902" s="14">
        <f t="shared" ca="1" si="340"/>
        <v>1</v>
      </c>
      <c r="J902" s="13">
        <f t="shared" si="325"/>
        <v>0.03</v>
      </c>
      <c r="K902" s="29">
        <f t="shared" si="341"/>
        <v>45783</v>
      </c>
      <c r="L902" s="2">
        <f t="shared" si="342"/>
        <v>36</v>
      </c>
      <c r="M902" s="17">
        <f t="shared" si="343"/>
        <v>36</v>
      </c>
      <c r="N902" s="12">
        <f t="shared" si="344"/>
        <v>1.0042316140000001</v>
      </c>
      <c r="O902" s="12">
        <f t="shared" ca="1" si="345"/>
        <v>1.0042316140000001</v>
      </c>
      <c r="P902" s="17">
        <f t="shared" si="346"/>
        <v>0</v>
      </c>
      <c r="Q902" s="177">
        <f t="shared" ca="1" si="350"/>
        <v>305.65646916792963</v>
      </c>
      <c r="R902" s="20">
        <f t="shared" si="320"/>
        <v>0</v>
      </c>
      <c r="S902" s="14">
        <f t="shared" si="347"/>
        <v>0</v>
      </c>
      <c r="T902" s="4">
        <f t="shared" si="348"/>
        <v>0</v>
      </c>
      <c r="U902" s="29">
        <f t="shared" si="349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322"/>
        <v>45835</v>
      </c>
      <c r="B903" s="116" t="str">
        <f t="shared" ca="1" si="336"/>
        <v>n.d</v>
      </c>
      <c r="C903" s="14">
        <f t="shared" ca="1" si="337"/>
        <v>28.621075839999975</v>
      </c>
      <c r="D903" s="95">
        <f t="shared" si="324"/>
        <v>45834</v>
      </c>
      <c r="E903" s="13">
        <f ca="1">IF(D903&lt;$B$1,VLOOKUP(D903,[1]DI!$A$4:$B$15000,2,FALSE),0)</f>
        <v>0</v>
      </c>
      <c r="F903" s="14">
        <f t="shared" ca="1" si="338"/>
        <v>1</v>
      </c>
      <c r="G903" s="14">
        <f ca="1">(TRUNC(PRODUCT($F$12:$F902),16))</f>
        <v>1.4764231218813599</v>
      </c>
      <c r="H903" s="14">
        <f t="shared" ca="1" si="339"/>
        <v>1.4764231218813599</v>
      </c>
      <c r="I903" s="14">
        <f t="shared" ca="1" si="340"/>
        <v>1</v>
      </c>
      <c r="J903" s="13">
        <f t="shared" si="325"/>
        <v>0.03</v>
      </c>
      <c r="K903" s="29">
        <f t="shared" si="341"/>
        <v>45783</v>
      </c>
      <c r="L903" s="2">
        <f t="shared" si="342"/>
        <v>37</v>
      </c>
      <c r="M903" s="17">
        <f t="shared" si="343"/>
        <v>37</v>
      </c>
      <c r="N903" s="12">
        <f t="shared" si="344"/>
        <v>1.004349414</v>
      </c>
      <c r="O903" s="12">
        <f t="shared" ca="1" si="345"/>
        <v>1.004349414</v>
      </c>
      <c r="P903" s="17">
        <f t="shared" si="346"/>
        <v>0</v>
      </c>
      <c r="Q903" s="177">
        <f t="shared" ca="1" si="350"/>
        <v>305.69568113009859</v>
      </c>
      <c r="R903" s="20">
        <f t="shared" si="320"/>
        <v>0</v>
      </c>
      <c r="S903" s="14">
        <f t="shared" si="347"/>
        <v>0</v>
      </c>
      <c r="T903" s="4">
        <f t="shared" si="348"/>
        <v>0</v>
      </c>
      <c r="U903" s="29">
        <f t="shared" si="349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15">
        <f t="shared" si="322"/>
        <v>45838</v>
      </c>
      <c r="B904" s="116" t="str">
        <f t="shared" ca="1" si="336"/>
        <v>n.d</v>
      </c>
      <c r="C904" s="14">
        <f t="shared" ca="1" si="337"/>
        <v>28.621075839999975</v>
      </c>
      <c r="D904" s="95">
        <f t="shared" si="324"/>
        <v>45835</v>
      </c>
      <c r="E904" s="13">
        <f ca="1">IF(D904&lt;$B$1,VLOOKUP(D904,[1]DI!$A$4:$B$15000,2,FALSE),0)</f>
        <v>0</v>
      </c>
      <c r="F904" s="14">
        <f t="shared" ca="1" si="338"/>
        <v>1</v>
      </c>
      <c r="G904" s="14">
        <f ca="1">(TRUNC(PRODUCT($F$12:$F903),16))</f>
        <v>1.4764231218813599</v>
      </c>
      <c r="H904" s="14">
        <f t="shared" ca="1" si="339"/>
        <v>1.4764231218813599</v>
      </c>
      <c r="I904" s="14">
        <f t="shared" ca="1" si="340"/>
        <v>1</v>
      </c>
      <c r="J904" s="13">
        <f t="shared" si="325"/>
        <v>0.03</v>
      </c>
      <c r="K904" s="29">
        <f t="shared" si="341"/>
        <v>45783</v>
      </c>
      <c r="L904" s="2">
        <f t="shared" si="342"/>
        <v>38</v>
      </c>
      <c r="M904" s="17">
        <f t="shared" si="343"/>
        <v>38</v>
      </c>
      <c r="N904" s="12">
        <f t="shared" si="344"/>
        <v>1.004467228</v>
      </c>
      <c r="O904" s="12">
        <f t="shared" ca="1" si="345"/>
        <v>1.004467228</v>
      </c>
      <c r="P904" s="17">
        <f t="shared" si="346"/>
        <v>0</v>
      </c>
      <c r="Q904" s="177">
        <f t="shared" ca="1" si="350"/>
        <v>305.73489776173807</v>
      </c>
      <c r="R904" s="20">
        <f t="shared" si="320"/>
        <v>0</v>
      </c>
      <c r="S904" s="14">
        <f t="shared" si="347"/>
        <v>0</v>
      </c>
      <c r="T904" s="4">
        <f t="shared" si="348"/>
        <v>0</v>
      </c>
      <c r="U904" s="29">
        <f t="shared" si="349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322"/>
        <v>45839</v>
      </c>
      <c r="B905" s="116" t="str">
        <f t="shared" ca="1" si="336"/>
        <v>n.d</v>
      </c>
      <c r="C905" s="14">
        <f t="shared" ca="1" si="337"/>
        <v>28.621075839999975</v>
      </c>
      <c r="D905" s="95">
        <f t="shared" si="324"/>
        <v>45838</v>
      </c>
      <c r="E905" s="13">
        <f ca="1">IF(D905&lt;$B$1,VLOOKUP(D905,[1]DI!$A$4:$B$15000,2,FALSE),0)</f>
        <v>0</v>
      </c>
      <c r="F905" s="14">
        <f t="shared" ca="1" si="338"/>
        <v>1</v>
      </c>
      <c r="G905" s="14">
        <f ca="1">(TRUNC(PRODUCT($F$12:$F904),16))</f>
        <v>1.4764231218813599</v>
      </c>
      <c r="H905" s="14">
        <f t="shared" ca="1" si="339"/>
        <v>1.4764231218813599</v>
      </c>
      <c r="I905" s="14">
        <f t="shared" ca="1" si="340"/>
        <v>1</v>
      </c>
      <c r="J905" s="13">
        <f t="shared" si="325"/>
        <v>0.03</v>
      </c>
      <c r="K905" s="29">
        <f t="shared" si="341"/>
        <v>45783</v>
      </c>
      <c r="L905" s="2">
        <f t="shared" si="342"/>
        <v>39</v>
      </c>
      <c r="M905" s="17">
        <f t="shared" si="343"/>
        <v>39</v>
      </c>
      <c r="N905" s="12">
        <f t="shared" si="344"/>
        <v>1.004585056</v>
      </c>
      <c r="O905" s="12">
        <f t="shared" ca="1" si="345"/>
        <v>1.004585056</v>
      </c>
      <c r="P905" s="17">
        <f t="shared" si="346"/>
        <v>0</v>
      </c>
      <c r="Q905" s="177">
        <f t="shared" ca="1" si="350"/>
        <v>305.77411904284804</v>
      </c>
      <c r="R905" s="20">
        <f t="shared" si="320"/>
        <v>0</v>
      </c>
      <c r="S905" s="14">
        <f t="shared" si="347"/>
        <v>0</v>
      </c>
      <c r="T905" s="4">
        <f t="shared" si="348"/>
        <v>0</v>
      </c>
      <c r="U905" s="29">
        <f t="shared" si="349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322"/>
        <v>45840</v>
      </c>
      <c r="B906" s="116" t="str">
        <f t="shared" ca="1" si="336"/>
        <v>n.d</v>
      </c>
      <c r="C906" s="14">
        <f t="shared" ca="1" si="337"/>
        <v>28.621075839999975</v>
      </c>
      <c r="D906" s="95">
        <f t="shared" si="324"/>
        <v>45839</v>
      </c>
      <c r="E906" s="13">
        <f ca="1">IF(D906&lt;$B$1,VLOOKUP(D906,[1]DI!$A$4:$B$15000,2,FALSE),0)</f>
        <v>0</v>
      </c>
      <c r="F906" s="14">
        <f t="shared" ca="1" si="338"/>
        <v>1</v>
      </c>
      <c r="G906" s="14">
        <f ca="1">(TRUNC(PRODUCT($F$12:$F905),16))</f>
        <v>1.4764231218813599</v>
      </c>
      <c r="H906" s="14">
        <f t="shared" ca="1" si="339"/>
        <v>1.4764231218813599</v>
      </c>
      <c r="I906" s="14">
        <f t="shared" ca="1" si="340"/>
        <v>1</v>
      </c>
      <c r="J906" s="13">
        <f t="shared" si="325"/>
        <v>0.03</v>
      </c>
      <c r="K906" s="29">
        <f t="shared" si="341"/>
        <v>45783</v>
      </c>
      <c r="L906" s="2">
        <f t="shared" si="342"/>
        <v>40</v>
      </c>
      <c r="M906" s="17">
        <f t="shared" si="343"/>
        <v>40</v>
      </c>
      <c r="N906" s="12">
        <f t="shared" si="344"/>
        <v>1.004702897</v>
      </c>
      <c r="O906" s="12">
        <f t="shared" ca="1" si="345"/>
        <v>1.004702897</v>
      </c>
      <c r="P906" s="17">
        <f t="shared" si="346"/>
        <v>0</v>
      </c>
      <c r="Q906" s="177">
        <f t="shared" ca="1" si="350"/>
        <v>305.81334465918076</v>
      </c>
      <c r="R906" s="20">
        <f t="shared" si="320"/>
        <v>0</v>
      </c>
      <c r="S906" s="14">
        <f t="shared" si="347"/>
        <v>0</v>
      </c>
      <c r="T906" s="4">
        <f t="shared" si="348"/>
        <v>0</v>
      </c>
      <c r="U906" s="29">
        <f t="shared" si="349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322"/>
        <v>45841</v>
      </c>
      <c r="B907" s="116" t="str">
        <f t="shared" ca="1" si="336"/>
        <v>n.d</v>
      </c>
      <c r="C907" s="14">
        <f t="shared" ca="1" si="337"/>
        <v>28.621075839999975</v>
      </c>
      <c r="D907" s="95">
        <f t="shared" si="324"/>
        <v>45840</v>
      </c>
      <c r="E907" s="13">
        <f ca="1">IF(D907&lt;$B$1,VLOOKUP(D907,[1]DI!$A$4:$B$15000,2,FALSE),0)</f>
        <v>0</v>
      </c>
      <c r="F907" s="14">
        <f t="shared" ca="1" si="338"/>
        <v>1</v>
      </c>
      <c r="G907" s="14">
        <f ca="1">(TRUNC(PRODUCT($F$12:$F906),16))</f>
        <v>1.4764231218813599</v>
      </c>
      <c r="H907" s="14">
        <f t="shared" ca="1" si="339"/>
        <v>1.4764231218813599</v>
      </c>
      <c r="I907" s="14">
        <f t="shared" ca="1" si="340"/>
        <v>1</v>
      </c>
      <c r="J907" s="13">
        <f t="shared" si="325"/>
        <v>0.03</v>
      </c>
      <c r="K907" s="29">
        <f t="shared" si="341"/>
        <v>45783</v>
      </c>
      <c r="L907" s="2">
        <f t="shared" si="342"/>
        <v>41</v>
      </c>
      <c r="M907" s="17">
        <f t="shared" si="343"/>
        <v>41</v>
      </c>
      <c r="N907" s="12">
        <f t="shared" si="344"/>
        <v>1.004820753</v>
      </c>
      <c r="O907" s="12">
        <f t="shared" ca="1" si="345"/>
        <v>1.004820753</v>
      </c>
      <c r="P907" s="17">
        <f t="shared" si="346"/>
        <v>0</v>
      </c>
      <c r="Q907" s="177">
        <f t="shared" ca="1" si="350"/>
        <v>305.85257525923186</v>
      </c>
      <c r="R907" s="20">
        <f t="shared" si="320"/>
        <v>0</v>
      </c>
      <c r="S907" s="14">
        <f t="shared" si="347"/>
        <v>0</v>
      </c>
      <c r="T907" s="4">
        <f t="shared" si="348"/>
        <v>0</v>
      </c>
      <c r="U907" s="29">
        <f t="shared" si="349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322"/>
        <v>45842</v>
      </c>
      <c r="B908" s="116" t="str">
        <f t="shared" ca="1" si="336"/>
        <v>n.d</v>
      </c>
      <c r="C908" s="14">
        <f t="shared" ca="1" si="337"/>
        <v>28.621075839999975</v>
      </c>
      <c r="D908" s="95">
        <f t="shared" si="324"/>
        <v>45841</v>
      </c>
      <c r="E908" s="13">
        <f ca="1">IF(D908&lt;$B$1,VLOOKUP(D908,[1]DI!$A$4:$B$15000,2,FALSE),0)</f>
        <v>0</v>
      </c>
      <c r="F908" s="14">
        <f t="shared" ca="1" si="338"/>
        <v>1</v>
      </c>
      <c r="G908" s="14">
        <f ca="1">(TRUNC(PRODUCT($F$12:$F907),16))</f>
        <v>1.4764231218813599</v>
      </c>
      <c r="H908" s="14">
        <f t="shared" ca="1" si="339"/>
        <v>1.4764231218813599</v>
      </c>
      <c r="I908" s="14">
        <f t="shared" ca="1" si="340"/>
        <v>1</v>
      </c>
      <c r="J908" s="13">
        <f t="shared" si="325"/>
        <v>0.03</v>
      </c>
      <c r="K908" s="29">
        <f t="shared" si="341"/>
        <v>45783</v>
      </c>
      <c r="L908" s="2">
        <f t="shared" si="342"/>
        <v>42</v>
      </c>
      <c r="M908" s="17">
        <f t="shared" si="343"/>
        <v>42</v>
      </c>
      <c r="N908" s="12">
        <f t="shared" si="344"/>
        <v>1.0049386220000001</v>
      </c>
      <c r="O908" s="12">
        <f t="shared" ca="1" si="345"/>
        <v>1.0049386220000001</v>
      </c>
      <c r="P908" s="17">
        <f t="shared" si="346"/>
        <v>0</v>
      </c>
      <c r="Q908" s="177">
        <f t="shared" ca="1" si="350"/>
        <v>305.89181019450569</v>
      </c>
      <c r="R908" s="20">
        <f t="shared" ref="R908:R971" si="351">IF($P908&gt;0,VLOOKUP($P908,$X$12:$AD$150,7),0)</f>
        <v>0</v>
      </c>
      <c r="S908" s="14">
        <f t="shared" si="347"/>
        <v>0</v>
      </c>
      <c r="T908" s="4">
        <f t="shared" si="348"/>
        <v>0</v>
      </c>
      <c r="U908" s="29">
        <f t="shared" si="349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72" si="352">WORKDAY($A908,1,$X$166:$X$544)</f>
        <v>45845</v>
      </c>
      <c r="B909" s="116" t="str">
        <f t="shared" ca="1" si="336"/>
        <v>n.d</v>
      </c>
      <c r="C909" s="14">
        <f t="shared" ca="1" si="337"/>
        <v>28.621075839999975</v>
      </c>
      <c r="D909" s="95">
        <f t="shared" ref="D909:D972" si="353">WORKDAY($A909,-1,$X$160:$X$544)</f>
        <v>45842</v>
      </c>
      <c r="E909" s="13">
        <f ca="1">IF(D909&lt;$B$1,VLOOKUP(D909,[1]DI!$A$4:$B$15000,2,FALSE),0)</f>
        <v>0</v>
      </c>
      <c r="F909" s="14">
        <f t="shared" ca="1" si="338"/>
        <v>1</v>
      </c>
      <c r="G909" s="14">
        <f ca="1">(TRUNC(PRODUCT($F$12:$F908),16))</f>
        <v>1.4764231218813599</v>
      </c>
      <c r="H909" s="14">
        <f t="shared" ca="1" si="339"/>
        <v>1.4764231218813599</v>
      </c>
      <c r="I909" s="14">
        <f t="shared" ca="1" si="340"/>
        <v>1</v>
      </c>
      <c r="J909" s="13">
        <f t="shared" ref="J909:J972" si="354">J908</f>
        <v>0.03</v>
      </c>
      <c r="K909" s="29">
        <f t="shared" si="341"/>
        <v>45783</v>
      </c>
      <c r="L909" s="2">
        <f t="shared" si="342"/>
        <v>43</v>
      </c>
      <c r="M909" s="17">
        <f t="shared" si="343"/>
        <v>43</v>
      </c>
      <c r="N909" s="12">
        <f t="shared" si="344"/>
        <v>1.005056505</v>
      </c>
      <c r="O909" s="12">
        <f t="shared" ca="1" si="345"/>
        <v>1.005056505</v>
      </c>
      <c r="P909" s="17">
        <f t="shared" si="346"/>
        <v>0</v>
      </c>
      <c r="Q909" s="177">
        <f t="shared" ca="1" si="350"/>
        <v>305.93104978924998</v>
      </c>
      <c r="R909" s="20">
        <f t="shared" si="351"/>
        <v>0</v>
      </c>
      <c r="S909" s="14">
        <f t="shared" si="347"/>
        <v>0</v>
      </c>
      <c r="T909" s="4">
        <f t="shared" si="348"/>
        <v>0</v>
      </c>
      <c r="U909" s="29">
        <f t="shared" si="349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52"/>
        <v>45846</v>
      </c>
      <c r="B910" s="116" t="str">
        <f t="shared" ca="1" si="336"/>
        <v>n.d</v>
      </c>
      <c r="C910" s="14">
        <f t="shared" ca="1" si="337"/>
        <v>28.621075839999975</v>
      </c>
      <c r="D910" s="95">
        <f t="shared" si="353"/>
        <v>45845</v>
      </c>
      <c r="E910" s="13">
        <f ca="1">IF(D910&lt;$B$1,VLOOKUP(D910,[1]DI!$A$4:$B$15000,2,FALSE),0)</f>
        <v>0</v>
      </c>
      <c r="F910" s="14">
        <f t="shared" ca="1" si="338"/>
        <v>1</v>
      </c>
      <c r="G910" s="14">
        <f ca="1">(TRUNC(PRODUCT($F$12:$F909),16))</f>
        <v>1.4764231218813599</v>
      </c>
      <c r="H910" s="14">
        <f t="shared" ca="1" si="339"/>
        <v>1.4764231218813599</v>
      </c>
      <c r="I910" s="14">
        <f t="shared" ca="1" si="340"/>
        <v>1</v>
      </c>
      <c r="J910" s="13">
        <f t="shared" si="354"/>
        <v>0.03</v>
      </c>
      <c r="K910" s="29">
        <f t="shared" si="341"/>
        <v>45783</v>
      </c>
      <c r="L910" s="2">
        <f t="shared" si="342"/>
        <v>44</v>
      </c>
      <c r="M910" s="17">
        <f t="shared" si="343"/>
        <v>44</v>
      </c>
      <c r="N910" s="12">
        <f t="shared" si="344"/>
        <v>1.005174402</v>
      </c>
      <c r="O910" s="12">
        <f t="shared" ca="1" si="345"/>
        <v>1.005174402</v>
      </c>
      <c r="P910" s="17">
        <f t="shared" si="346"/>
        <v>0</v>
      </c>
      <c r="Q910" s="177">
        <f t="shared" ca="1" si="350"/>
        <v>305.97029404346489</v>
      </c>
      <c r="R910" s="20">
        <f t="shared" si="351"/>
        <v>0</v>
      </c>
      <c r="S910" s="14">
        <f t="shared" si="347"/>
        <v>0</v>
      </c>
      <c r="T910" s="4">
        <f t="shared" si="348"/>
        <v>0</v>
      </c>
      <c r="U910" s="29">
        <f t="shared" si="349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15">
        <f t="shared" si="352"/>
        <v>45847</v>
      </c>
      <c r="B911" s="116" t="str">
        <f t="shared" ca="1" si="336"/>
        <v>n.d</v>
      </c>
      <c r="C911" s="14">
        <f t="shared" ca="1" si="337"/>
        <v>28.621075839999975</v>
      </c>
      <c r="D911" s="95">
        <f t="shared" si="353"/>
        <v>45846</v>
      </c>
      <c r="E911" s="13">
        <f ca="1">IF(D911&lt;$B$1,VLOOKUP(D911,[1]DI!$A$4:$B$15000,2,FALSE),0)</f>
        <v>0</v>
      </c>
      <c r="F911" s="14">
        <f t="shared" ca="1" si="338"/>
        <v>1</v>
      </c>
      <c r="G911" s="14">
        <f ca="1">(TRUNC(PRODUCT($F$12:$F910),16))</f>
        <v>1.4764231218813599</v>
      </c>
      <c r="H911" s="14">
        <f t="shared" ca="1" si="339"/>
        <v>1.4764231218813599</v>
      </c>
      <c r="I911" s="14">
        <f t="shared" ca="1" si="340"/>
        <v>1</v>
      </c>
      <c r="J911" s="13">
        <f t="shared" si="354"/>
        <v>0.03</v>
      </c>
      <c r="K911" s="29">
        <f t="shared" si="341"/>
        <v>45783</v>
      </c>
      <c r="L911" s="2">
        <f t="shared" si="342"/>
        <v>45</v>
      </c>
      <c r="M911" s="17">
        <f t="shared" si="343"/>
        <v>45</v>
      </c>
      <c r="N911" s="12">
        <f t="shared" si="344"/>
        <v>1.005292313</v>
      </c>
      <c r="O911" s="12">
        <f t="shared" ca="1" si="345"/>
        <v>1.005292313</v>
      </c>
      <c r="P911" s="17">
        <f t="shared" si="346"/>
        <v>0</v>
      </c>
      <c r="Q911" s="177">
        <f t="shared" ca="1" si="350"/>
        <v>306.0095429571503</v>
      </c>
      <c r="R911" s="20">
        <f t="shared" si="351"/>
        <v>0</v>
      </c>
      <c r="S911" s="14">
        <f t="shared" si="347"/>
        <v>0</v>
      </c>
      <c r="T911" s="4">
        <f t="shared" si="348"/>
        <v>0</v>
      </c>
      <c r="U911" s="29">
        <f t="shared" si="349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52"/>
        <v>45848</v>
      </c>
      <c r="B912" s="116" t="str">
        <f t="shared" ca="1" si="336"/>
        <v>n.d</v>
      </c>
      <c r="C912" s="14">
        <f t="shared" ca="1" si="337"/>
        <v>28.621075839999975</v>
      </c>
      <c r="D912" s="95">
        <f t="shared" si="353"/>
        <v>45847</v>
      </c>
      <c r="E912" s="13">
        <f ca="1">IF(D912&lt;$B$1,VLOOKUP(D912,[1]DI!$A$4:$B$15000,2,FALSE),0)</f>
        <v>0</v>
      </c>
      <c r="F912" s="14">
        <f t="shared" ca="1" si="338"/>
        <v>1</v>
      </c>
      <c r="G912" s="14">
        <f ca="1">(TRUNC(PRODUCT($F$12:$F911),16))</f>
        <v>1.4764231218813599</v>
      </c>
      <c r="H912" s="14">
        <f t="shared" ca="1" si="339"/>
        <v>1.4764231218813599</v>
      </c>
      <c r="I912" s="14">
        <f t="shared" ca="1" si="340"/>
        <v>1</v>
      </c>
      <c r="J912" s="13">
        <f t="shared" si="354"/>
        <v>0.03</v>
      </c>
      <c r="K912" s="29">
        <f t="shared" si="341"/>
        <v>45783</v>
      </c>
      <c r="L912" s="2">
        <f t="shared" si="342"/>
        <v>46</v>
      </c>
      <c r="M912" s="17">
        <f t="shared" si="343"/>
        <v>46</v>
      </c>
      <c r="N912" s="12">
        <f t="shared" si="344"/>
        <v>1.005410237</v>
      </c>
      <c r="O912" s="12">
        <f t="shared" ca="1" si="345"/>
        <v>1.005410237</v>
      </c>
      <c r="P912" s="17">
        <f t="shared" si="346"/>
        <v>0</v>
      </c>
      <c r="Q912" s="177">
        <f t="shared" ca="1" si="350"/>
        <v>306.04879619605833</v>
      </c>
      <c r="R912" s="20">
        <f t="shared" si="351"/>
        <v>0</v>
      </c>
      <c r="S912" s="14">
        <f t="shared" si="347"/>
        <v>0</v>
      </c>
      <c r="T912" s="4">
        <f t="shared" si="348"/>
        <v>0</v>
      </c>
      <c r="U912" s="29">
        <f t="shared" si="349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52"/>
        <v>45849</v>
      </c>
      <c r="B913" s="116" t="str">
        <f t="shared" ca="1" si="336"/>
        <v>n.d</v>
      </c>
      <c r="C913" s="14">
        <f t="shared" ca="1" si="337"/>
        <v>28.621075839999975</v>
      </c>
      <c r="D913" s="95">
        <f t="shared" si="353"/>
        <v>45848</v>
      </c>
      <c r="E913" s="13">
        <f ca="1">IF(D913&lt;$B$1,VLOOKUP(D913,[1]DI!$A$4:$B$15000,2,FALSE),0)</f>
        <v>0</v>
      </c>
      <c r="F913" s="14">
        <f t="shared" ca="1" si="338"/>
        <v>1</v>
      </c>
      <c r="G913" s="14">
        <f ca="1">(TRUNC(PRODUCT($F$12:$F912),16))</f>
        <v>1.4764231218813599</v>
      </c>
      <c r="H913" s="14">
        <f t="shared" ca="1" si="339"/>
        <v>1.4764231218813599</v>
      </c>
      <c r="I913" s="14">
        <f t="shared" ca="1" si="340"/>
        <v>1</v>
      </c>
      <c r="J913" s="13">
        <f t="shared" si="354"/>
        <v>0.03</v>
      </c>
      <c r="K913" s="29">
        <f t="shared" si="341"/>
        <v>45783</v>
      </c>
      <c r="L913" s="2">
        <f t="shared" si="342"/>
        <v>47</v>
      </c>
      <c r="M913" s="17">
        <f t="shared" si="343"/>
        <v>47</v>
      </c>
      <c r="N913" s="12">
        <f t="shared" si="344"/>
        <v>1.005528175</v>
      </c>
      <c r="O913" s="12">
        <f t="shared" ca="1" si="345"/>
        <v>1.005528175</v>
      </c>
      <c r="P913" s="17">
        <f t="shared" si="346"/>
        <v>0</v>
      </c>
      <c r="Q913" s="177">
        <f t="shared" ca="1" si="350"/>
        <v>306.08805409443698</v>
      </c>
      <c r="R913" s="20">
        <f t="shared" si="351"/>
        <v>0</v>
      </c>
      <c r="S913" s="14">
        <f t="shared" si="347"/>
        <v>0</v>
      </c>
      <c r="T913" s="4">
        <f t="shared" si="348"/>
        <v>0</v>
      </c>
      <c r="U913" s="29">
        <f t="shared" si="349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52"/>
        <v>45852</v>
      </c>
      <c r="B914" s="116" t="str">
        <f t="shared" ca="1" si="336"/>
        <v>n.d</v>
      </c>
      <c r="C914" s="14">
        <f t="shared" ca="1" si="337"/>
        <v>28.621075839999975</v>
      </c>
      <c r="D914" s="95">
        <f t="shared" si="353"/>
        <v>45849</v>
      </c>
      <c r="E914" s="13">
        <f ca="1">IF(D914&lt;$B$1,VLOOKUP(D914,[1]DI!$A$4:$B$15000,2,FALSE),0)</f>
        <v>0</v>
      </c>
      <c r="F914" s="14">
        <f t="shared" ca="1" si="338"/>
        <v>1</v>
      </c>
      <c r="G914" s="14">
        <f ca="1">(TRUNC(PRODUCT($F$12:$F913),16))</f>
        <v>1.4764231218813599</v>
      </c>
      <c r="H914" s="14">
        <f t="shared" ca="1" si="339"/>
        <v>1.4764231218813599</v>
      </c>
      <c r="I914" s="14">
        <f t="shared" ca="1" si="340"/>
        <v>1</v>
      </c>
      <c r="J914" s="13">
        <f t="shared" si="354"/>
        <v>0.03</v>
      </c>
      <c r="K914" s="29">
        <f t="shared" si="341"/>
        <v>45783</v>
      </c>
      <c r="L914" s="2">
        <f t="shared" si="342"/>
        <v>48</v>
      </c>
      <c r="M914" s="17">
        <f t="shared" si="343"/>
        <v>48</v>
      </c>
      <c r="N914" s="12">
        <f t="shared" si="344"/>
        <v>1.005646128</v>
      </c>
      <c r="O914" s="12">
        <f t="shared" ca="1" si="345"/>
        <v>1.005646128</v>
      </c>
      <c r="P914" s="17">
        <f t="shared" si="346"/>
        <v>0</v>
      </c>
      <c r="Q914" s="177">
        <f t="shared" ca="1" si="350"/>
        <v>306.12731698653403</v>
      </c>
      <c r="R914" s="20">
        <f t="shared" si="351"/>
        <v>0</v>
      </c>
      <c r="S914" s="14">
        <f t="shared" si="347"/>
        <v>0</v>
      </c>
      <c r="T914" s="4">
        <f t="shared" si="348"/>
        <v>0</v>
      </c>
      <c r="U914" s="29">
        <f t="shared" si="349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15">
        <f t="shared" si="352"/>
        <v>45853</v>
      </c>
      <c r="B915" s="116" t="str">
        <f t="shared" ca="1" si="336"/>
        <v>n.d</v>
      </c>
      <c r="C915" s="14">
        <f t="shared" ca="1" si="337"/>
        <v>28.621075839999975</v>
      </c>
      <c r="D915" s="95">
        <f t="shared" si="353"/>
        <v>45852</v>
      </c>
      <c r="E915" s="13">
        <f ca="1">IF(D915&lt;$B$1,VLOOKUP(D915,[1]DI!$A$4:$B$15000,2,FALSE),0)</f>
        <v>0</v>
      </c>
      <c r="F915" s="14">
        <f t="shared" ca="1" si="338"/>
        <v>1</v>
      </c>
      <c r="G915" s="14">
        <f ca="1">(TRUNC(PRODUCT($F$12:$F914),16))</f>
        <v>1.4764231218813599</v>
      </c>
      <c r="H915" s="14">
        <f t="shared" ca="1" si="339"/>
        <v>1.4764231218813599</v>
      </c>
      <c r="I915" s="14">
        <f t="shared" ca="1" si="340"/>
        <v>1</v>
      </c>
      <c r="J915" s="13">
        <f t="shared" si="354"/>
        <v>0.03</v>
      </c>
      <c r="K915" s="29">
        <f t="shared" si="341"/>
        <v>45783</v>
      </c>
      <c r="L915" s="2">
        <f t="shared" si="342"/>
        <v>49</v>
      </c>
      <c r="M915" s="17">
        <f t="shared" si="343"/>
        <v>49</v>
      </c>
      <c r="N915" s="12">
        <f t="shared" si="344"/>
        <v>1.0057640940000001</v>
      </c>
      <c r="O915" s="12">
        <f t="shared" ca="1" si="345"/>
        <v>1.0057640940000001</v>
      </c>
      <c r="P915" s="17">
        <f t="shared" si="346"/>
        <v>0</v>
      </c>
      <c r="Q915" s="177">
        <f t="shared" ca="1" si="350"/>
        <v>306.16658421385381</v>
      </c>
      <c r="R915" s="20">
        <f t="shared" si="351"/>
        <v>0</v>
      </c>
      <c r="S915" s="14">
        <f t="shared" si="347"/>
        <v>0</v>
      </c>
      <c r="T915" s="4">
        <f t="shared" si="348"/>
        <v>0</v>
      </c>
      <c r="U915" s="29">
        <f t="shared" si="349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52"/>
        <v>45854</v>
      </c>
      <c r="B916" s="116" t="str">
        <f t="shared" ca="1" si="336"/>
        <v>n.d</v>
      </c>
      <c r="C916" s="14">
        <f t="shared" ca="1" si="337"/>
        <v>28.621075839999975</v>
      </c>
      <c r="D916" s="95">
        <f t="shared" si="353"/>
        <v>45853</v>
      </c>
      <c r="E916" s="13">
        <f ca="1">IF(D916&lt;$B$1,VLOOKUP(D916,[1]DI!$A$4:$B$15000,2,FALSE),0)</f>
        <v>0</v>
      </c>
      <c r="F916" s="14">
        <f t="shared" ca="1" si="338"/>
        <v>1</v>
      </c>
      <c r="G916" s="14">
        <f ca="1">(TRUNC(PRODUCT($F$12:$F915),16))</f>
        <v>1.4764231218813599</v>
      </c>
      <c r="H916" s="14">
        <f t="shared" ca="1" si="339"/>
        <v>1.4764231218813599</v>
      </c>
      <c r="I916" s="14">
        <f t="shared" ca="1" si="340"/>
        <v>1</v>
      </c>
      <c r="J916" s="13">
        <f t="shared" si="354"/>
        <v>0.03</v>
      </c>
      <c r="K916" s="29">
        <f t="shared" si="341"/>
        <v>45783</v>
      </c>
      <c r="L916" s="2">
        <f t="shared" si="342"/>
        <v>50</v>
      </c>
      <c r="M916" s="17">
        <f t="shared" si="343"/>
        <v>50</v>
      </c>
      <c r="N916" s="12">
        <f t="shared" si="344"/>
        <v>1.0058820740000001</v>
      </c>
      <c r="O916" s="12">
        <f t="shared" ca="1" si="345"/>
        <v>1.0058820740000001</v>
      </c>
      <c r="P916" s="17">
        <f t="shared" si="346"/>
        <v>0</v>
      </c>
      <c r="Q916" s="177">
        <f t="shared" ca="1" si="350"/>
        <v>306.20585609064409</v>
      </c>
      <c r="R916" s="20">
        <f t="shared" si="351"/>
        <v>0</v>
      </c>
      <c r="S916" s="14">
        <f t="shared" si="347"/>
        <v>0</v>
      </c>
      <c r="T916" s="4">
        <f t="shared" si="348"/>
        <v>0</v>
      </c>
      <c r="U916" s="29">
        <f t="shared" si="349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52"/>
        <v>45855</v>
      </c>
      <c r="B917" s="116" t="str">
        <f t="shared" ca="1" si="336"/>
        <v>n.d</v>
      </c>
      <c r="C917" s="14">
        <f t="shared" ca="1" si="337"/>
        <v>28.621075839999975</v>
      </c>
      <c r="D917" s="95">
        <f t="shared" si="353"/>
        <v>45854</v>
      </c>
      <c r="E917" s="13">
        <f ca="1">IF(D917&lt;$B$1,VLOOKUP(D917,[1]DI!$A$4:$B$15000,2,FALSE),0)</f>
        <v>0</v>
      </c>
      <c r="F917" s="14">
        <f t="shared" ca="1" si="338"/>
        <v>1</v>
      </c>
      <c r="G917" s="14">
        <f ca="1">(TRUNC(PRODUCT($F$12:$F916),16))</f>
        <v>1.4764231218813599</v>
      </c>
      <c r="H917" s="14">
        <f t="shared" ca="1" si="339"/>
        <v>1.4764231218813599</v>
      </c>
      <c r="I917" s="14">
        <f t="shared" ca="1" si="340"/>
        <v>1</v>
      </c>
      <c r="J917" s="13">
        <f t="shared" si="354"/>
        <v>0.03</v>
      </c>
      <c r="K917" s="29">
        <f t="shared" si="341"/>
        <v>45783</v>
      </c>
      <c r="L917" s="2">
        <f t="shared" si="342"/>
        <v>51</v>
      </c>
      <c r="M917" s="17">
        <f t="shared" si="343"/>
        <v>51</v>
      </c>
      <c r="N917" s="12">
        <f t="shared" si="344"/>
        <v>1.006000067</v>
      </c>
      <c r="O917" s="12">
        <f t="shared" ca="1" si="345"/>
        <v>1.006000067</v>
      </c>
      <c r="P917" s="17">
        <f t="shared" si="346"/>
        <v>0</v>
      </c>
      <c r="Q917" s="177">
        <f t="shared" ca="1" si="350"/>
        <v>306.24513230265688</v>
      </c>
      <c r="R917" s="20">
        <f t="shared" si="351"/>
        <v>0</v>
      </c>
      <c r="S917" s="14">
        <f t="shared" si="347"/>
        <v>0</v>
      </c>
      <c r="T917" s="4">
        <f t="shared" si="348"/>
        <v>0</v>
      </c>
      <c r="U917" s="29">
        <f t="shared" si="349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52"/>
        <v>45856</v>
      </c>
      <c r="B918" s="116" t="str">
        <f t="shared" ca="1" si="336"/>
        <v>n.d</v>
      </c>
      <c r="C918" s="14">
        <f t="shared" ca="1" si="337"/>
        <v>28.621075839999975</v>
      </c>
      <c r="D918" s="95">
        <f t="shared" si="353"/>
        <v>45855</v>
      </c>
      <c r="E918" s="13">
        <f ca="1">IF(D918&lt;$B$1,VLOOKUP(D918,[1]DI!$A$4:$B$15000,2,FALSE),0)</f>
        <v>0</v>
      </c>
      <c r="F918" s="14">
        <f t="shared" ca="1" si="338"/>
        <v>1</v>
      </c>
      <c r="G918" s="14">
        <f ca="1">(TRUNC(PRODUCT($F$12:$F917),16))</f>
        <v>1.4764231218813599</v>
      </c>
      <c r="H918" s="14">
        <f t="shared" ca="1" si="339"/>
        <v>1.4764231218813599</v>
      </c>
      <c r="I918" s="14">
        <f t="shared" ca="1" si="340"/>
        <v>1</v>
      </c>
      <c r="J918" s="13">
        <f t="shared" si="354"/>
        <v>0.03</v>
      </c>
      <c r="K918" s="29">
        <f t="shared" si="341"/>
        <v>45783</v>
      </c>
      <c r="L918" s="2">
        <f t="shared" si="342"/>
        <v>52</v>
      </c>
      <c r="M918" s="17">
        <f t="shared" si="343"/>
        <v>52</v>
      </c>
      <c r="N918" s="12">
        <f t="shared" si="344"/>
        <v>1.0061180750000001</v>
      </c>
      <c r="O918" s="12">
        <f t="shared" ca="1" si="345"/>
        <v>1.0061180750000001</v>
      </c>
      <c r="P918" s="17">
        <f t="shared" si="346"/>
        <v>0</v>
      </c>
      <c r="Q918" s="177">
        <f t="shared" ca="1" si="350"/>
        <v>306.28441349838829</v>
      </c>
      <c r="R918" s="20">
        <f t="shared" si="351"/>
        <v>0</v>
      </c>
      <c r="S918" s="14">
        <f t="shared" si="347"/>
        <v>0</v>
      </c>
      <c r="T918" s="4">
        <f t="shared" si="348"/>
        <v>0</v>
      </c>
      <c r="U918" s="29">
        <f t="shared" si="349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52"/>
        <v>45859</v>
      </c>
      <c r="B919" s="116" t="str">
        <f t="shared" ca="1" si="336"/>
        <v>n.d</v>
      </c>
      <c r="C919" s="14">
        <f t="shared" ca="1" si="337"/>
        <v>28.621075839999975</v>
      </c>
      <c r="D919" s="95">
        <f t="shared" si="353"/>
        <v>45856</v>
      </c>
      <c r="E919" s="13">
        <f ca="1">IF(D919&lt;$B$1,VLOOKUP(D919,[1]DI!$A$4:$B$15000,2,FALSE),0)</f>
        <v>0</v>
      </c>
      <c r="F919" s="14">
        <f t="shared" ca="1" si="338"/>
        <v>1</v>
      </c>
      <c r="G919" s="14">
        <f ca="1">(TRUNC(PRODUCT($F$12:$F918),16))</f>
        <v>1.4764231218813599</v>
      </c>
      <c r="H919" s="14">
        <f t="shared" ca="1" si="339"/>
        <v>1.4764231218813599</v>
      </c>
      <c r="I919" s="14">
        <f t="shared" ca="1" si="340"/>
        <v>1</v>
      </c>
      <c r="J919" s="13">
        <f t="shared" si="354"/>
        <v>0.03</v>
      </c>
      <c r="K919" s="29">
        <f t="shared" si="341"/>
        <v>45783</v>
      </c>
      <c r="L919" s="2">
        <f t="shared" si="342"/>
        <v>53</v>
      </c>
      <c r="M919" s="17">
        <f t="shared" si="343"/>
        <v>53</v>
      </c>
      <c r="N919" s="12">
        <f t="shared" si="344"/>
        <v>1.0062360960000001</v>
      </c>
      <c r="O919" s="12">
        <f t="shared" ca="1" si="345"/>
        <v>1.0062360960000001</v>
      </c>
      <c r="P919" s="17">
        <f t="shared" si="346"/>
        <v>0</v>
      </c>
      <c r="Q919" s="177">
        <f t="shared" ca="1" si="350"/>
        <v>306.32369902934232</v>
      </c>
      <c r="R919" s="20">
        <f t="shared" si="351"/>
        <v>0</v>
      </c>
      <c r="S919" s="14">
        <f t="shared" si="347"/>
        <v>0</v>
      </c>
      <c r="T919" s="4">
        <f t="shared" si="348"/>
        <v>0</v>
      </c>
      <c r="U919" s="29">
        <f t="shared" si="349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52"/>
        <v>45860</v>
      </c>
      <c r="B920" s="116" t="str">
        <f t="shared" ca="1" si="336"/>
        <v>n.d</v>
      </c>
      <c r="C920" s="14">
        <f t="shared" ca="1" si="337"/>
        <v>28.621075839999975</v>
      </c>
      <c r="D920" s="95">
        <f t="shared" si="353"/>
        <v>45859</v>
      </c>
      <c r="E920" s="13">
        <f ca="1">IF(D920&lt;$B$1,VLOOKUP(D920,[1]DI!$A$4:$B$15000,2,FALSE),0)</f>
        <v>0</v>
      </c>
      <c r="F920" s="14">
        <f t="shared" ca="1" si="338"/>
        <v>1</v>
      </c>
      <c r="G920" s="14">
        <f ca="1">(TRUNC(PRODUCT($F$12:$F919),16))</f>
        <v>1.4764231218813599</v>
      </c>
      <c r="H920" s="14">
        <f t="shared" ca="1" si="339"/>
        <v>1.4764231218813599</v>
      </c>
      <c r="I920" s="14">
        <f t="shared" ca="1" si="340"/>
        <v>1</v>
      </c>
      <c r="J920" s="13">
        <f t="shared" si="354"/>
        <v>0.03</v>
      </c>
      <c r="K920" s="29">
        <f t="shared" si="341"/>
        <v>45783</v>
      </c>
      <c r="L920" s="2">
        <f t="shared" si="342"/>
        <v>54</v>
      </c>
      <c r="M920" s="17">
        <f t="shared" si="343"/>
        <v>54</v>
      </c>
      <c r="N920" s="12">
        <f t="shared" si="344"/>
        <v>1.0063541309999999</v>
      </c>
      <c r="O920" s="12">
        <f t="shared" ca="1" si="345"/>
        <v>1.0063541309999999</v>
      </c>
      <c r="P920" s="17">
        <f t="shared" si="346"/>
        <v>0</v>
      </c>
      <c r="Q920" s="177">
        <f t="shared" ca="1" si="350"/>
        <v>306.3629892197668</v>
      </c>
      <c r="R920" s="20">
        <f t="shared" si="351"/>
        <v>0</v>
      </c>
      <c r="S920" s="14">
        <f t="shared" si="347"/>
        <v>0</v>
      </c>
      <c r="T920" s="4">
        <f t="shared" si="348"/>
        <v>0</v>
      </c>
      <c r="U920" s="29">
        <f t="shared" si="349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ht="15.75" x14ac:dyDescent="0.25">
      <c r="A921" s="115">
        <f t="shared" si="352"/>
        <v>45861</v>
      </c>
      <c r="B921" s="116" t="str">
        <f t="shared" ca="1" si="336"/>
        <v>n.d</v>
      </c>
      <c r="C921" s="14">
        <f t="shared" ca="1" si="337"/>
        <v>28.621075839999975</v>
      </c>
      <c r="D921" s="95">
        <f t="shared" si="353"/>
        <v>45860</v>
      </c>
      <c r="E921" s="13">
        <f ca="1">IF(D921&lt;$B$1,VLOOKUP(D921,[1]DI!$A$4:$B$15000,2,FALSE),0)</f>
        <v>0</v>
      </c>
      <c r="F921" s="14">
        <f t="shared" ca="1" si="338"/>
        <v>1</v>
      </c>
      <c r="G921" s="14">
        <f ca="1">(TRUNC(PRODUCT($F$12:$F920),16))</f>
        <v>1.4764231218813599</v>
      </c>
      <c r="H921" s="14">
        <f t="shared" ca="1" si="339"/>
        <v>1.4764231218813599</v>
      </c>
      <c r="I921" s="14">
        <f t="shared" ca="1" si="340"/>
        <v>1</v>
      </c>
      <c r="J921" s="13">
        <f t="shared" si="354"/>
        <v>0.03</v>
      </c>
      <c r="K921" s="29">
        <f t="shared" si="341"/>
        <v>45783</v>
      </c>
      <c r="L921" s="2">
        <f t="shared" si="342"/>
        <v>55</v>
      </c>
      <c r="M921" s="17">
        <f t="shared" si="343"/>
        <v>55</v>
      </c>
      <c r="N921" s="12">
        <f t="shared" si="344"/>
        <v>1.0064721809999999</v>
      </c>
      <c r="O921" s="12">
        <f t="shared" ca="1" si="345"/>
        <v>1.0064721809999999</v>
      </c>
      <c r="P921" s="17">
        <f t="shared" si="346"/>
        <v>0</v>
      </c>
      <c r="Q921" s="177">
        <f t="shared" ca="1" si="350"/>
        <v>306.40228440390979</v>
      </c>
      <c r="R921" s="20">
        <f t="shared" si="351"/>
        <v>0</v>
      </c>
      <c r="S921" s="14">
        <f t="shared" si="347"/>
        <v>0</v>
      </c>
      <c r="T921" s="4">
        <f t="shared" si="348"/>
        <v>0</v>
      </c>
      <c r="U921" s="29">
        <f t="shared" si="349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ht="15.75" x14ac:dyDescent="0.25">
      <c r="A922" s="115">
        <f t="shared" si="352"/>
        <v>45862</v>
      </c>
      <c r="B922" s="116" t="str">
        <f t="shared" ca="1" si="336"/>
        <v>n.d</v>
      </c>
      <c r="C922" s="14">
        <f t="shared" ca="1" si="337"/>
        <v>28.621075839999975</v>
      </c>
      <c r="D922" s="95">
        <f t="shared" si="353"/>
        <v>45861</v>
      </c>
      <c r="E922" s="13">
        <f ca="1">IF(D922&lt;$B$1,VLOOKUP(D922,[1]DI!$A$4:$B$15000,2,FALSE),0)</f>
        <v>0</v>
      </c>
      <c r="F922" s="14">
        <f t="shared" ca="1" si="338"/>
        <v>1</v>
      </c>
      <c r="G922" s="14">
        <f ca="1">(TRUNC(PRODUCT($F$12:$F921),16))</f>
        <v>1.4764231218813599</v>
      </c>
      <c r="H922" s="14">
        <f t="shared" ca="1" si="339"/>
        <v>1.4764231218813599</v>
      </c>
      <c r="I922" s="14">
        <f t="shared" ca="1" si="340"/>
        <v>1</v>
      </c>
      <c r="J922" s="13">
        <f t="shared" si="354"/>
        <v>0.03</v>
      </c>
      <c r="K922" s="29">
        <f t="shared" si="341"/>
        <v>45783</v>
      </c>
      <c r="L922" s="2">
        <f t="shared" si="342"/>
        <v>56</v>
      </c>
      <c r="M922" s="17">
        <f t="shared" si="343"/>
        <v>56</v>
      </c>
      <c r="N922" s="12">
        <f t="shared" si="344"/>
        <v>1.006590243</v>
      </c>
      <c r="O922" s="12">
        <f t="shared" ca="1" si="345"/>
        <v>1.006590243</v>
      </c>
      <c r="P922" s="17">
        <f t="shared" si="346"/>
        <v>0</v>
      </c>
      <c r="Q922" s="177">
        <f t="shared" ca="1" si="350"/>
        <v>306.44158357902757</v>
      </c>
      <c r="R922" s="20">
        <f t="shared" si="351"/>
        <v>0</v>
      </c>
      <c r="S922" s="14">
        <f t="shared" si="347"/>
        <v>0</v>
      </c>
      <c r="T922" s="4">
        <f t="shared" si="348"/>
        <v>0</v>
      </c>
      <c r="U922" s="29">
        <f t="shared" si="349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ht="15.75" x14ac:dyDescent="0.25">
      <c r="A923" s="115">
        <f t="shared" si="352"/>
        <v>45863</v>
      </c>
      <c r="B923" s="116" t="str">
        <f t="shared" ca="1" si="336"/>
        <v>n.d</v>
      </c>
      <c r="C923" s="14">
        <f t="shared" ca="1" si="337"/>
        <v>28.621075839999975</v>
      </c>
      <c r="D923" s="95">
        <f t="shared" si="353"/>
        <v>45862</v>
      </c>
      <c r="E923" s="13">
        <f ca="1">IF(D923&lt;$B$1,VLOOKUP(D923,[1]DI!$A$4:$B$15000,2,FALSE),0)</f>
        <v>0</v>
      </c>
      <c r="F923" s="14">
        <f t="shared" ca="1" si="338"/>
        <v>1</v>
      </c>
      <c r="G923" s="14">
        <f ca="1">(TRUNC(PRODUCT($F$12:$F922),16))</f>
        <v>1.4764231218813599</v>
      </c>
      <c r="H923" s="14">
        <f t="shared" ca="1" si="339"/>
        <v>1.4764231218813599</v>
      </c>
      <c r="I923" s="14">
        <f t="shared" ca="1" si="340"/>
        <v>1</v>
      </c>
      <c r="J923" s="13">
        <f t="shared" si="354"/>
        <v>0.03</v>
      </c>
      <c r="K923" s="29">
        <f t="shared" si="341"/>
        <v>45783</v>
      </c>
      <c r="L923" s="2">
        <f t="shared" si="342"/>
        <v>57</v>
      </c>
      <c r="M923" s="17">
        <f t="shared" si="343"/>
        <v>57</v>
      </c>
      <c r="N923" s="12">
        <f t="shared" si="344"/>
        <v>1.00670832</v>
      </c>
      <c r="O923" s="12">
        <f t="shared" ca="1" si="345"/>
        <v>1.00670832</v>
      </c>
      <c r="P923" s="17">
        <f t="shared" si="346"/>
        <v>0</v>
      </c>
      <c r="Q923" s="177">
        <f t="shared" ca="1" si="350"/>
        <v>306.48088774786373</v>
      </c>
      <c r="R923" s="20">
        <f t="shared" si="351"/>
        <v>0</v>
      </c>
      <c r="S923" s="14">
        <f t="shared" si="347"/>
        <v>0</v>
      </c>
      <c r="T923" s="4">
        <f t="shared" si="348"/>
        <v>0</v>
      </c>
      <c r="U923" s="29">
        <f t="shared" si="349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ht="15.75" x14ac:dyDescent="0.25">
      <c r="A924" s="115">
        <f t="shared" si="352"/>
        <v>45866</v>
      </c>
      <c r="B924" s="116" t="str">
        <f t="shared" ca="1" si="336"/>
        <v>n.d</v>
      </c>
      <c r="C924" s="14">
        <f t="shared" ca="1" si="337"/>
        <v>28.621075839999975</v>
      </c>
      <c r="D924" s="95">
        <f t="shared" si="353"/>
        <v>45863</v>
      </c>
      <c r="E924" s="13">
        <f ca="1">IF(D924&lt;$B$1,VLOOKUP(D924,[1]DI!$A$4:$B$15000,2,FALSE),0)</f>
        <v>0</v>
      </c>
      <c r="F924" s="14">
        <f t="shared" ca="1" si="338"/>
        <v>1</v>
      </c>
      <c r="G924" s="14">
        <f ca="1">(TRUNC(PRODUCT($F$12:$F923),16))</f>
        <v>1.4764231218813599</v>
      </c>
      <c r="H924" s="14">
        <f t="shared" ca="1" si="339"/>
        <v>1.4764231218813599</v>
      </c>
      <c r="I924" s="14">
        <f t="shared" ca="1" si="340"/>
        <v>1</v>
      </c>
      <c r="J924" s="13">
        <f t="shared" si="354"/>
        <v>0.03</v>
      </c>
      <c r="K924" s="29">
        <f t="shared" si="341"/>
        <v>45783</v>
      </c>
      <c r="L924" s="2">
        <f t="shared" si="342"/>
        <v>58</v>
      </c>
      <c r="M924" s="17">
        <f t="shared" si="343"/>
        <v>58</v>
      </c>
      <c r="N924" s="12">
        <f t="shared" si="344"/>
        <v>1.006826411</v>
      </c>
      <c r="O924" s="12">
        <f t="shared" ca="1" si="345"/>
        <v>1.006826411</v>
      </c>
      <c r="P924" s="17">
        <f t="shared" si="346"/>
        <v>0</v>
      </c>
      <c r="Q924" s="177">
        <f t="shared" ca="1" si="350"/>
        <v>306.52019657617046</v>
      </c>
      <c r="R924" s="20">
        <f t="shared" si="351"/>
        <v>0</v>
      </c>
      <c r="S924" s="14">
        <f t="shared" si="347"/>
        <v>0</v>
      </c>
      <c r="T924" s="4">
        <f t="shared" si="348"/>
        <v>0</v>
      </c>
      <c r="U924" s="29">
        <f t="shared" si="349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ht="15.75" x14ac:dyDescent="0.25">
      <c r="A925" s="115">
        <f t="shared" si="352"/>
        <v>45867</v>
      </c>
      <c r="B925" s="116" t="str">
        <f t="shared" ca="1" si="336"/>
        <v>n.d</v>
      </c>
      <c r="C925" s="14">
        <f t="shared" ca="1" si="337"/>
        <v>28.621075839999975</v>
      </c>
      <c r="D925" s="95">
        <f t="shared" si="353"/>
        <v>45866</v>
      </c>
      <c r="E925" s="13">
        <f ca="1">IF(D925&lt;$B$1,VLOOKUP(D925,[1]DI!$A$4:$B$15000,2,FALSE),0)</f>
        <v>0</v>
      </c>
      <c r="F925" s="14">
        <f t="shared" ca="1" si="338"/>
        <v>1</v>
      </c>
      <c r="G925" s="14">
        <f ca="1">(TRUNC(PRODUCT($F$12:$F924),16))</f>
        <v>1.4764231218813599</v>
      </c>
      <c r="H925" s="14">
        <f t="shared" ca="1" si="339"/>
        <v>1.4764231218813599</v>
      </c>
      <c r="I925" s="14">
        <f t="shared" ca="1" si="340"/>
        <v>1</v>
      </c>
      <c r="J925" s="13">
        <f t="shared" si="354"/>
        <v>0.03</v>
      </c>
      <c r="K925" s="29">
        <f t="shared" si="341"/>
        <v>45783</v>
      </c>
      <c r="L925" s="2">
        <f t="shared" si="342"/>
        <v>59</v>
      </c>
      <c r="M925" s="17">
        <f t="shared" si="343"/>
        <v>59</v>
      </c>
      <c r="N925" s="12">
        <f t="shared" si="344"/>
        <v>1.006944515</v>
      </c>
      <c r="O925" s="12">
        <f t="shared" ca="1" si="345"/>
        <v>1.006944515</v>
      </c>
      <c r="P925" s="17">
        <f t="shared" si="346"/>
        <v>0</v>
      </c>
      <c r="Q925" s="177">
        <f t="shared" ca="1" si="350"/>
        <v>306.55950973969988</v>
      </c>
      <c r="R925" s="20">
        <f t="shared" si="351"/>
        <v>0</v>
      </c>
      <c r="S925" s="14">
        <f t="shared" si="347"/>
        <v>0</v>
      </c>
      <c r="T925" s="4">
        <f t="shared" si="348"/>
        <v>0</v>
      </c>
      <c r="U925" s="29">
        <f t="shared" si="349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ht="15.75" x14ac:dyDescent="0.25">
      <c r="A926" s="115">
        <f t="shared" si="352"/>
        <v>45868</v>
      </c>
      <c r="B926" s="116" t="str">
        <f t="shared" ca="1" si="336"/>
        <v>n.d</v>
      </c>
      <c r="C926" s="14">
        <f t="shared" ca="1" si="337"/>
        <v>28.621075839999975</v>
      </c>
      <c r="D926" s="95">
        <f t="shared" si="353"/>
        <v>45867</v>
      </c>
      <c r="E926" s="13">
        <f ca="1">IF(D926&lt;$B$1,VLOOKUP(D926,[1]DI!$A$4:$B$15000,2,FALSE),0)</f>
        <v>0</v>
      </c>
      <c r="F926" s="14">
        <f t="shared" ca="1" si="338"/>
        <v>1</v>
      </c>
      <c r="G926" s="14">
        <f ca="1">(TRUNC(PRODUCT($F$12:$F925),16))</f>
        <v>1.4764231218813599</v>
      </c>
      <c r="H926" s="14">
        <f t="shared" ca="1" si="339"/>
        <v>1.4764231218813599</v>
      </c>
      <c r="I926" s="14">
        <f t="shared" ca="1" si="340"/>
        <v>1</v>
      </c>
      <c r="J926" s="13">
        <f t="shared" si="354"/>
        <v>0.03</v>
      </c>
      <c r="K926" s="29">
        <f t="shared" si="341"/>
        <v>45783</v>
      </c>
      <c r="L926" s="2">
        <f t="shared" si="342"/>
        <v>60</v>
      </c>
      <c r="M926" s="17">
        <f t="shared" si="343"/>
        <v>60</v>
      </c>
      <c r="N926" s="12">
        <f t="shared" si="344"/>
        <v>1.007062634</v>
      </c>
      <c r="O926" s="12">
        <f t="shared" ca="1" si="345"/>
        <v>1.007062634</v>
      </c>
      <c r="P926" s="17">
        <f t="shared" si="346"/>
        <v>0</v>
      </c>
      <c r="Q926" s="177">
        <f t="shared" ca="1" si="350"/>
        <v>306.59882788694767</v>
      </c>
      <c r="R926" s="20">
        <f t="shared" si="351"/>
        <v>0</v>
      </c>
      <c r="S926" s="14">
        <f t="shared" si="347"/>
        <v>0</v>
      </c>
      <c r="T926" s="4">
        <f t="shared" si="348"/>
        <v>0</v>
      </c>
      <c r="U926" s="29">
        <f t="shared" si="349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5.75" x14ac:dyDescent="0.25">
      <c r="A927" s="115">
        <f t="shared" si="352"/>
        <v>45869</v>
      </c>
      <c r="B927" s="116" t="str">
        <f t="shared" ca="1" si="336"/>
        <v>n.d</v>
      </c>
      <c r="C927" s="14">
        <f t="shared" ca="1" si="337"/>
        <v>28.621075839999975</v>
      </c>
      <c r="D927" s="95">
        <f t="shared" si="353"/>
        <v>45868</v>
      </c>
      <c r="E927" s="13">
        <f ca="1">IF(D927&lt;$B$1,VLOOKUP(D927,[1]DI!$A$4:$B$15000,2,FALSE),0)</f>
        <v>0</v>
      </c>
      <c r="F927" s="14">
        <f t="shared" ca="1" si="338"/>
        <v>1</v>
      </c>
      <c r="G927" s="14">
        <f ca="1">(TRUNC(PRODUCT($F$12:$F926),16))</f>
        <v>1.4764231218813599</v>
      </c>
      <c r="H927" s="14">
        <f t="shared" ca="1" si="339"/>
        <v>1.4764231218813599</v>
      </c>
      <c r="I927" s="14">
        <f t="shared" ca="1" si="340"/>
        <v>1</v>
      </c>
      <c r="J927" s="13">
        <f t="shared" si="354"/>
        <v>0.03</v>
      </c>
      <c r="K927" s="29">
        <f t="shared" si="341"/>
        <v>45783</v>
      </c>
      <c r="L927" s="2">
        <f t="shared" si="342"/>
        <v>61</v>
      </c>
      <c r="M927" s="17">
        <f t="shared" si="343"/>
        <v>61</v>
      </c>
      <c r="N927" s="12">
        <f t="shared" si="344"/>
        <v>1.0071807660000001</v>
      </c>
      <c r="O927" s="12">
        <f t="shared" ca="1" si="345"/>
        <v>1.0071807660000001</v>
      </c>
      <c r="P927" s="17">
        <f t="shared" si="346"/>
        <v>0</v>
      </c>
      <c r="Q927" s="177">
        <f t="shared" ca="1" si="350"/>
        <v>306.63815035941815</v>
      </c>
      <c r="R927" s="20">
        <f t="shared" si="351"/>
        <v>0</v>
      </c>
      <c r="S927" s="14">
        <f t="shared" si="347"/>
        <v>0</v>
      </c>
      <c r="T927" s="4">
        <f t="shared" si="348"/>
        <v>0</v>
      </c>
      <c r="U927" s="29">
        <f t="shared" si="349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ht="15.75" x14ac:dyDescent="0.25">
      <c r="A928" s="115">
        <f t="shared" si="352"/>
        <v>45870</v>
      </c>
      <c r="B928" s="116" t="str">
        <f t="shared" ca="1" si="336"/>
        <v>n.d</v>
      </c>
      <c r="C928" s="14">
        <f t="shared" ca="1" si="337"/>
        <v>28.621075839999975</v>
      </c>
      <c r="D928" s="95">
        <f t="shared" si="353"/>
        <v>45869</v>
      </c>
      <c r="E928" s="13">
        <f ca="1">IF(D928&lt;$B$1,VLOOKUP(D928,[1]DI!$A$4:$B$15000,2,FALSE),0)</f>
        <v>0</v>
      </c>
      <c r="F928" s="14">
        <f t="shared" ca="1" si="338"/>
        <v>1</v>
      </c>
      <c r="G928" s="14">
        <f ca="1">(TRUNC(PRODUCT($F$12:$F927),16))</f>
        <v>1.4764231218813599</v>
      </c>
      <c r="H928" s="14">
        <f t="shared" ca="1" si="339"/>
        <v>1.4764231218813599</v>
      </c>
      <c r="I928" s="14">
        <f t="shared" ca="1" si="340"/>
        <v>1</v>
      </c>
      <c r="J928" s="13">
        <f t="shared" si="354"/>
        <v>0.03</v>
      </c>
      <c r="K928" s="29">
        <f t="shared" si="341"/>
        <v>45783</v>
      </c>
      <c r="L928" s="2">
        <f t="shared" si="342"/>
        <v>62</v>
      </c>
      <c r="M928" s="17">
        <f t="shared" si="343"/>
        <v>62</v>
      </c>
      <c r="N928" s="12">
        <f t="shared" si="344"/>
        <v>1.007298912</v>
      </c>
      <c r="O928" s="12">
        <f t="shared" ca="1" si="345"/>
        <v>1.007298912</v>
      </c>
      <c r="P928" s="17">
        <f t="shared" si="346"/>
        <v>0</v>
      </c>
      <c r="Q928" s="177">
        <f t="shared" ca="1" si="350"/>
        <v>306.67747750135919</v>
      </c>
      <c r="R928" s="20">
        <f t="shared" si="351"/>
        <v>0</v>
      </c>
      <c r="S928" s="14">
        <f t="shared" si="347"/>
        <v>0</v>
      </c>
      <c r="T928" s="4">
        <f t="shared" si="348"/>
        <v>0</v>
      </c>
      <c r="U928" s="29">
        <f t="shared" si="349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ht="15.75" x14ac:dyDescent="0.25">
      <c r="A929" s="115">
        <f t="shared" si="352"/>
        <v>45873</v>
      </c>
      <c r="B929" s="116" t="str">
        <f t="shared" ca="1" si="336"/>
        <v>n.d</v>
      </c>
      <c r="C929" s="14">
        <f t="shared" ca="1" si="337"/>
        <v>28.621075839999975</v>
      </c>
      <c r="D929" s="95">
        <f t="shared" si="353"/>
        <v>45870</v>
      </c>
      <c r="E929" s="13">
        <f ca="1">IF(D929&lt;$B$1,VLOOKUP(D929,[1]DI!$A$4:$B$15000,2,FALSE),0)</f>
        <v>0</v>
      </c>
      <c r="F929" s="14">
        <f t="shared" ca="1" si="338"/>
        <v>1</v>
      </c>
      <c r="G929" s="14">
        <f ca="1">(TRUNC(PRODUCT($F$12:$F928),16))</f>
        <v>1.4764231218813599</v>
      </c>
      <c r="H929" s="14">
        <f t="shared" ca="1" si="339"/>
        <v>1.4764231218813599</v>
      </c>
      <c r="I929" s="14">
        <f t="shared" ca="1" si="340"/>
        <v>1</v>
      </c>
      <c r="J929" s="13">
        <f t="shared" si="354"/>
        <v>0.03</v>
      </c>
      <c r="K929" s="29">
        <f t="shared" si="341"/>
        <v>45783</v>
      </c>
      <c r="L929" s="2">
        <f t="shared" si="342"/>
        <v>63</v>
      </c>
      <c r="M929" s="17">
        <f t="shared" si="343"/>
        <v>63</v>
      </c>
      <c r="N929" s="12">
        <f t="shared" si="344"/>
        <v>1.007417072</v>
      </c>
      <c r="O929" s="12">
        <f t="shared" ca="1" si="345"/>
        <v>1.007417072</v>
      </c>
      <c r="P929" s="17">
        <f t="shared" si="346"/>
        <v>0</v>
      </c>
      <c r="Q929" s="177">
        <f t="shared" ca="1" si="350"/>
        <v>306.71680930277074</v>
      </c>
      <c r="R929" s="20">
        <f t="shared" si="351"/>
        <v>0</v>
      </c>
      <c r="S929" s="14">
        <f t="shared" si="347"/>
        <v>0</v>
      </c>
      <c r="T929" s="4">
        <f t="shared" si="348"/>
        <v>0</v>
      </c>
      <c r="U929" s="29">
        <f t="shared" si="349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ht="15.75" x14ac:dyDescent="0.25">
      <c r="A930" s="115">
        <f t="shared" si="352"/>
        <v>45874</v>
      </c>
      <c r="B930" s="116" t="str">
        <f t="shared" ca="1" si="336"/>
        <v>n.d</v>
      </c>
      <c r="C930" s="14">
        <f t="shared" ca="1" si="337"/>
        <v>28.621075839999975</v>
      </c>
      <c r="D930" s="95">
        <f t="shared" si="353"/>
        <v>45873</v>
      </c>
      <c r="E930" s="13">
        <f ca="1">IF(D930&lt;$B$1,VLOOKUP(D930,[1]DI!$A$4:$B$15000,2,FALSE),0)</f>
        <v>0</v>
      </c>
      <c r="F930" s="14">
        <f t="shared" ca="1" si="338"/>
        <v>1</v>
      </c>
      <c r="G930" s="14">
        <f ca="1">(TRUNC(PRODUCT($F$12:$F929),16))</f>
        <v>1.4764231218813599</v>
      </c>
      <c r="H930" s="14">
        <f t="shared" ca="1" si="339"/>
        <v>1.4764231218813599</v>
      </c>
      <c r="I930" s="14">
        <f t="shared" ca="1" si="340"/>
        <v>1</v>
      </c>
      <c r="J930" s="13">
        <f t="shared" si="354"/>
        <v>0.03</v>
      </c>
      <c r="K930" s="29">
        <f t="shared" si="341"/>
        <v>45783</v>
      </c>
      <c r="L930" s="2">
        <f t="shared" si="342"/>
        <v>64</v>
      </c>
      <c r="M930" s="17">
        <f t="shared" si="343"/>
        <v>64</v>
      </c>
      <c r="N930" s="12">
        <f t="shared" si="344"/>
        <v>1.007535246</v>
      </c>
      <c r="O930" s="12">
        <f t="shared" ca="1" si="345"/>
        <v>1.007535246</v>
      </c>
      <c r="P930" s="17">
        <f t="shared" si="346"/>
        <v>0</v>
      </c>
      <c r="Q930" s="177">
        <f t="shared" ca="1" si="350"/>
        <v>306.75614575365285</v>
      </c>
      <c r="R930" s="20">
        <f t="shared" si="351"/>
        <v>0</v>
      </c>
      <c r="S930" s="14">
        <f t="shared" si="347"/>
        <v>0</v>
      </c>
      <c r="T930" s="4">
        <f t="shared" si="348"/>
        <v>0</v>
      </c>
      <c r="U930" s="29">
        <f t="shared" si="349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ht="15.75" x14ac:dyDescent="0.25">
      <c r="A931" s="115">
        <f t="shared" si="352"/>
        <v>45875</v>
      </c>
      <c r="B931" s="116" t="str">
        <f t="shared" ca="1" si="336"/>
        <v>n.d</v>
      </c>
      <c r="C931" s="14">
        <f t="shared" ca="1" si="337"/>
        <v>28.621075839999975</v>
      </c>
      <c r="D931" s="95">
        <f t="shared" si="353"/>
        <v>45874</v>
      </c>
      <c r="E931" s="13">
        <f ca="1">IF(D931&lt;$B$1,VLOOKUP(D931,[1]DI!$A$4:$B$15000,2,FALSE),0)</f>
        <v>0</v>
      </c>
      <c r="F931" s="14">
        <f t="shared" ca="1" si="338"/>
        <v>1</v>
      </c>
      <c r="G931" s="14">
        <f ca="1">(TRUNC(PRODUCT($F$12:$F930),16))</f>
        <v>1.4764231218813599</v>
      </c>
      <c r="H931" s="14">
        <f t="shared" ca="1" si="339"/>
        <v>1.4764231218813599</v>
      </c>
      <c r="I931" s="14">
        <f t="shared" ca="1" si="340"/>
        <v>1</v>
      </c>
      <c r="J931" s="13">
        <f t="shared" si="354"/>
        <v>0.03</v>
      </c>
      <c r="K931" s="29">
        <f t="shared" si="341"/>
        <v>45783</v>
      </c>
      <c r="L931" s="2">
        <f t="shared" si="342"/>
        <v>65</v>
      </c>
      <c r="M931" s="17">
        <f t="shared" si="343"/>
        <v>65</v>
      </c>
      <c r="N931" s="12">
        <f t="shared" si="344"/>
        <v>1.007653433</v>
      </c>
      <c r="O931" s="12">
        <f t="shared" ca="1" si="345"/>
        <v>1.007653433</v>
      </c>
      <c r="P931" s="17">
        <f t="shared" si="346"/>
        <v>0</v>
      </c>
      <c r="Q931" s="177">
        <f t="shared" ca="1" si="350"/>
        <v>306.79548653975763</v>
      </c>
      <c r="R931" s="20">
        <f t="shared" si="351"/>
        <v>0</v>
      </c>
      <c r="S931" s="14">
        <f t="shared" si="347"/>
        <v>0</v>
      </c>
      <c r="T931" s="4">
        <f t="shared" si="348"/>
        <v>0</v>
      </c>
      <c r="U931" s="29">
        <f t="shared" si="349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ht="15.75" x14ac:dyDescent="0.25">
      <c r="A932" s="115">
        <f t="shared" si="352"/>
        <v>45876</v>
      </c>
      <c r="B932" s="116" t="str">
        <f t="shared" ca="1" si="336"/>
        <v>n.d</v>
      </c>
      <c r="C932" s="14">
        <f t="shared" ca="1" si="337"/>
        <v>28.621075839999975</v>
      </c>
      <c r="D932" s="95">
        <f t="shared" si="353"/>
        <v>45875</v>
      </c>
      <c r="E932" s="13">
        <f ca="1">IF(D932&lt;$B$1,VLOOKUP(D932,[1]DI!$A$4:$B$15000,2,FALSE),0)</f>
        <v>0</v>
      </c>
      <c r="F932" s="14">
        <f t="shared" ca="1" si="338"/>
        <v>1</v>
      </c>
      <c r="G932" s="14">
        <f ca="1">(TRUNC(PRODUCT($F$12:$F931),16))</f>
        <v>1.4764231218813599</v>
      </c>
      <c r="H932" s="14">
        <f t="shared" ca="1" si="339"/>
        <v>1.4764231218813599</v>
      </c>
      <c r="I932" s="14">
        <f t="shared" ca="1" si="340"/>
        <v>1</v>
      </c>
      <c r="J932" s="13">
        <f t="shared" si="354"/>
        <v>0.03</v>
      </c>
      <c r="K932" s="29">
        <f t="shared" si="341"/>
        <v>45783</v>
      </c>
      <c r="L932" s="2">
        <f t="shared" si="342"/>
        <v>66</v>
      </c>
      <c r="M932" s="17">
        <f t="shared" si="343"/>
        <v>66</v>
      </c>
      <c r="N932" s="12">
        <f t="shared" si="344"/>
        <v>1.0077716350000001</v>
      </c>
      <c r="O932" s="12">
        <f t="shared" ca="1" si="345"/>
        <v>1.0077716350000001</v>
      </c>
      <c r="P932" s="17">
        <f t="shared" si="346"/>
        <v>0</v>
      </c>
      <c r="Q932" s="177">
        <f t="shared" ca="1" si="350"/>
        <v>306.83483231958087</v>
      </c>
      <c r="R932" s="20">
        <f t="shared" si="351"/>
        <v>0</v>
      </c>
      <c r="S932" s="14">
        <f t="shared" si="347"/>
        <v>0</v>
      </c>
      <c r="T932" s="4">
        <f t="shared" si="348"/>
        <v>0</v>
      </c>
      <c r="U932" s="29">
        <f t="shared" si="349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ht="15.75" x14ac:dyDescent="0.25">
      <c r="A933" s="115">
        <f t="shared" si="352"/>
        <v>45877</v>
      </c>
      <c r="B933" s="116" t="str">
        <f t="shared" ca="1" si="336"/>
        <v>n.d</v>
      </c>
      <c r="C933" s="14">
        <f t="shared" ca="1" si="337"/>
        <v>28.621075839999975</v>
      </c>
      <c r="D933" s="95">
        <f t="shared" si="353"/>
        <v>45876</v>
      </c>
      <c r="E933" s="13">
        <f ca="1">IF(D933&lt;$B$1,VLOOKUP(D933,[1]DI!$A$4:$B$15000,2,FALSE),0)</f>
        <v>0</v>
      </c>
      <c r="F933" s="14">
        <f t="shared" ca="1" si="338"/>
        <v>1</v>
      </c>
      <c r="G933" s="14">
        <f ca="1">(TRUNC(PRODUCT($F$12:$F932),16))</f>
        <v>1.4764231218813599</v>
      </c>
      <c r="H933" s="14">
        <f t="shared" ca="1" si="339"/>
        <v>1.4764231218813599</v>
      </c>
      <c r="I933" s="14">
        <f t="shared" ca="1" si="340"/>
        <v>1</v>
      </c>
      <c r="J933" s="13">
        <f t="shared" si="354"/>
        <v>0.03</v>
      </c>
      <c r="K933" s="29">
        <f t="shared" si="341"/>
        <v>45783</v>
      </c>
      <c r="L933" s="2">
        <f t="shared" si="342"/>
        <v>67</v>
      </c>
      <c r="M933" s="17">
        <f t="shared" si="343"/>
        <v>67</v>
      </c>
      <c r="N933" s="12">
        <f t="shared" si="344"/>
        <v>1.00788985</v>
      </c>
      <c r="O933" s="12">
        <f t="shared" ca="1" si="345"/>
        <v>1.00788985</v>
      </c>
      <c r="P933" s="17">
        <f t="shared" si="346"/>
        <v>0</v>
      </c>
      <c r="Q933" s="177">
        <f t="shared" ca="1" si="350"/>
        <v>306.87418242462667</v>
      </c>
      <c r="R933" s="20">
        <f t="shared" si="351"/>
        <v>0</v>
      </c>
      <c r="S933" s="14">
        <f t="shared" si="347"/>
        <v>0</v>
      </c>
      <c r="T933" s="4">
        <f t="shared" si="348"/>
        <v>0</v>
      </c>
      <c r="U933" s="29">
        <f t="shared" si="349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ht="15.75" x14ac:dyDescent="0.25">
      <c r="A934" s="115">
        <f t="shared" si="352"/>
        <v>45880</v>
      </c>
      <c r="B934" s="116" t="str">
        <f t="shared" ref="B934:B940" ca="1" si="355">IF(D934&lt;=TODAY(),C934+Q934,IF(AND(D934&gt;TODAY(),A934&lt;=$B$1),IF(VLOOKUP(TODAY(),$A$10:$E$5000,4,FALSE)=0,"n.d",C934+Q934),"n.d"))</f>
        <v>n.d</v>
      </c>
      <c r="C934" s="14">
        <f t="shared" ref="C934:C940" ca="1" si="356">(C933-S933)</f>
        <v>28.621075839999975</v>
      </c>
      <c r="D934" s="95">
        <f t="shared" si="353"/>
        <v>45877</v>
      </c>
      <c r="E934" s="13">
        <f ca="1">IF(D934&lt;$B$1,VLOOKUP(D934,[1]DI!$A$4:$B$15000,2,FALSE),0)</f>
        <v>0</v>
      </c>
      <c r="F934" s="14">
        <f t="shared" ref="F934:F940" ca="1" si="357">ROUND(((1+E934)^(1/252)),8)</f>
        <v>1</v>
      </c>
      <c r="G934" s="14">
        <f ca="1">(TRUNC(PRODUCT($F$12:$F933),16))</f>
        <v>1.4764231218813599</v>
      </c>
      <c r="H934" s="14">
        <f t="shared" ref="H934:H940" ca="1" si="358">IF(P933&gt;0,G933,H933)</f>
        <v>1.4764231218813599</v>
      </c>
      <c r="I934" s="14">
        <f t="shared" ref="I934:I940" ca="1" si="359">ROUND(G934/H934,8)</f>
        <v>1</v>
      </c>
      <c r="J934" s="13">
        <f t="shared" si="354"/>
        <v>0.03</v>
      </c>
      <c r="K934" s="29">
        <f t="shared" ref="K934:K940" si="360">IF(P933&gt;0,VLOOKUP(P933,X$12:AH$150,2),K933)</f>
        <v>45783</v>
      </c>
      <c r="L934" s="2">
        <f t="shared" ref="L934:L940" si="361">IF(A934&gt;K934,IF(NETWORKDAYS(K934,A934,$X$160:$X$544)-1=0,1,NETWORKDAYS(K934,A934,$X$160:$X$544)-1),0)</f>
        <v>68</v>
      </c>
      <c r="M934" s="17">
        <f t="shared" ref="M934:M940" si="362">IF(AND(L934=1,L933=1),1,IF(L934&gt;0,IF(L934=L933,L934+1,L934),0))</f>
        <v>68</v>
      </c>
      <c r="N934" s="12">
        <f t="shared" ref="N934:N940" si="363">ROUND((J934+1)^(M934/252),9)</f>
        <v>1.0080080789999999</v>
      </c>
      <c r="O934" s="12">
        <f t="shared" ref="O934:O940" ca="1" si="364">ROUND(I934*N934,9)</f>
        <v>1.0080080789999999</v>
      </c>
      <c r="P934" s="17">
        <f t="shared" ref="P934:P940" si="365">IF(VLOOKUP(A934,Y$12:AF$150,8)=VLOOKUP(A933,Y$12:AF$150,8),0,VLOOKUP(A934,Y$12:AF$150,8))</f>
        <v>0</v>
      </c>
      <c r="Q934" s="177">
        <f t="shared" ca="1" si="350"/>
        <v>306.91353718914309</v>
      </c>
      <c r="R934" s="20">
        <f t="shared" si="351"/>
        <v>0</v>
      </c>
      <c r="S934" s="14">
        <f t="shared" ref="S934:S940" si="366">IF(R934&gt;0,TRUNC(R934*C934,8),0)</f>
        <v>0</v>
      </c>
      <c r="T934" s="4">
        <f t="shared" ref="T934:T940" si="367">IF(P933&gt;0,VLOOKUP(P933,X$12:AH$150,10),T933)</f>
        <v>0</v>
      </c>
      <c r="U934" s="29">
        <f t="shared" ref="U934:U940" si="368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ht="15.75" x14ac:dyDescent="0.25">
      <c r="A935" s="115">
        <f t="shared" si="352"/>
        <v>45881</v>
      </c>
      <c r="B935" s="116" t="str">
        <f t="shared" ca="1" si="355"/>
        <v>n.d</v>
      </c>
      <c r="C935" s="14">
        <f t="shared" ca="1" si="356"/>
        <v>28.621075839999975</v>
      </c>
      <c r="D935" s="95">
        <f t="shared" si="353"/>
        <v>45880</v>
      </c>
      <c r="E935" s="13">
        <f ca="1">IF(D935&lt;$B$1,VLOOKUP(D935,[1]DI!$A$4:$B$15000,2,FALSE),0)</f>
        <v>0</v>
      </c>
      <c r="F935" s="14">
        <f t="shared" ca="1" si="357"/>
        <v>1</v>
      </c>
      <c r="G935" s="14">
        <f ca="1">(TRUNC(PRODUCT($F$12:$F934),16))</f>
        <v>1.4764231218813599</v>
      </c>
      <c r="H935" s="14">
        <f t="shared" ca="1" si="358"/>
        <v>1.4764231218813599</v>
      </c>
      <c r="I935" s="14">
        <f t="shared" ca="1" si="359"/>
        <v>1</v>
      </c>
      <c r="J935" s="13">
        <f t="shared" si="354"/>
        <v>0.03</v>
      </c>
      <c r="K935" s="29">
        <f t="shared" si="360"/>
        <v>45783</v>
      </c>
      <c r="L935" s="2">
        <f t="shared" si="361"/>
        <v>69</v>
      </c>
      <c r="M935" s="17">
        <f t="shared" si="362"/>
        <v>69</v>
      </c>
      <c r="N935" s="12">
        <f t="shared" si="363"/>
        <v>1.0081263220000001</v>
      </c>
      <c r="O935" s="12">
        <f t="shared" ca="1" si="364"/>
        <v>1.0081263220000001</v>
      </c>
      <c r="P935" s="17">
        <f t="shared" si="365"/>
        <v>0</v>
      </c>
      <c r="Q935" s="177">
        <f t="shared" ca="1" si="350"/>
        <v>306.95289661313001</v>
      </c>
      <c r="R935" s="20">
        <f t="shared" si="351"/>
        <v>0</v>
      </c>
      <c r="S935" s="14">
        <f t="shared" si="366"/>
        <v>0</v>
      </c>
      <c r="T935" s="4">
        <f t="shared" si="367"/>
        <v>0</v>
      </c>
      <c r="U935" s="29">
        <f t="shared" si="368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ht="15.75" x14ac:dyDescent="0.25">
      <c r="A936" s="115">
        <f t="shared" si="352"/>
        <v>45882</v>
      </c>
      <c r="B936" s="116" t="str">
        <f t="shared" ca="1" si="355"/>
        <v>n.d</v>
      </c>
      <c r="C936" s="14">
        <f t="shared" ca="1" si="356"/>
        <v>28.621075839999975</v>
      </c>
      <c r="D936" s="95">
        <f t="shared" si="353"/>
        <v>45881</v>
      </c>
      <c r="E936" s="13">
        <f ca="1">IF(D936&lt;$B$1,VLOOKUP(D936,[1]DI!$A$4:$B$15000,2,FALSE),0)</f>
        <v>0</v>
      </c>
      <c r="F936" s="14">
        <f t="shared" ca="1" si="357"/>
        <v>1</v>
      </c>
      <c r="G936" s="14">
        <f ca="1">(TRUNC(PRODUCT($F$12:$F935),16))</f>
        <v>1.4764231218813599</v>
      </c>
      <c r="H936" s="14">
        <f t="shared" ca="1" si="358"/>
        <v>1.4764231218813599</v>
      </c>
      <c r="I936" s="14">
        <f t="shared" ca="1" si="359"/>
        <v>1</v>
      </c>
      <c r="J936" s="13">
        <f t="shared" si="354"/>
        <v>0.03</v>
      </c>
      <c r="K936" s="29">
        <f t="shared" si="360"/>
        <v>45783</v>
      </c>
      <c r="L936" s="2">
        <f t="shared" si="361"/>
        <v>70</v>
      </c>
      <c r="M936" s="17">
        <f t="shared" si="362"/>
        <v>70</v>
      </c>
      <c r="N936" s="12">
        <f t="shared" si="363"/>
        <v>1.0082445790000001</v>
      </c>
      <c r="O936" s="12">
        <f t="shared" ca="1" si="364"/>
        <v>1.0082445790000001</v>
      </c>
      <c r="P936" s="17">
        <f t="shared" si="365"/>
        <v>0</v>
      </c>
      <c r="Q936" s="177">
        <f t="shared" ca="1" si="350"/>
        <v>306.99226070658756</v>
      </c>
      <c r="R936" s="20">
        <f t="shared" si="351"/>
        <v>0</v>
      </c>
      <c r="S936" s="14">
        <f t="shared" si="366"/>
        <v>0</v>
      </c>
      <c r="T936" s="4">
        <f t="shared" si="367"/>
        <v>0</v>
      </c>
      <c r="U936" s="29">
        <f t="shared" si="368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ht="15.75" x14ac:dyDescent="0.25">
      <c r="A937" s="115">
        <f t="shared" si="352"/>
        <v>45883</v>
      </c>
      <c r="B937" s="116" t="str">
        <f t="shared" ca="1" si="355"/>
        <v>n.d</v>
      </c>
      <c r="C937" s="14">
        <f t="shared" ca="1" si="356"/>
        <v>28.621075839999975</v>
      </c>
      <c r="D937" s="95">
        <f t="shared" si="353"/>
        <v>45882</v>
      </c>
      <c r="E937" s="13">
        <f ca="1">IF(D937&lt;$B$1,VLOOKUP(D937,[1]DI!$A$4:$B$15000,2,FALSE),0)</f>
        <v>0</v>
      </c>
      <c r="F937" s="14">
        <f t="shared" ca="1" si="357"/>
        <v>1</v>
      </c>
      <c r="G937" s="14">
        <f ca="1">(TRUNC(PRODUCT($F$12:$F936),16))</f>
        <v>1.4764231218813599</v>
      </c>
      <c r="H937" s="14">
        <f t="shared" ca="1" si="358"/>
        <v>1.4764231218813599</v>
      </c>
      <c r="I937" s="14">
        <f t="shared" ca="1" si="359"/>
        <v>1</v>
      </c>
      <c r="J937" s="13">
        <f t="shared" si="354"/>
        <v>0.03</v>
      </c>
      <c r="K937" s="29">
        <f t="shared" si="360"/>
        <v>45783</v>
      </c>
      <c r="L937" s="2">
        <f t="shared" si="361"/>
        <v>71</v>
      </c>
      <c r="M937" s="17">
        <f t="shared" si="362"/>
        <v>71</v>
      </c>
      <c r="N937" s="12">
        <f t="shared" si="363"/>
        <v>1.0083628499999999</v>
      </c>
      <c r="O937" s="12">
        <f t="shared" ca="1" si="364"/>
        <v>1.0083628499999999</v>
      </c>
      <c r="P937" s="17">
        <f t="shared" si="365"/>
        <v>0</v>
      </c>
      <c r="Q937" s="177">
        <f t="shared" ca="1" si="350"/>
        <v>307.03162944951555</v>
      </c>
      <c r="R937" s="20">
        <f t="shared" si="351"/>
        <v>0</v>
      </c>
      <c r="S937" s="14">
        <f t="shared" si="366"/>
        <v>0</v>
      </c>
      <c r="T937" s="4">
        <f t="shared" si="367"/>
        <v>0</v>
      </c>
      <c r="U937" s="29">
        <f t="shared" si="368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ht="15.75" x14ac:dyDescent="0.25">
      <c r="A938" s="115">
        <f t="shared" si="352"/>
        <v>45884</v>
      </c>
      <c r="B938" s="116" t="str">
        <f t="shared" ca="1" si="355"/>
        <v>n.d</v>
      </c>
      <c r="C938" s="14">
        <f t="shared" ca="1" si="356"/>
        <v>28.621075839999975</v>
      </c>
      <c r="D938" s="95">
        <f t="shared" si="353"/>
        <v>45883</v>
      </c>
      <c r="E938" s="13">
        <f ca="1">IF(D938&lt;$B$1,VLOOKUP(D938,[1]DI!$A$4:$B$15000,2,FALSE),0)</f>
        <v>0</v>
      </c>
      <c r="F938" s="14">
        <f t="shared" ca="1" si="357"/>
        <v>1</v>
      </c>
      <c r="G938" s="14">
        <f ca="1">(TRUNC(PRODUCT($F$12:$F937),16))</f>
        <v>1.4764231218813599</v>
      </c>
      <c r="H938" s="14">
        <f t="shared" ca="1" si="358"/>
        <v>1.4764231218813599</v>
      </c>
      <c r="I938" s="14">
        <f t="shared" ca="1" si="359"/>
        <v>1</v>
      </c>
      <c r="J938" s="13">
        <f t="shared" si="354"/>
        <v>0.03</v>
      </c>
      <c r="K938" s="29">
        <f t="shared" si="360"/>
        <v>45783</v>
      </c>
      <c r="L938" s="2">
        <f t="shared" si="361"/>
        <v>72</v>
      </c>
      <c r="M938" s="17">
        <f t="shared" si="362"/>
        <v>72</v>
      </c>
      <c r="N938" s="12">
        <f t="shared" si="363"/>
        <v>1.008481135</v>
      </c>
      <c r="O938" s="12">
        <f t="shared" ca="1" si="364"/>
        <v>1.008481135</v>
      </c>
      <c r="P938" s="17">
        <f t="shared" si="365"/>
        <v>0</v>
      </c>
      <c r="Q938" s="177">
        <f t="shared" ca="1" si="350"/>
        <v>307.07100285191422</v>
      </c>
      <c r="R938" s="20">
        <f t="shared" si="351"/>
        <v>0</v>
      </c>
      <c r="S938" s="14">
        <f t="shared" si="366"/>
        <v>0</v>
      </c>
      <c r="T938" s="4">
        <f t="shared" si="367"/>
        <v>0</v>
      </c>
      <c r="U938" s="29">
        <f t="shared" si="368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ht="15.75" x14ac:dyDescent="0.25">
      <c r="A939" s="115">
        <f t="shared" si="352"/>
        <v>45887</v>
      </c>
      <c r="B939" s="116" t="str">
        <f t="shared" ca="1" si="355"/>
        <v>n.d</v>
      </c>
      <c r="C939" s="14">
        <f t="shared" ca="1" si="356"/>
        <v>28.621075839999975</v>
      </c>
      <c r="D939" s="95">
        <f t="shared" si="353"/>
        <v>45884</v>
      </c>
      <c r="E939" s="13">
        <f ca="1">IF(D939&lt;$B$1,VLOOKUP(D939,[1]DI!$A$4:$B$15000,2,FALSE),0)</f>
        <v>0</v>
      </c>
      <c r="F939" s="14">
        <f t="shared" ca="1" si="357"/>
        <v>1</v>
      </c>
      <c r="G939" s="14">
        <f ca="1">(TRUNC(PRODUCT($F$12:$F938),16))</f>
        <v>1.4764231218813599</v>
      </c>
      <c r="H939" s="14">
        <f t="shared" ca="1" si="358"/>
        <v>1.4764231218813599</v>
      </c>
      <c r="I939" s="14">
        <f t="shared" ca="1" si="359"/>
        <v>1</v>
      </c>
      <c r="J939" s="13">
        <f t="shared" si="354"/>
        <v>0.03</v>
      </c>
      <c r="K939" s="29">
        <f t="shared" si="360"/>
        <v>45783</v>
      </c>
      <c r="L939" s="2">
        <f t="shared" si="361"/>
        <v>73</v>
      </c>
      <c r="M939" s="17">
        <f t="shared" si="362"/>
        <v>73</v>
      </c>
      <c r="N939" s="12">
        <f t="shared" si="363"/>
        <v>1.0085994330000001</v>
      </c>
      <c r="O939" s="12">
        <f t="shared" ca="1" si="364"/>
        <v>1.0085994330000001</v>
      </c>
      <c r="P939" s="17">
        <f t="shared" si="365"/>
        <v>0</v>
      </c>
      <c r="Q939" s="177">
        <f t="shared" ca="1" si="350"/>
        <v>307.11038058953545</v>
      </c>
      <c r="R939" s="20">
        <f t="shared" si="351"/>
        <v>0</v>
      </c>
      <c r="S939" s="14">
        <f t="shared" si="366"/>
        <v>0</v>
      </c>
      <c r="T939" s="4">
        <f t="shared" si="367"/>
        <v>0</v>
      </c>
      <c r="U939" s="29">
        <f t="shared" si="368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ht="15.75" x14ac:dyDescent="0.25">
      <c r="A940" s="115">
        <f t="shared" si="352"/>
        <v>45888</v>
      </c>
      <c r="B940" s="116" t="str">
        <f t="shared" ca="1" si="355"/>
        <v>n.d</v>
      </c>
      <c r="C940" s="14">
        <f t="shared" ca="1" si="356"/>
        <v>28.621075839999975</v>
      </c>
      <c r="D940" s="95">
        <f t="shared" si="353"/>
        <v>45887</v>
      </c>
      <c r="E940" s="13">
        <f ca="1">IF(D940&lt;$B$1,VLOOKUP(D940,[1]DI!$A$4:$B$15000,2,FALSE),0)</f>
        <v>0</v>
      </c>
      <c r="F940" s="14">
        <f t="shared" ca="1" si="357"/>
        <v>1</v>
      </c>
      <c r="G940" s="14">
        <f ca="1">(TRUNC(PRODUCT($F$12:$F939),16))</f>
        <v>1.4764231218813599</v>
      </c>
      <c r="H940" s="14">
        <f t="shared" ca="1" si="358"/>
        <v>1.4764231218813599</v>
      </c>
      <c r="I940" s="14">
        <f t="shared" ca="1" si="359"/>
        <v>1</v>
      </c>
      <c r="J940" s="13">
        <f t="shared" si="354"/>
        <v>0.03</v>
      </c>
      <c r="K940" s="29">
        <f t="shared" si="360"/>
        <v>45783</v>
      </c>
      <c r="L940" s="2">
        <f t="shared" si="361"/>
        <v>74</v>
      </c>
      <c r="M940" s="17">
        <f t="shared" si="362"/>
        <v>74</v>
      </c>
      <c r="N940" s="12">
        <f t="shared" si="363"/>
        <v>1.0087177460000001</v>
      </c>
      <c r="O940" s="12">
        <f t="shared" ca="1" si="364"/>
        <v>1.0087177460000001</v>
      </c>
      <c r="P940" s="17">
        <f t="shared" si="365"/>
        <v>0</v>
      </c>
      <c r="Q940" s="177">
        <f t="shared" ca="1" si="350"/>
        <v>307.14976331087513</v>
      </c>
      <c r="R940" s="20">
        <f t="shared" si="351"/>
        <v>0</v>
      </c>
      <c r="S940" s="14">
        <f t="shared" si="366"/>
        <v>0</v>
      </c>
      <c r="T940" s="4">
        <f t="shared" si="367"/>
        <v>0</v>
      </c>
      <c r="U940" s="29">
        <f t="shared" si="368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ht="15.75" x14ac:dyDescent="0.25">
      <c r="A941" s="115">
        <f t="shared" si="352"/>
        <v>45889</v>
      </c>
      <c r="B941" s="116" t="str">
        <f t="shared" ref="B941:B1004" ca="1" si="369">IF(D941&lt;=TODAY(),C941+Q941,IF(AND(D941&gt;TODAY(),A941&lt;=$B$1),IF(VLOOKUP(TODAY(),$A$10:$E$5000,4,FALSE)=0,"n.d",C941+Q941),"n.d"))</f>
        <v>n.d</v>
      </c>
      <c r="C941" s="14">
        <f t="shared" ref="C941:C1004" ca="1" si="370">(C940-S940)</f>
        <v>28.621075839999975</v>
      </c>
      <c r="D941" s="95">
        <f t="shared" si="353"/>
        <v>45888</v>
      </c>
      <c r="E941" s="13">
        <f ca="1">IF(D941&lt;$B$1,VLOOKUP(D941,[1]DI!$A$4:$B$15000,2,FALSE),0)</f>
        <v>0</v>
      </c>
      <c r="F941" s="14">
        <f t="shared" ref="F941:F1004" ca="1" si="371">ROUND(((1+E941)^(1/252)),8)</f>
        <v>1</v>
      </c>
      <c r="G941" s="14">
        <f ca="1">(TRUNC(PRODUCT($F$12:$F940),16))</f>
        <v>1.4764231218813599</v>
      </c>
      <c r="H941" s="14">
        <f t="shared" ref="H941:H1004" ca="1" si="372">IF(P940&gt;0,G940,H940)</f>
        <v>1.4764231218813599</v>
      </c>
      <c r="I941" s="14">
        <f t="shared" ref="I941:I1004" ca="1" si="373">ROUND(G941/H941,8)</f>
        <v>1</v>
      </c>
      <c r="J941" s="13">
        <f t="shared" si="354"/>
        <v>0.03</v>
      </c>
      <c r="K941" s="29">
        <f t="shared" ref="K941:K1004" si="374">IF(P940&gt;0,VLOOKUP(P940,X$12:AH$150,2),K940)</f>
        <v>45783</v>
      </c>
      <c r="L941" s="2">
        <f t="shared" ref="L941:L1004" si="375">IF(A941&gt;K941,IF(NETWORKDAYS(K941,A941,$X$160:$X$544)-1=0,1,NETWORKDAYS(K941,A941,$X$160:$X$544)-1),0)</f>
        <v>75</v>
      </c>
      <c r="M941" s="17">
        <f t="shared" ref="M941:M1004" si="376">IF(AND(L941=1,L940=1),1,IF(L941&gt;0,IF(L941=L940,L941+1,L941),0))</f>
        <v>75</v>
      </c>
      <c r="N941" s="12">
        <f t="shared" ref="N941:N1004" si="377">ROUND((J941+1)^(M941/252),9)</f>
        <v>1.008836072</v>
      </c>
      <c r="O941" s="12">
        <f t="shared" ref="O941:O1004" ca="1" si="378">ROUND(I941*N941,9)</f>
        <v>1.008836072</v>
      </c>
      <c r="P941" s="17">
        <f t="shared" ref="P941:P1004" si="379">IF(VLOOKUP(A941,Y$12:AF$150,8)=VLOOKUP(A940,Y$12:AF$150,8),0,VLOOKUP(A941,Y$12:AF$150,8))</f>
        <v>0</v>
      </c>
      <c r="Q941" s="177">
        <f t="shared" ca="1" si="350"/>
        <v>307.18915036743743</v>
      </c>
      <c r="R941" s="20">
        <f t="shared" si="351"/>
        <v>0</v>
      </c>
      <c r="S941" s="14">
        <f t="shared" ref="S941:S1004" si="380">IF(R941&gt;0,TRUNC(R941*C941,8),0)</f>
        <v>0</v>
      </c>
      <c r="T941" s="4">
        <f t="shared" ref="T941:T1004" si="381">IF(P940&gt;0,VLOOKUP(P940,X$12:AH$150,10),T940)</f>
        <v>0</v>
      </c>
      <c r="U941" s="29">
        <f t="shared" ref="U941:U1004" si="382">IF(P940&gt;0,VLOOKUP(P940,X$12:AH$150,11),U940)</f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ht="15.75" x14ac:dyDescent="0.25">
      <c r="A942" s="115">
        <f t="shared" si="352"/>
        <v>45890</v>
      </c>
      <c r="B942" s="116" t="str">
        <f t="shared" ca="1" si="369"/>
        <v>n.d</v>
      </c>
      <c r="C942" s="14">
        <f t="shared" ca="1" si="370"/>
        <v>28.621075839999975</v>
      </c>
      <c r="D942" s="95">
        <f t="shared" si="353"/>
        <v>45889</v>
      </c>
      <c r="E942" s="13">
        <f ca="1">IF(D942&lt;$B$1,VLOOKUP(D942,[1]DI!$A$4:$B$15000,2,FALSE),0)</f>
        <v>0</v>
      </c>
      <c r="F942" s="14">
        <f t="shared" ca="1" si="371"/>
        <v>1</v>
      </c>
      <c r="G942" s="14">
        <f ca="1">(TRUNC(PRODUCT($F$12:$F941),16))</f>
        <v>1.4764231218813599</v>
      </c>
      <c r="H942" s="14">
        <f t="shared" ca="1" si="372"/>
        <v>1.4764231218813599</v>
      </c>
      <c r="I942" s="14">
        <f t="shared" ca="1" si="373"/>
        <v>1</v>
      </c>
      <c r="J942" s="13">
        <f t="shared" si="354"/>
        <v>0.03</v>
      </c>
      <c r="K942" s="29">
        <f t="shared" si="374"/>
        <v>45783</v>
      </c>
      <c r="L942" s="2">
        <f t="shared" si="375"/>
        <v>76</v>
      </c>
      <c r="M942" s="17">
        <f t="shared" si="376"/>
        <v>76</v>
      </c>
      <c r="N942" s="12">
        <f t="shared" si="377"/>
        <v>1.008954412</v>
      </c>
      <c r="O942" s="12">
        <f t="shared" ca="1" si="378"/>
        <v>1.008954412</v>
      </c>
      <c r="P942" s="17">
        <f t="shared" si="379"/>
        <v>0</v>
      </c>
      <c r="Q942" s="177">
        <f t="shared" ca="1" si="350"/>
        <v>307.22854208347036</v>
      </c>
      <c r="R942" s="20">
        <f t="shared" si="351"/>
        <v>0</v>
      </c>
      <c r="S942" s="14">
        <f t="shared" si="380"/>
        <v>0</v>
      </c>
      <c r="T942" s="4">
        <f t="shared" si="381"/>
        <v>0</v>
      </c>
      <c r="U942" s="29">
        <f t="shared" si="382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ht="15.75" x14ac:dyDescent="0.25">
      <c r="A943" s="115">
        <f t="shared" si="352"/>
        <v>45891</v>
      </c>
      <c r="B943" s="116" t="str">
        <f t="shared" ca="1" si="369"/>
        <v>n.d</v>
      </c>
      <c r="C943" s="14">
        <f t="shared" ca="1" si="370"/>
        <v>28.621075839999975</v>
      </c>
      <c r="D943" s="95">
        <f t="shared" si="353"/>
        <v>45890</v>
      </c>
      <c r="E943" s="13">
        <f ca="1">IF(D943&lt;$B$1,VLOOKUP(D943,[1]DI!$A$4:$B$15000,2,FALSE),0)</f>
        <v>0</v>
      </c>
      <c r="F943" s="14">
        <f t="shared" ca="1" si="371"/>
        <v>1</v>
      </c>
      <c r="G943" s="14">
        <f ca="1">(TRUNC(PRODUCT($F$12:$F942),16))</f>
        <v>1.4764231218813599</v>
      </c>
      <c r="H943" s="14">
        <f t="shared" ca="1" si="372"/>
        <v>1.4764231218813599</v>
      </c>
      <c r="I943" s="14">
        <f t="shared" ca="1" si="373"/>
        <v>1</v>
      </c>
      <c r="J943" s="13">
        <f t="shared" si="354"/>
        <v>0.03</v>
      </c>
      <c r="K943" s="29">
        <f t="shared" si="374"/>
        <v>45783</v>
      </c>
      <c r="L943" s="2">
        <f t="shared" si="375"/>
        <v>77</v>
      </c>
      <c r="M943" s="17">
        <f t="shared" si="376"/>
        <v>77</v>
      </c>
      <c r="N943" s="12">
        <f t="shared" si="377"/>
        <v>1.0090727669999999</v>
      </c>
      <c r="O943" s="12">
        <f t="shared" ca="1" si="378"/>
        <v>1.0090727669999999</v>
      </c>
      <c r="P943" s="17">
        <f t="shared" si="379"/>
        <v>0</v>
      </c>
      <c r="Q943" s="177">
        <f t="shared" ca="1" si="350"/>
        <v>307.26793879322162</v>
      </c>
      <c r="R943" s="20">
        <f t="shared" si="351"/>
        <v>0</v>
      </c>
      <c r="S943" s="14">
        <f t="shared" si="380"/>
        <v>0</v>
      </c>
      <c r="T943" s="4">
        <f t="shared" si="381"/>
        <v>0</v>
      </c>
      <c r="U943" s="29">
        <f t="shared" si="382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ht="15.75" x14ac:dyDescent="0.25">
      <c r="A944" s="115">
        <f t="shared" si="352"/>
        <v>45894</v>
      </c>
      <c r="B944" s="116" t="str">
        <f t="shared" ca="1" si="369"/>
        <v>n.d</v>
      </c>
      <c r="C944" s="14">
        <f t="shared" ca="1" si="370"/>
        <v>28.621075839999975</v>
      </c>
      <c r="D944" s="95">
        <f t="shared" si="353"/>
        <v>45891</v>
      </c>
      <c r="E944" s="13">
        <f ca="1">IF(D944&lt;$B$1,VLOOKUP(D944,[1]DI!$A$4:$B$15000,2,FALSE),0)</f>
        <v>0</v>
      </c>
      <c r="F944" s="14">
        <f t="shared" ca="1" si="371"/>
        <v>1</v>
      </c>
      <c r="G944" s="14">
        <f ca="1">(TRUNC(PRODUCT($F$12:$F943),16))</f>
        <v>1.4764231218813599</v>
      </c>
      <c r="H944" s="14">
        <f t="shared" ca="1" si="372"/>
        <v>1.4764231218813599</v>
      </c>
      <c r="I944" s="14">
        <f t="shared" ca="1" si="373"/>
        <v>1</v>
      </c>
      <c r="J944" s="13">
        <f t="shared" si="354"/>
        <v>0.03</v>
      </c>
      <c r="K944" s="29">
        <f t="shared" si="374"/>
        <v>45783</v>
      </c>
      <c r="L944" s="2">
        <f t="shared" si="375"/>
        <v>78</v>
      </c>
      <c r="M944" s="17">
        <f t="shared" si="376"/>
        <v>78</v>
      </c>
      <c r="N944" s="12">
        <f t="shared" si="377"/>
        <v>1.009191135</v>
      </c>
      <c r="O944" s="12">
        <f t="shared" ca="1" si="378"/>
        <v>1.009191135</v>
      </c>
      <c r="P944" s="17">
        <f t="shared" si="379"/>
        <v>0</v>
      </c>
      <c r="Q944" s="177">
        <f t="shared" ca="1" si="350"/>
        <v>307.30733982819561</v>
      </c>
      <c r="R944" s="20">
        <f t="shared" si="351"/>
        <v>0</v>
      </c>
      <c r="S944" s="14">
        <f t="shared" si="380"/>
        <v>0</v>
      </c>
      <c r="T944" s="4">
        <f t="shared" si="381"/>
        <v>0</v>
      </c>
      <c r="U944" s="29">
        <f t="shared" si="382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ht="15.75" x14ac:dyDescent="0.25">
      <c r="A945" s="115">
        <f t="shared" si="352"/>
        <v>45895</v>
      </c>
      <c r="B945" s="116" t="str">
        <f t="shared" ca="1" si="369"/>
        <v>n.d</v>
      </c>
      <c r="C945" s="14">
        <f t="shared" ca="1" si="370"/>
        <v>28.621075839999975</v>
      </c>
      <c r="D945" s="95">
        <f t="shared" si="353"/>
        <v>45894</v>
      </c>
      <c r="E945" s="13">
        <f ca="1">IF(D945&lt;$B$1,VLOOKUP(D945,[1]DI!$A$4:$B$15000,2,FALSE),0)</f>
        <v>0</v>
      </c>
      <c r="F945" s="14">
        <f t="shared" ca="1" si="371"/>
        <v>1</v>
      </c>
      <c r="G945" s="14">
        <f ca="1">(TRUNC(PRODUCT($F$12:$F944),16))</f>
        <v>1.4764231218813599</v>
      </c>
      <c r="H945" s="14">
        <f t="shared" ca="1" si="372"/>
        <v>1.4764231218813599</v>
      </c>
      <c r="I945" s="14">
        <f t="shared" ca="1" si="373"/>
        <v>1</v>
      </c>
      <c r="J945" s="13">
        <f t="shared" si="354"/>
        <v>0.03</v>
      </c>
      <c r="K945" s="29">
        <f t="shared" si="374"/>
        <v>45783</v>
      </c>
      <c r="L945" s="2">
        <f t="shared" si="375"/>
        <v>79</v>
      </c>
      <c r="M945" s="17">
        <f t="shared" si="376"/>
        <v>79</v>
      </c>
      <c r="N945" s="12">
        <f t="shared" si="377"/>
        <v>1.0093095160000001</v>
      </c>
      <c r="O945" s="12">
        <f t="shared" ca="1" si="378"/>
        <v>1.0093095160000001</v>
      </c>
      <c r="P945" s="17">
        <f t="shared" si="379"/>
        <v>0</v>
      </c>
      <c r="Q945" s="177">
        <f t="shared" ca="1" si="350"/>
        <v>307.34674518839228</v>
      </c>
      <c r="R945" s="20">
        <f t="shared" si="351"/>
        <v>0</v>
      </c>
      <c r="S945" s="14">
        <f t="shared" si="380"/>
        <v>0</v>
      </c>
      <c r="T945" s="4">
        <f t="shared" si="381"/>
        <v>0</v>
      </c>
      <c r="U945" s="29">
        <f t="shared" si="382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ht="15.75" x14ac:dyDescent="0.25">
      <c r="A946" s="115">
        <f t="shared" si="352"/>
        <v>45896</v>
      </c>
      <c r="B946" s="116" t="str">
        <f t="shared" ca="1" si="369"/>
        <v>n.d</v>
      </c>
      <c r="C946" s="14">
        <f t="shared" ca="1" si="370"/>
        <v>28.621075839999975</v>
      </c>
      <c r="D946" s="95">
        <f t="shared" si="353"/>
        <v>45895</v>
      </c>
      <c r="E946" s="13">
        <f ca="1">IF(D946&lt;$B$1,VLOOKUP(D946,[1]DI!$A$4:$B$15000,2,FALSE),0)</f>
        <v>0</v>
      </c>
      <c r="F946" s="14">
        <f t="shared" ca="1" si="371"/>
        <v>1</v>
      </c>
      <c r="G946" s="14">
        <f ca="1">(TRUNC(PRODUCT($F$12:$F945),16))</f>
        <v>1.4764231218813599</v>
      </c>
      <c r="H946" s="14">
        <f t="shared" ca="1" si="372"/>
        <v>1.4764231218813599</v>
      </c>
      <c r="I946" s="14">
        <f t="shared" ca="1" si="373"/>
        <v>1</v>
      </c>
      <c r="J946" s="13">
        <f t="shared" si="354"/>
        <v>0.03</v>
      </c>
      <c r="K946" s="29">
        <f t="shared" si="374"/>
        <v>45783</v>
      </c>
      <c r="L946" s="2">
        <f t="shared" si="375"/>
        <v>80</v>
      </c>
      <c r="M946" s="17">
        <f t="shared" si="376"/>
        <v>80</v>
      </c>
      <c r="N946" s="12">
        <f t="shared" si="377"/>
        <v>1.009427912</v>
      </c>
      <c r="O946" s="12">
        <f t="shared" ca="1" si="378"/>
        <v>1.009427912</v>
      </c>
      <c r="P946" s="17">
        <f t="shared" si="379"/>
        <v>0</v>
      </c>
      <c r="Q946" s="177">
        <f t="shared" ca="1" si="350"/>
        <v>307.38615554230728</v>
      </c>
      <c r="R946" s="20">
        <f t="shared" si="351"/>
        <v>0</v>
      </c>
      <c r="S946" s="14">
        <f t="shared" si="380"/>
        <v>0</v>
      </c>
      <c r="T946" s="4">
        <f t="shared" si="381"/>
        <v>0</v>
      </c>
      <c r="U946" s="29">
        <f t="shared" si="382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ht="15.75" x14ac:dyDescent="0.25">
      <c r="A947" s="115">
        <f t="shared" si="352"/>
        <v>45897</v>
      </c>
      <c r="B947" s="116" t="str">
        <f t="shared" ca="1" si="369"/>
        <v>n.d</v>
      </c>
      <c r="C947" s="14">
        <f t="shared" ca="1" si="370"/>
        <v>28.621075839999975</v>
      </c>
      <c r="D947" s="95">
        <f t="shared" si="353"/>
        <v>45896</v>
      </c>
      <c r="E947" s="13">
        <f ca="1">IF(D947&lt;$B$1,VLOOKUP(D947,[1]DI!$A$4:$B$15000,2,FALSE),0)</f>
        <v>0</v>
      </c>
      <c r="F947" s="14">
        <f t="shared" ca="1" si="371"/>
        <v>1</v>
      </c>
      <c r="G947" s="14">
        <f ca="1">(TRUNC(PRODUCT($F$12:$F946),16))</f>
        <v>1.4764231218813599</v>
      </c>
      <c r="H947" s="14">
        <f t="shared" ca="1" si="372"/>
        <v>1.4764231218813599</v>
      </c>
      <c r="I947" s="14">
        <f t="shared" ca="1" si="373"/>
        <v>1</v>
      </c>
      <c r="J947" s="13">
        <f t="shared" si="354"/>
        <v>0.03</v>
      </c>
      <c r="K947" s="29">
        <f t="shared" si="374"/>
        <v>45783</v>
      </c>
      <c r="L947" s="2">
        <f t="shared" si="375"/>
        <v>81</v>
      </c>
      <c r="M947" s="17">
        <f t="shared" si="376"/>
        <v>81</v>
      </c>
      <c r="N947" s="12">
        <f t="shared" si="377"/>
        <v>1.0095463220000001</v>
      </c>
      <c r="O947" s="12">
        <f t="shared" ca="1" si="378"/>
        <v>1.0095463220000001</v>
      </c>
      <c r="P947" s="17">
        <f t="shared" si="379"/>
        <v>0</v>
      </c>
      <c r="Q947" s="177">
        <f t="shared" ca="1" si="350"/>
        <v>307.42557055569296</v>
      </c>
      <c r="R947" s="20">
        <f t="shared" si="351"/>
        <v>0</v>
      </c>
      <c r="S947" s="14">
        <f t="shared" si="380"/>
        <v>0</v>
      </c>
      <c r="T947" s="4">
        <f t="shared" si="381"/>
        <v>0</v>
      </c>
      <c r="U947" s="29">
        <f t="shared" si="382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ht="15.75" x14ac:dyDescent="0.25">
      <c r="A948" s="115">
        <f t="shared" si="352"/>
        <v>45898</v>
      </c>
      <c r="B948" s="116" t="str">
        <f t="shared" ca="1" si="369"/>
        <v>n.d</v>
      </c>
      <c r="C948" s="14">
        <f t="shared" ca="1" si="370"/>
        <v>28.621075839999975</v>
      </c>
      <c r="D948" s="95">
        <f t="shared" si="353"/>
        <v>45897</v>
      </c>
      <c r="E948" s="13">
        <f ca="1">IF(D948&lt;$B$1,VLOOKUP(D948,[1]DI!$A$4:$B$15000,2,FALSE),0)</f>
        <v>0</v>
      </c>
      <c r="F948" s="14">
        <f t="shared" ca="1" si="371"/>
        <v>1</v>
      </c>
      <c r="G948" s="14">
        <f ca="1">(TRUNC(PRODUCT($F$12:$F947),16))</f>
        <v>1.4764231218813599</v>
      </c>
      <c r="H948" s="14">
        <f t="shared" ca="1" si="372"/>
        <v>1.4764231218813599</v>
      </c>
      <c r="I948" s="14">
        <f t="shared" ca="1" si="373"/>
        <v>1</v>
      </c>
      <c r="J948" s="13">
        <f t="shared" si="354"/>
        <v>0.03</v>
      </c>
      <c r="K948" s="29">
        <f t="shared" si="374"/>
        <v>45783</v>
      </c>
      <c r="L948" s="2">
        <f t="shared" si="375"/>
        <v>82</v>
      </c>
      <c r="M948" s="17">
        <f t="shared" si="376"/>
        <v>82</v>
      </c>
      <c r="N948" s="12">
        <f t="shared" si="377"/>
        <v>1.009664745</v>
      </c>
      <c r="O948" s="12">
        <f t="shared" ca="1" si="378"/>
        <v>1.009664745</v>
      </c>
      <c r="P948" s="17">
        <f t="shared" si="379"/>
        <v>0</v>
      </c>
      <c r="Q948" s="177">
        <f t="shared" ca="1" si="350"/>
        <v>307.4649898943012</v>
      </c>
      <c r="R948" s="20">
        <f t="shared" si="351"/>
        <v>0</v>
      </c>
      <c r="S948" s="14">
        <f t="shared" si="380"/>
        <v>0</v>
      </c>
      <c r="T948" s="4">
        <f t="shared" si="381"/>
        <v>0</v>
      </c>
      <c r="U948" s="29">
        <f t="shared" si="382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ht="15.75" x14ac:dyDescent="0.25">
      <c r="A949" s="115">
        <f t="shared" si="352"/>
        <v>45901</v>
      </c>
      <c r="B949" s="116" t="str">
        <f t="shared" ca="1" si="369"/>
        <v>n.d</v>
      </c>
      <c r="C949" s="14">
        <f t="shared" ca="1" si="370"/>
        <v>28.621075839999975</v>
      </c>
      <c r="D949" s="95">
        <f t="shared" si="353"/>
        <v>45898</v>
      </c>
      <c r="E949" s="13">
        <f ca="1">IF(D949&lt;$B$1,VLOOKUP(D949,[1]DI!$A$4:$B$15000,2,FALSE),0)</f>
        <v>0</v>
      </c>
      <c r="F949" s="14">
        <f t="shared" ca="1" si="371"/>
        <v>1</v>
      </c>
      <c r="G949" s="14">
        <f ca="1">(TRUNC(PRODUCT($F$12:$F948),16))</f>
        <v>1.4764231218813599</v>
      </c>
      <c r="H949" s="14">
        <f t="shared" ca="1" si="372"/>
        <v>1.4764231218813599</v>
      </c>
      <c r="I949" s="14">
        <f t="shared" ca="1" si="373"/>
        <v>1</v>
      </c>
      <c r="J949" s="13">
        <f t="shared" si="354"/>
        <v>0.03</v>
      </c>
      <c r="K949" s="29">
        <f t="shared" si="374"/>
        <v>45783</v>
      </c>
      <c r="L949" s="2">
        <f t="shared" si="375"/>
        <v>83</v>
      </c>
      <c r="M949" s="17">
        <f t="shared" si="376"/>
        <v>83</v>
      </c>
      <c r="N949" s="12">
        <f t="shared" si="377"/>
        <v>1.0097831829999999</v>
      </c>
      <c r="O949" s="12">
        <f t="shared" ca="1" si="378"/>
        <v>1.0097831829999999</v>
      </c>
      <c r="P949" s="17">
        <f t="shared" si="379"/>
        <v>0</v>
      </c>
      <c r="Q949" s="177">
        <f t="shared" ca="1" si="350"/>
        <v>307.50441423662784</v>
      </c>
      <c r="R949" s="20">
        <f t="shared" si="351"/>
        <v>0</v>
      </c>
      <c r="S949" s="14">
        <f t="shared" si="380"/>
        <v>0</v>
      </c>
      <c r="T949" s="4">
        <f t="shared" si="381"/>
        <v>0</v>
      </c>
      <c r="U949" s="29">
        <f t="shared" si="382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ht="15.75" x14ac:dyDescent="0.25">
      <c r="A950" s="115">
        <f t="shared" si="352"/>
        <v>45902</v>
      </c>
      <c r="B950" s="116" t="str">
        <f t="shared" ca="1" si="369"/>
        <v>n.d</v>
      </c>
      <c r="C950" s="14">
        <f t="shared" ca="1" si="370"/>
        <v>28.621075839999975</v>
      </c>
      <c r="D950" s="95">
        <f t="shared" si="353"/>
        <v>45901</v>
      </c>
      <c r="E950" s="13">
        <f ca="1">IF(D950&lt;$B$1,VLOOKUP(D950,[1]DI!$A$4:$B$15000,2,FALSE),0)</f>
        <v>0</v>
      </c>
      <c r="F950" s="14">
        <f t="shared" ca="1" si="371"/>
        <v>1</v>
      </c>
      <c r="G950" s="14">
        <f ca="1">(TRUNC(PRODUCT($F$12:$F949),16))</f>
        <v>1.4764231218813599</v>
      </c>
      <c r="H950" s="14">
        <f t="shared" ca="1" si="372"/>
        <v>1.4764231218813599</v>
      </c>
      <c r="I950" s="14">
        <f t="shared" ca="1" si="373"/>
        <v>1</v>
      </c>
      <c r="J950" s="13">
        <f t="shared" si="354"/>
        <v>0.03</v>
      </c>
      <c r="K950" s="29">
        <f t="shared" si="374"/>
        <v>45783</v>
      </c>
      <c r="L950" s="2">
        <f t="shared" si="375"/>
        <v>84</v>
      </c>
      <c r="M950" s="17">
        <f t="shared" si="376"/>
        <v>84</v>
      </c>
      <c r="N950" s="12">
        <f t="shared" si="377"/>
        <v>1.009901634</v>
      </c>
      <c r="O950" s="12">
        <f t="shared" ca="1" si="378"/>
        <v>1.009901634</v>
      </c>
      <c r="P950" s="17">
        <f t="shared" si="379"/>
        <v>0</v>
      </c>
      <c r="Q950" s="177">
        <f t="shared" ref="Q950:Q1013" ca="1" si="383">TRUNC(((O950-1)*C950),8)+((Q$820-W$826)*O950)</f>
        <v>307.54384289417726</v>
      </c>
      <c r="R950" s="20">
        <f t="shared" si="351"/>
        <v>0</v>
      </c>
      <c r="S950" s="14">
        <f t="shared" si="380"/>
        <v>0</v>
      </c>
      <c r="T950" s="4">
        <f t="shared" si="381"/>
        <v>0</v>
      </c>
      <c r="U950" s="29">
        <f t="shared" si="382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ht="15.75" x14ac:dyDescent="0.25">
      <c r="A951" s="115">
        <f t="shared" si="352"/>
        <v>45903</v>
      </c>
      <c r="B951" s="116" t="str">
        <f t="shared" ca="1" si="369"/>
        <v>n.d</v>
      </c>
      <c r="C951" s="14">
        <f t="shared" ca="1" si="370"/>
        <v>28.621075839999975</v>
      </c>
      <c r="D951" s="95">
        <f t="shared" si="353"/>
        <v>45902</v>
      </c>
      <c r="E951" s="13">
        <f ca="1">IF(D951&lt;$B$1,VLOOKUP(D951,[1]DI!$A$4:$B$15000,2,FALSE),0)</f>
        <v>0</v>
      </c>
      <c r="F951" s="14">
        <f t="shared" ca="1" si="371"/>
        <v>1</v>
      </c>
      <c r="G951" s="14">
        <f ca="1">(TRUNC(PRODUCT($F$12:$F950),16))</f>
        <v>1.4764231218813599</v>
      </c>
      <c r="H951" s="14">
        <f t="shared" ca="1" si="372"/>
        <v>1.4764231218813599</v>
      </c>
      <c r="I951" s="14">
        <f t="shared" ca="1" si="373"/>
        <v>1</v>
      </c>
      <c r="J951" s="13">
        <f t="shared" si="354"/>
        <v>0.03</v>
      </c>
      <c r="K951" s="29">
        <f t="shared" si="374"/>
        <v>45783</v>
      </c>
      <c r="L951" s="2">
        <f t="shared" si="375"/>
        <v>85</v>
      </c>
      <c r="M951" s="17">
        <f t="shared" si="376"/>
        <v>85</v>
      </c>
      <c r="N951" s="12">
        <f t="shared" si="377"/>
        <v>1.0100200989999999</v>
      </c>
      <c r="O951" s="12">
        <f t="shared" ca="1" si="378"/>
        <v>1.0100200989999999</v>
      </c>
      <c r="P951" s="17">
        <f t="shared" si="379"/>
        <v>0</v>
      </c>
      <c r="Q951" s="177">
        <f t="shared" ca="1" si="383"/>
        <v>307.58327622119708</v>
      </c>
      <c r="R951" s="20">
        <f t="shared" si="351"/>
        <v>0</v>
      </c>
      <c r="S951" s="14">
        <f t="shared" si="380"/>
        <v>0</v>
      </c>
      <c r="T951" s="4">
        <f t="shared" si="381"/>
        <v>0</v>
      </c>
      <c r="U951" s="29">
        <f t="shared" si="382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ht="15.75" x14ac:dyDescent="0.25">
      <c r="A952" s="115">
        <f t="shared" si="352"/>
        <v>45904</v>
      </c>
      <c r="B952" s="116" t="str">
        <f t="shared" ca="1" si="369"/>
        <v>n.d</v>
      </c>
      <c r="C952" s="14">
        <f t="shared" ca="1" si="370"/>
        <v>28.621075839999975</v>
      </c>
      <c r="D952" s="95">
        <f t="shared" si="353"/>
        <v>45903</v>
      </c>
      <c r="E952" s="13">
        <f ca="1">IF(D952&lt;$B$1,VLOOKUP(D952,[1]DI!$A$4:$B$15000,2,FALSE),0)</f>
        <v>0</v>
      </c>
      <c r="F952" s="14">
        <f t="shared" ca="1" si="371"/>
        <v>1</v>
      </c>
      <c r="G952" s="14">
        <f ca="1">(TRUNC(PRODUCT($F$12:$F951),16))</f>
        <v>1.4764231218813599</v>
      </c>
      <c r="H952" s="14">
        <f t="shared" ca="1" si="372"/>
        <v>1.4764231218813599</v>
      </c>
      <c r="I952" s="14">
        <f t="shared" ca="1" si="373"/>
        <v>1</v>
      </c>
      <c r="J952" s="13">
        <f t="shared" si="354"/>
        <v>0.03</v>
      </c>
      <c r="K952" s="29">
        <f t="shared" si="374"/>
        <v>45783</v>
      </c>
      <c r="L952" s="2">
        <f t="shared" si="375"/>
        <v>86</v>
      </c>
      <c r="M952" s="17">
        <f t="shared" si="376"/>
        <v>86</v>
      </c>
      <c r="N952" s="12">
        <f t="shared" si="377"/>
        <v>1.0101385780000001</v>
      </c>
      <c r="O952" s="12">
        <f t="shared" ca="1" si="378"/>
        <v>1.0101385780000001</v>
      </c>
      <c r="P952" s="17">
        <f t="shared" si="379"/>
        <v>0</v>
      </c>
      <c r="Q952" s="177">
        <f t="shared" ca="1" si="383"/>
        <v>307.62271419768763</v>
      </c>
      <c r="R952" s="20">
        <f t="shared" si="351"/>
        <v>0</v>
      </c>
      <c r="S952" s="14">
        <f t="shared" si="380"/>
        <v>0</v>
      </c>
      <c r="T952" s="4">
        <f t="shared" si="381"/>
        <v>0</v>
      </c>
      <c r="U952" s="29">
        <f t="shared" si="382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ht="15.75" x14ac:dyDescent="0.25">
      <c r="A953" s="115">
        <f t="shared" si="352"/>
        <v>45905</v>
      </c>
      <c r="B953" s="116" t="str">
        <f t="shared" ca="1" si="369"/>
        <v>n.d</v>
      </c>
      <c r="C953" s="14">
        <f t="shared" ca="1" si="370"/>
        <v>28.621075839999975</v>
      </c>
      <c r="D953" s="95">
        <f t="shared" si="353"/>
        <v>45904</v>
      </c>
      <c r="E953" s="13">
        <f ca="1">IF(D953&lt;$B$1,VLOOKUP(D953,[1]DI!$A$4:$B$15000,2,FALSE),0)</f>
        <v>0</v>
      </c>
      <c r="F953" s="14">
        <f t="shared" ca="1" si="371"/>
        <v>1</v>
      </c>
      <c r="G953" s="14">
        <f ca="1">(TRUNC(PRODUCT($F$12:$F952),16))</f>
        <v>1.4764231218813599</v>
      </c>
      <c r="H953" s="14">
        <f t="shared" ca="1" si="372"/>
        <v>1.4764231218813599</v>
      </c>
      <c r="I953" s="14">
        <f t="shared" ca="1" si="373"/>
        <v>1</v>
      </c>
      <c r="J953" s="13">
        <f t="shared" si="354"/>
        <v>0.03</v>
      </c>
      <c r="K953" s="29">
        <f t="shared" si="374"/>
        <v>45783</v>
      </c>
      <c r="L953" s="2">
        <f t="shared" si="375"/>
        <v>87</v>
      </c>
      <c r="M953" s="17">
        <f t="shared" si="376"/>
        <v>87</v>
      </c>
      <c r="N953" s="12">
        <f t="shared" si="377"/>
        <v>1.0102570710000001</v>
      </c>
      <c r="O953" s="12">
        <f t="shared" ca="1" si="378"/>
        <v>1.0102570710000001</v>
      </c>
      <c r="P953" s="17">
        <f t="shared" si="379"/>
        <v>0</v>
      </c>
      <c r="Q953" s="177">
        <f t="shared" ca="1" si="383"/>
        <v>307.66215684364857</v>
      </c>
      <c r="R953" s="20">
        <f t="shared" si="351"/>
        <v>0</v>
      </c>
      <c r="S953" s="14">
        <f t="shared" si="380"/>
        <v>0</v>
      </c>
      <c r="T953" s="4">
        <f t="shared" si="381"/>
        <v>0</v>
      </c>
      <c r="U953" s="29">
        <f t="shared" si="382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ht="15.75" x14ac:dyDescent="0.25">
      <c r="A954" s="115">
        <f t="shared" si="352"/>
        <v>45908</v>
      </c>
      <c r="B954" s="116" t="str">
        <f t="shared" ca="1" si="369"/>
        <v>n.d</v>
      </c>
      <c r="C954" s="14">
        <f t="shared" ca="1" si="370"/>
        <v>28.621075839999975</v>
      </c>
      <c r="D954" s="95">
        <f t="shared" si="353"/>
        <v>45905</v>
      </c>
      <c r="E954" s="13">
        <f ca="1">IF(D954&lt;$B$1,VLOOKUP(D954,[1]DI!$A$4:$B$15000,2,FALSE),0)</f>
        <v>0</v>
      </c>
      <c r="F954" s="14">
        <f t="shared" ca="1" si="371"/>
        <v>1</v>
      </c>
      <c r="G954" s="14">
        <f ca="1">(TRUNC(PRODUCT($F$12:$F953),16))</f>
        <v>1.4764231218813599</v>
      </c>
      <c r="H954" s="14">
        <f t="shared" ca="1" si="372"/>
        <v>1.4764231218813599</v>
      </c>
      <c r="I954" s="14">
        <f t="shared" ca="1" si="373"/>
        <v>1</v>
      </c>
      <c r="J954" s="13">
        <f t="shared" si="354"/>
        <v>0.03</v>
      </c>
      <c r="K954" s="29">
        <f t="shared" si="374"/>
        <v>45783</v>
      </c>
      <c r="L954" s="2">
        <f t="shared" si="375"/>
        <v>88</v>
      </c>
      <c r="M954" s="17">
        <f t="shared" si="376"/>
        <v>88</v>
      </c>
      <c r="N954" s="12">
        <f t="shared" si="377"/>
        <v>1.0103755780000001</v>
      </c>
      <c r="O954" s="12">
        <f t="shared" ca="1" si="378"/>
        <v>1.0103755780000001</v>
      </c>
      <c r="P954" s="17">
        <f t="shared" si="379"/>
        <v>0</v>
      </c>
      <c r="Q954" s="177">
        <f t="shared" ca="1" si="383"/>
        <v>307.70160414908014</v>
      </c>
      <c r="R954" s="20">
        <f t="shared" si="351"/>
        <v>0</v>
      </c>
      <c r="S954" s="14">
        <f t="shared" si="380"/>
        <v>0</v>
      </c>
      <c r="T954" s="4">
        <f t="shared" si="381"/>
        <v>0</v>
      </c>
      <c r="U954" s="29">
        <f t="shared" si="382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ht="15.75" x14ac:dyDescent="0.25">
      <c r="A955" s="115">
        <f t="shared" si="352"/>
        <v>45909</v>
      </c>
      <c r="B955" s="116" t="str">
        <f t="shared" ca="1" si="369"/>
        <v>n.d</v>
      </c>
      <c r="C955" s="14">
        <f t="shared" ca="1" si="370"/>
        <v>28.621075839999975</v>
      </c>
      <c r="D955" s="95">
        <f t="shared" si="353"/>
        <v>45908</v>
      </c>
      <c r="E955" s="13">
        <f ca="1">IF(D955&lt;$B$1,VLOOKUP(D955,[1]DI!$A$4:$B$15000,2,FALSE),0)</f>
        <v>0</v>
      </c>
      <c r="F955" s="14">
        <f t="shared" ca="1" si="371"/>
        <v>1</v>
      </c>
      <c r="G955" s="14">
        <f ca="1">(TRUNC(PRODUCT($F$12:$F954),16))</f>
        <v>1.4764231218813599</v>
      </c>
      <c r="H955" s="14">
        <f t="shared" ca="1" si="372"/>
        <v>1.4764231218813599</v>
      </c>
      <c r="I955" s="14">
        <f t="shared" ca="1" si="373"/>
        <v>1</v>
      </c>
      <c r="J955" s="13">
        <f t="shared" si="354"/>
        <v>0.03</v>
      </c>
      <c r="K955" s="29">
        <f t="shared" si="374"/>
        <v>45783</v>
      </c>
      <c r="L955" s="2">
        <f t="shared" si="375"/>
        <v>89</v>
      </c>
      <c r="M955" s="17">
        <f t="shared" si="376"/>
        <v>89</v>
      </c>
      <c r="N955" s="12">
        <f t="shared" si="377"/>
        <v>1.010494099</v>
      </c>
      <c r="O955" s="12">
        <f t="shared" ca="1" si="378"/>
        <v>1.010494099</v>
      </c>
      <c r="P955" s="17">
        <f t="shared" si="379"/>
        <v>0</v>
      </c>
      <c r="Q955" s="177">
        <f t="shared" ca="1" si="383"/>
        <v>307.74105611398215</v>
      </c>
      <c r="R955" s="20">
        <f t="shared" si="351"/>
        <v>0</v>
      </c>
      <c r="S955" s="14">
        <f t="shared" si="380"/>
        <v>0</v>
      </c>
      <c r="T955" s="4">
        <f t="shared" si="381"/>
        <v>0</v>
      </c>
      <c r="U955" s="29">
        <f t="shared" si="382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ht="15.75" x14ac:dyDescent="0.25">
      <c r="A956" s="115">
        <f t="shared" si="352"/>
        <v>45910</v>
      </c>
      <c r="B956" s="116" t="str">
        <f t="shared" ca="1" si="369"/>
        <v>n.d</v>
      </c>
      <c r="C956" s="14">
        <f t="shared" ca="1" si="370"/>
        <v>28.621075839999975</v>
      </c>
      <c r="D956" s="95">
        <f t="shared" si="353"/>
        <v>45909</v>
      </c>
      <c r="E956" s="13">
        <f ca="1">IF(D956&lt;$B$1,VLOOKUP(D956,[1]DI!$A$4:$B$15000,2,FALSE),0)</f>
        <v>0</v>
      </c>
      <c r="F956" s="14">
        <f t="shared" ca="1" si="371"/>
        <v>1</v>
      </c>
      <c r="G956" s="14">
        <f ca="1">(TRUNC(PRODUCT($F$12:$F955),16))</f>
        <v>1.4764231218813599</v>
      </c>
      <c r="H956" s="14">
        <f t="shared" ca="1" si="372"/>
        <v>1.4764231218813599</v>
      </c>
      <c r="I956" s="14">
        <f t="shared" ca="1" si="373"/>
        <v>1</v>
      </c>
      <c r="J956" s="13">
        <f t="shared" si="354"/>
        <v>0.03</v>
      </c>
      <c r="K956" s="29">
        <f t="shared" si="374"/>
        <v>45783</v>
      </c>
      <c r="L956" s="2">
        <f t="shared" si="375"/>
        <v>90</v>
      </c>
      <c r="M956" s="17">
        <f t="shared" si="376"/>
        <v>90</v>
      </c>
      <c r="N956" s="12">
        <f t="shared" si="377"/>
        <v>1.0106126339999999</v>
      </c>
      <c r="O956" s="12">
        <f t="shared" ca="1" si="378"/>
        <v>1.0106126339999999</v>
      </c>
      <c r="P956" s="17">
        <f t="shared" si="379"/>
        <v>0</v>
      </c>
      <c r="Q956" s="177">
        <f t="shared" ca="1" si="383"/>
        <v>307.78051273835479</v>
      </c>
      <c r="R956" s="20">
        <f t="shared" si="351"/>
        <v>0</v>
      </c>
      <c r="S956" s="14">
        <f t="shared" si="380"/>
        <v>0</v>
      </c>
      <c r="T956" s="4">
        <f t="shared" si="381"/>
        <v>0</v>
      </c>
      <c r="U956" s="29">
        <f t="shared" si="382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ht="15.75" x14ac:dyDescent="0.25">
      <c r="A957" s="115">
        <f t="shared" si="352"/>
        <v>45911</v>
      </c>
      <c r="B957" s="116" t="str">
        <f t="shared" ca="1" si="369"/>
        <v>n.d</v>
      </c>
      <c r="C957" s="14">
        <f t="shared" ca="1" si="370"/>
        <v>28.621075839999975</v>
      </c>
      <c r="D957" s="95">
        <f t="shared" si="353"/>
        <v>45910</v>
      </c>
      <c r="E957" s="13">
        <f ca="1">IF(D957&lt;$B$1,VLOOKUP(D957,[1]DI!$A$4:$B$15000,2,FALSE),0)</f>
        <v>0</v>
      </c>
      <c r="F957" s="14">
        <f t="shared" ca="1" si="371"/>
        <v>1</v>
      </c>
      <c r="G957" s="14">
        <f ca="1">(TRUNC(PRODUCT($F$12:$F956),16))</f>
        <v>1.4764231218813599</v>
      </c>
      <c r="H957" s="14">
        <f t="shared" ca="1" si="372"/>
        <v>1.4764231218813599</v>
      </c>
      <c r="I957" s="14">
        <f t="shared" ca="1" si="373"/>
        <v>1</v>
      </c>
      <c r="J957" s="13">
        <f t="shared" si="354"/>
        <v>0.03</v>
      </c>
      <c r="K957" s="29">
        <f t="shared" si="374"/>
        <v>45783</v>
      </c>
      <c r="L957" s="2">
        <f t="shared" si="375"/>
        <v>91</v>
      </c>
      <c r="M957" s="17">
        <f t="shared" si="376"/>
        <v>91</v>
      </c>
      <c r="N957" s="12">
        <f t="shared" si="377"/>
        <v>1.010731182</v>
      </c>
      <c r="O957" s="12">
        <f t="shared" ca="1" si="378"/>
        <v>1.010731182</v>
      </c>
      <c r="P957" s="17">
        <f t="shared" si="379"/>
        <v>0</v>
      </c>
      <c r="Q957" s="177">
        <f t="shared" ca="1" si="383"/>
        <v>307.8199736879501</v>
      </c>
      <c r="R957" s="20">
        <f t="shared" si="351"/>
        <v>0</v>
      </c>
      <c r="S957" s="14">
        <f t="shared" si="380"/>
        <v>0</v>
      </c>
      <c r="T957" s="4">
        <f t="shared" si="381"/>
        <v>0</v>
      </c>
      <c r="U957" s="29">
        <f t="shared" si="382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ht="15.75" x14ac:dyDescent="0.25">
      <c r="A958" s="115">
        <f t="shared" si="352"/>
        <v>45912</v>
      </c>
      <c r="B958" s="116" t="str">
        <f t="shared" ca="1" si="369"/>
        <v>n.d</v>
      </c>
      <c r="C958" s="14">
        <f t="shared" ca="1" si="370"/>
        <v>28.621075839999975</v>
      </c>
      <c r="D958" s="95">
        <f t="shared" si="353"/>
        <v>45911</v>
      </c>
      <c r="E958" s="13">
        <f ca="1">IF(D958&lt;$B$1,VLOOKUP(D958,[1]DI!$A$4:$B$15000,2,FALSE),0)</f>
        <v>0</v>
      </c>
      <c r="F958" s="14">
        <f t="shared" ca="1" si="371"/>
        <v>1</v>
      </c>
      <c r="G958" s="14">
        <f ca="1">(TRUNC(PRODUCT($F$12:$F957),16))</f>
        <v>1.4764231218813599</v>
      </c>
      <c r="H958" s="14">
        <f t="shared" ca="1" si="372"/>
        <v>1.4764231218813599</v>
      </c>
      <c r="I958" s="14">
        <f t="shared" ca="1" si="373"/>
        <v>1</v>
      </c>
      <c r="J958" s="13">
        <f t="shared" si="354"/>
        <v>0.03</v>
      </c>
      <c r="K958" s="29">
        <f t="shared" si="374"/>
        <v>45783</v>
      </c>
      <c r="L958" s="2">
        <f t="shared" si="375"/>
        <v>92</v>
      </c>
      <c r="M958" s="17">
        <f t="shared" si="376"/>
        <v>92</v>
      </c>
      <c r="N958" s="12">
        <f t="shared" si="377"/>
        <v>1.010849745</v>
      </c>
      <c r="O958" s="12">
        <f t="shared" ca="1" si="378"/>
        <v>1.010849745</v>
      </c>
      <c r="P958" s="17">
        <f t="shared" si="379"/>
        <v>0</v>
      </c>
      <c r="Q958" s="177">
        <f t="shared" ca="1" si="383"/>
        <v>307.8594396312638</v>
      </c>
      <c r="R958" s="20">
        <f t="shared" si="351"/>
        <v>0</v>
      </c>
      <c r="S958" s="14">
        <f t="shared" si="380"/>
        <v>0</v>
      </c>
      <c r="T958" s="4">
        <f t="shared" si="381"/>
        <v>0</v>
      </c>
      <c r="U958" s="29">
        <f t="shared" si="382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ht="15.75" x14ac:dyDescent="0.25">
      <c r="A959" s="115">
        <f t="shared" si="352"/>
        <v>45915</v>
      </c>
      <c r="B959" s="116" t="str">
        <f t="shared" ca="1" si="369"/>
        <v>n.d</v>
      </c>
      <c r="C959" s="14">
        <f t="shared" ca="1" si="370"/>
        <v>28.621075839999975</v>
      </c>
      <c r="D959" s="95">
        <f t="shared" si="353"/>
        <v>45912</v>
      </c>
      <c r="E959" s="13">
        <f ca="1">IF(D959&lt;$B$1,VLOOKUP(D959,[1]DI!$A$4:$B$15000,2,FALSE),0)</f>
        <v>0</v>
      </c>
      <c r="F959" s="14">
        <f t="shared" ca="1" si="371"/>
        <v>1</v>
      </c>
      <c r="G959" s="14">
        <f ca="1">(TRUNC(PRODUCT($F$12:$F958),16))</f>
        <v>1.4764231218813599</v>
      </c>
      <c r="H959" s="14">
        <f t="shared" ca="1" si="372"/>
        <v>1.4764231218813599</v>
      </c>
      <c r="I959" s="14">
        <f t="shared" ca="1" si="373"/>
        <v>1</v>
      </c>
      <c r="J959" s="13">
        <f t="shared" si="354"/>
        <v>0.03</v>
      </c>
      <c r="K959" s="29">
        <f t="shared" si="374"/>
        <v>45783</v>
      </c>
      <c r="L959" s="2">
        <f t="shared" si="375"/>
        <v>93</v>
      </c>
      <c r="M959" s="17">
        <f t="shared" si="376"/>
        <v>93</v>
      </c>
      <c r="N959" s="12">
        <f t="shared" si="377"/>
        <v>1.010968321</v>
      </c>
      <c r="O959" s="12">
        <f t="shared" ca="1" si="378"/>
        <v>1.010968321</v>
      </c>
      <c r="P959" s="17">
        <f t="shared" si="379"/>
        <v>0</v>
      </c>
      <c r="Q959" s="177">
        <f t="shared" ca="1" si="383"/>
        <v>307.89890989980017</v>
      </c>
      <c r="R959" s="20">
        <f t="shared" si="351"/>
        <v>0</v>
      </c>
      <c r="S959" s="14">
        <f t="shared" si="380"/>
        <v>0</v>
      </c>
      <c r="T959" s="4">
        <f t="shared" si="381"/>
        <v>0</v>
      </c>
      <c r="U959" s="29">
        <f t="shared" si="382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ht="15.75" x14ac:dyDescent="0.25">
      <c r="A960" s="115">
        <f t="shared" si="352"/>
        <v>45916</v>
      </c>
      <c r="B960" s="116" t="str">
        <f t="shared" ca="1" si="369"/>
        <v>n.d</v>
      </c>
      <c r="C960" s="14">
        <f t="shared" ca="1" si="370"/>
        <v>28.621075839999975</v>
      </c>
      <c r="D960" s="95">
        <f t="shared" si="353"/>
        <v>45915</v>
      </c>
      <c r="E960" s="13">
        <f ca="1">IF(D960&lt;$B$1,VLOOKUP(D960,[1]DI!$A$4:$B$15000,2,FALSE),0)</f>
        <v>0</v>
      </c>
      <c r="F960" s="14">
        <f t="shared" ca="1" si="371"/>
        <v>1</v>
      </c>
      <c r="G960" s="14">
        <f ca="1">(TRUNC(PRODUCT($F$12:$F959),16))</f>
        <v>1.4764231218813599</v>
      </c>
      <c r="H960" s="14">
        <f t="shared" ca="1" si="372"/>
        <v>1.4764231218813599</v>
      </c>
      <c r="I960" s="14">
        <f t="shared" ca="1" si="373"/>
        <v>1</v>
      </c>
      <c r="J960" s="13">
        <f t="shared" si="354"/>
        <v>0.03</v>
      </c>
      <c r="K960" s="29">
        <f t="shared" si="374"/>
        <v>45783</v>
      </c>
      <c r="L960" s="2">
        <f t="shared" si="375"/>
        <v>94</v>
      </c>
      <c r="M960" s="17">
        <f t="shared" si="376"/>
        <v>94</v>
      </c>
      <c r="N960" s="12">
        <f t="shared" si="377"/>
        <v>1.0110869119999999</v>
      </c>
      <c r="O960" s="12">
        <f t="shared" ca="1" si="378"/>
        <v>1.0110869119999999</v>
      </c>
      <c r="P960" s="17">
        <f t="shared" si="379"/>
        <v>0</v>
      </c>
      <c r="Q960" s="177">
        <f t="shared" ca="1" si="383"/>
        <v>307.93838516205494</v>
      </c>
      <c r="R960" s="20">
        <f t="shared" si="351"/>
        <v>0</v>
      </c>
      <c r="S960" s="14">
        <f t="shared" si="380"/>
        <v>0</v>
      </c>
      <c r="T960" s="4">
        <f t="shared" si="381"/>
        <v>0</v>
      </c>
      <c r="U960" s="29">
        <f t="shared" si="382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ht="15.75" x14ac:dyDescent="0.25">
      <c r="A961" s="115">
        <f t="shared" si="352"/>
        <v>45917</v>
      </c>
      <c r="B961" s="116" t="str">
        <f t="shared" ca="1" si="369"/>
        <v>n.d</v>
      </c>
      <c r="C961" s="14">
        <f t="shared" ca="1" si="370"/>
        <v>28.621075839999975</v>
      </c>
      <c r="D961" s="95">
        <f t="shared" si="353"/>
        <v>45916</v>
      </c>
      <c r="E961" s="13">
        <f ca="1">IF(D961&lt;$B$1,VLOOKUP(D961,[1]DI!$A$4:$B$15000,2,FALSE),0)</f>
        <v>0</v>
      </c>
      <c r="F961" s="14">
        <f t="shared" ca="1" si="371"/>
        <v>1</v>
      </c>
      <c r="G961" s="14">
        <f ca="1">(TRUNC(PRODUCT($F$12:$F960),16))</f>
        <v>1.4764231218813599</v>
      </c>
      <c r="H961" s="14">
        <f t="shared" ca="1" si="372"/>
        <v>1.4764231218813599</v>
      </c>
      <c r="I961" s="14">
        <f t="shared" ca="1" si="373"/>
        <v>1</v>
      </c>
      <c r="J961" s="13">
        <f t="shared" si="354"/>
        <v>0.03</v>
      </c>
      <c r="K961" s="29">
        <f t="shared" si="374"/>
        <v>45783</v>
      </c>
      <c r="L961" s="2">
        <f t="shared" si="375"/>
        <v>95</v>
      </c>
      <c r="M961" s="17">
        <f t="shared" si="376"/>
        <v>95</v>
      </c>
      <c r="N961" s="12">
        <f t="shared" si="377"/>
        <v>1.011205516</v>
      </c>
      <c r="O961" s="12">
        <f t="shared" ca="1" si="378"/>
        <v>1.011205516</v>
      </c>
      <c r="P961" s="17">
        <f t="shared" si="379"/>
        <v>0</v>
      </c>
      <c r="Q961" s="177">
        <f t="shared" ca="1" si="383"/>
        <v>307.97786475953245</v>
      </c>
      <c r="R961" s="20">
        <f t="shared" si="351"/>
        <v>0</v>
      </c>
      <c r="S961" s="14">
        <f t="shared" si="380"/>
        <v>0</v>
      </c>
      <c r="T961" s="4">
        <f t="shared" si="381"/>
        <v>0</v>
      </c>
      <c r="U961" s="29">
        <f t="shared" si="382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ht="15.75" x14ac:dyDescent="0.25">
      <c r="A962" s="115">
        <f t="shared" si="352"/>
        <v>45918</v>
      </c>
      <c r="B962" s="116" t="str">
        <f t="shared" ca="1" si="369"/>
        <v>n.d</v>
      </c>
      <c r="C962" s="14">
        <f t="shared" ca="1" si="370"/>
        <v>28.621075839999975</v>
      </c>
      <c r="D962" s="95">
        <f t="shared" si="353"/>
        <v>45917</v>
      </c>
      <c r="E962" s="13">
        <f ca="1">IF(D962&lt;$B$1,VLOOKUP(D962,[1]DI!$A$4:$B$15000,2,FALSE),0)</f>
        <v>0</v>
      </c>
      <c r="F962" s="14">
        <f t="shared" ca="1" si="371"/>
        <v>1</v>
      </c>
      <c r="G962" s="14">
        <f ca="1">(TRUNC(PRODUCT($F$12:$F961),16))</f>
        <v>1.4764231218813599</v>
      </c>
      <c r="H962" s="14">
        <f t="shared" ca="1" si="372"/>
        <v>1.4764231218813599</v>
      </c>
      <c r="I962" s="14">
        <f t="shared" ca="1" si="373"/>
        <v>1</v>
      </c>
      <c r="J962" s="13">
        <f t="shared" si="354"/>
        <v>0.03</v>
      </c>
      <c r="K962" s="29">
        <f t="shared" si="374"/>
        <v>45783</v>
      </c>
      <c r="L962" s="2">
        <f t="shared" si="375"/>
        <v>96</v>
      </c>
      <c r="M962" s="17">
        <f t="shared" si="376"/>
        <v>96</v>
      </c>
      <c r="N962" s="12">
        <f t="shared" si="377"/>
        <v>1.0113241340000001</v>
      </c>
      <c r="O962" s="12">
        <f t="shared" ca="1" si="378"/>
        <v>1.0113241340000001</v>
      </c>
      <c r="P962" s="17">
        <f t="shared" si="379"/>
        <v>0</v>
      </c>
      <c r="Q962" s="177">
        <f t="shared" ca="1" si="383"/>
        <v>308.01734900648052</v>
      </c>
      <c r="R962" s="20">
        <f t="shared" si="351"/>
        <v>0</v>
      </c>
      <c r="S962" s="14">
        <f t="shared" si="380"/>
        <v>0</v>
      </c>
      <c r="T962" s="4">
        <f t="shared" si="381"/>
        <v>0</v>
      </c>
      <c r="U962" s="29">
        <f t="shared" si="382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ht="15.75" x14ac:dyDescent="0.25">
      <c r="A963" s="115">
        <f t="shared" si="352"/>
        <v>45919</v>
      </c>
      <c r="B963" s="116" t="str">
        <f t="shared" ca="1" si="369"/>
        <v>n.d</v>
      </c>
      <c r="C963" s="14">
        <f t="shared" ca="1" si="370"/>
        <v>28.621075839999975</v>
      </c>
      <c r="D963" s="95">
        <f t="shared" si="353"/>
        <v>45918</v>
      </c>
      <c r="E963" s="13">
        <f ca="1">IF(D963&lt;$B$1,VLOOKUP(D963,[1]DI!$A$4:$B$15000,2,FALSE),0)</f>
        <v>0</v>
      </c>
      <c r="F963" s="14">
        <f t="shared" ca="1" si="371"/>
        <v>1</v>
      </c>
      <c r="G963" s="14">
        <f ca="1">(TRUNC(PRODUCT($F$12:$F962),16))</f>
        <v>1.4764231218813599</v>
      </c>
      <c r="H963" s="14">
        <f t="shared" ca="1" si="372"/>
        <v>1.4764231218813599</v>
      </c>
      <c r="I963" s="14">
        <f t="shared" ca="1" si="373"/>
        <v>1</v>
      </c>
      <c r="J963" s="13">
        <f t="shared" si="354"/>
        <v>0.03</v>
      </c>
      <c r="K963" s="29">
        <f t="shared" si="374"/>
        <v>45783</v>
      </c>
      <c r="L963" s="2">
        <f t="shared" si="375"/>
        <v>97</v>
      </c>
      <c r="M963" s="17">
        <f t="shared" si="376"/>
        <v>97</v>
      </c>
      <c r="N963" s="12">
        <f t="shared" si="377"/>
        <v>1.011442766</v>
      </c>
      <c r="O963" s="12">
        <f t="shared" ca="1" si="378"/>
        <v>1.011442766</v>
      </c>
      <c r="P963" s="17">
        <f t="shared" si="379"/>
        <v>0</v>
      </c>
      <c r="Q963" s="177">
        <f t="shared" ca="1" si="383"/>
        <v>308.05683792289909</v>
      </c>
      <c r="R963" s="20">
        <f t="shared" si="351"/>
        <v>0</v>
      </c>
      <c r="S963" s="14">
        <f t="shared" si="380"/>
        <v>0</v>
      </c>
      <c r="T963" s="4">
        <f t="shared" si="381"/>
        <v>0</v>
      </c>
      <c r="U963" s="29">
        <f t="shared" si="382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ht="15.75" x14ac:dyDescent="0.25">
      <c r="A964" s="115">
        <f t="shared" si="352"/>
        <v>45922</v>
      </c>
      <c r="B964" s="116" t="str">
        <f t="shared" ca="1" si="369"/>
        <v>n.d</v>
      </c>
      <c r="C964" s="14">
        <f t="shared" ca="1" si="370"/>
        <v>28.621075839999975</v>
      </c>
      <c r="D964" s="95">
        <f t="shared" si="353"/>
        <v>45919</v>
      </c>
      <c r="E964" s="13">
        <f ca="1">IF(D964&lt;$B$1,VLOOKUP(D964,[1]DI!$A$4:$B$15000,2,FALSE),0)</f>
        <v>0</v>
      </c>
      <c r="F964" s="14">
        <f t="shared" ca="1" si="371"/>
        <v>1</v>
      </c>
      <c r="G964" s="14">
        <f ca="1">(TRUNC(PRODUCT($F$12:$F963),16))</f>
        <v>1.4764231218813599</v>
      </c>
      <c r="H964" s="14">
        <f t="shared" ca="1" si="372"/>
        <v>1.4764231218813599</v>
      </c>
      <c r="I964" s="14">
        <f t="shared" ca="1" si="373"/>
        <v>1</v>
      </c>
      <c r="J964" s="13">
        <f t="shared" si="354"/>
        <v>0.03</v>
      </c>
      <c r="K964" s="29">
        <f t="shared" si="374"/>
        <v>45783</v>
      </c>
      <c r="L964" s="2">
        <f t="shared" si="375"/>
        <v>98</v>
      </c>
      <c r="M964" s="17">
        <f t="shared" si="376"/>
        <v>98</v>
      </c>
      <c r="N964" s="12">
        <f t="shared" si="377"/>
        <v>1.011561412</v>
      </c>
      <c r="O964" s="12">
        <f t="shared" ca="1" si="378"/>
        <v>1.011561412</v>
      </c>
      <c r="P964" s="17">
        <f t="shared" si="379"/>
        <v>0</v>
      </c>
      <c r="Q964" s="177">
        <f t="shared" ca="1" si="383"/>
        <v>308.09633148878817</v>
      </c>
      <c r="R964" s="20">
        <f t="shared" si="351"/>
        <v>0</v>
      </c>
      <c r="S964" s="14">
        <f t="shared" si="380"/>
        <v>0</v>
      </c>
      <c r="T964" s="4">
        <f t="shared" si="381"/>
        <v>0</v>
      </c>
      <c r="U964" s="29">
        <f t="shared" si="382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ht="15.75" x14ac:dyDescent="0.25">
      <c r="A965" s="115">
        <f t="shared" si="352"/>
        <v>45923</v>
      </c>
      <c r="B965" s="116" t="str">
        <f t="shared" ca="1" si="369"/>
        <v>n.d</v>
      </c>
      <c r="C965" s="14">
        <f t="shared" ca="1" si="370"/>
        <v>28.621075839999975</v>
      </c>
      <c r="D965" s="95">
        <f t="shared" si="353"/>
        <v>45922</v>
      </c>
      <c r="E965" s="13">
        <f ca="1">IF(D965&lt;$B$1,VLOOKUP(D965,[1]DI!$A$4:$B$15000,2,FALSE),0)</f>
        <v>0</v>
      </c>
      <c r="F965" s="14">
        <f t="shared" ca="1" si="371"/>
        <v>1</v>
      </c>
      <c r="G965" s="14">
        <f ca="1">(TRUNC(PRODUCT($F$12:$F964),16))</f>
        <v>1.4764231218813599</v>
      </c>
      <c r="H965" s="14">
        <f t="shared" ca="1" si="372"/>
        <v>1.4764231218813599</v>
      </c>
      <c r="I965" s="14">
        <f t="shared" ca="1" si="373"/>
        <v>1</v>
      </c>
      <c r="J965" s="13">
        <f t="shared" si="354"/>
        <v>0.03</v>
      </c>
      <c r="K965" s="29">
        <f t="shared" si="374"/>
        <v>45783</v>
      </c>
      <c r="L965" s="2">
        <f t="shared" si="375"/>
        <v>99</v>
      </c>
      <c r="M965" s="17">
        <f t="shared" si="376"/>
        <v>99</v>
      </c>
      <c r="N965" s="12">
        <f t="shared" si="377"/>
        <v>1.0116800720000001</v>
      </c>
      <c r="O965" s="12">
        <f t="shared" ca="1" si="378"/>
        <v>1.0116800720000001</v>
      </c>
      <c r="P965" s="17">
        <f t="shared" si="379"/>
        <v>0</v>
      </c>
      <c r="Q965" s="177">
        <f t="shared" ca="1" si="383"/>
        <v>308.13582972414781</v>
      </c>
      <c r="R965" s="20">
        <f t="shared" si="351"/>
        <v>0</v>
      </c>
      <c r="S965" s="14">
        <f t="shared" si="380"/>
        <v>0</v>
      </c>
      <c r="T965" s="4">
        <f t="shared" si="381"/>
        <v>0</v>
      </c>
      <c r="U965" s="29">
        <f t="shared" si="382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ht="15.75" x14ac:dyDescent="0.25">
      <c r="A966" s="115">
        <f t="shared" si="352"/>
        <v>45924</v>
      </c>
      <c r="B966" s="116" t="str">
        <f t="shared" ca="1" si="369"/>
        <v>n.d</v>
      </c>
      <c r="C966" s="14">
        <f t="shared" ca="1" si="370"/>
        <v>28.621075839999975</v>
      </c>
      <c r="D966" s="95">
        <f t="shared" si="353"/>
        <v>45923</v>
      </c>
      <c r="E966" s="13">
        <f ca="1">IF(D966&lt;$B$1,VLOOKUP(D966,[1]DI!$A$4:$B$15000,2,FALSE),0)</f>
        <v>0</v>
      </c>
      <c r="F966" s="14">
        <f t="shared" ca="1" si="371"/>
        <v>1</v>
      </c>
      <c r="G966" s="14">
        <f ca="1">(TRUNC(PRODUCT($F$12:$F965),16))</f>
        <v>1.4764231218813599</v>
      </c>
      <c r="H966" s="14">
        <f t="shared" ca="1" si="372"/>
        <v>1.4764231218813599</v>
      </c>
      <c r="I966" s="14">
        <f t="shared" ca="1" si="373"/>
        <v>1</v>
      </c>
      <c r="J966" s="13">
        <f t="shared" si="354"/>
        <v>0.03</v>
      </c>
      <c r="K966" s="29">
        <f t="shared" si="374"/>
        <v>45783</v>
      </c>
      <c r="L966" s="2">
        <f t="shared" si="375"/>
        <v>100</v>
      </c>
      <c r="M966" s="17">
        <f t="shared" si="376"/>
        <v>100</v>
      </c>
      <c r="N966" s="12">
        <f t="shared" si="377"/>
        <v>1.011798746</v>
      </c>
      <c r="O966" s="12">
        <f t="shared" ca="1" si="378"/>
        <v>1.011798746</v>
      </c>
      <c r="P966" s="17">
        <f t="shared" si="379"/>
        <v>0</v>
      </c>
      <c r="Q966" s="177">
        <f t="shared" ca="1" si="383"/>
        <v>308.17533261897802</v>
      </c>
      <c r="R966" s="20">
        <f t="shared" si="351"/>
        <v>0</v>
      </c>
      <c r="S966" s="14">
        <f t="shared" si="380"/>
        <v>0</v>
      </c>
      <c r="T966" s="4">
        <f t="shared" si="381"/>
        <v>0</v>
      </c>
      <c r="U966" s="29">
        <f t="shared" si="382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ht="15.75" x14ac:dyDescent="0.25">
      <c r="A967" s="115">
        <f t="shared" si="352"/>
        <v>45925</v>
      </c>
      <c r="B967" s="116" t="str">
        <f t="shared" ca="1" si="369"/>
        <v>n.d</v>
      </c>
      <c r="C967" s="14">
        <f t="shared" ca="1" si="370"/>
        <v>28.621075839999975</v>
      </c>
      <c r="D967" s="95">
        <f t="shared" si="353"/>
        <v>45924</v>
      </c>
      <c r="E967" s="13">
        <f ca="1">IF(D967&lt;$B$1,VLOOKUP(D967,[1]DI!$A$4:$B$15000,2,FALSE),0)</f>
        <v>0</v>
      </c>
      <c r="F967" s="14">
        <f t="shared" ca="1" si="371"/>
        <v>1</v>
      </c>
      <c r="G967" s="14">
        <f ca="1">(TRUNC(PRODUCT($F$12:$F966),16))</f>
        <v>1.4764231218813599</v>
      </c>
      <c r="H967" s="14">
        <f t="shared" ca="1" si="372"/>
        <v>1.4764231218813599</v>
      </c>
      <c r="I967" s="14">
        <f t="shared" ca="1" si="373"/>
        <v>1</v>
      </c>
      <c r="J967" s="13">
        <f t="shared" si="354"/>
        <v>0.03</v>
      </c>
      <c r="K967" s="29">
        <f t="shared" si="374"/>
        <v>45783</v>
      </c>
      <c r="L967" s="2">
        <f t="shared" si="375"/>
        <v>101</v>
      </c>
      <c r="M967" s="17">
        <f t="shared" si="376"/>
        <v>101</v>
      </c>
      <c r="N967" s="12">
        <f t="shared" si="377"/>
        <v>1.0119174339999999</v>
      </c>
      <c r="O967" s="12">
        <f t="shared" ca="1" si="378"/>
        <v>1.0119174339999999</v>
      </c>
      <c r="P967" s="17">
        <f t="shared" si="379"/>
        <v>0</v>
      </c>
      <c r="Q967" s="177">
        <f t="shared" ca="1" si="383"/>
        <v>308.21484017327873</v>
      </c>
      <c r="R967" s="20">
        <f t="shared" si="351"/>
        <v>0</v>
      </c>
      <c r="S967" s="14">
        <f t="shared" si="380"/>
        <v>0</v>
      </c>
      <c r="T967" s="4">
        <f t="shared" si="381"/>
        <v>0</v>
      </c>
      <c r="U967" s="29">
        <f t="shared" si="382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ht="15.75" x14ac:dyDescent="0.25">
      <c r="A968" s="115">
        <f t="shared" si="352"/>
        <v>45926</v>
      </c>
      <c r="B968" s="116" t="str">
        <f t="shared" ca="1" si="369"/>
        <v>n.d</v>
      </c>
      <c r="C968" s="14">
        <f t="shared" ca="1" si="370"/>
        <v>28.621075839999975</v>
      </c>
      <c r="D968" s="95">
        <f t="shared" si="353"/>
        <v>45925</v>
      </c>
      <c r="E968" s="13">
        <f ca="1">IF(D968&lt;$B$1,VLOOKUP(D968,[1]DI!$A$4:$B$15000,2,FALSE),0)</f>
        <v>0</v>
      </c>
      <c r="F968" s="14">
        <f t="shared" ca="1" si="371"/>
        <v>1</v>
      </c>
      <c r="G968" s="14">
        <f ca="1">(TRUNC(PRODUCT($F$12:$F967),16))</f>
        <v>1.4764231218813599</v>
      </c>
      <c r="H968" s="14">
        <f t="shared" ca="1" si="372"/>
        <v>1.4764231218813599</v>
      </c>
      <c r="I968" s="14">
        <f t="shared" ca="1" si="373"/>
        <v>1</v>
      </c>
      <c r="J968" s="13">
        <f t="shared" si="354"/>
        <v>0.03</v>
      </c>
      <c r="K968" s="29">
        <f t="shared" si="374"/>
        <v>45783</v>
      </c>
      <c r="L968" s="2">
        <f t="shared" si="375"/>
        <v>102</v>
      </c>
      <c r="M968" s="17">
        <f t="shared" si="376"/>
        <v>102</v>
      </c>
      <c r="N968" s="12">
        <f t="shared" si="377"/>
        <v>1.012036135</v>
      </c>
      <c r="O968" s="12">
        <f t="shared" ca="1" si="378"/>
        <v>1.012036135</v>
      </c>
      <c r="P968" s="17">
        <f t="shared" si="379"/>
        <v>0</v>
      </c>
      <c r="Q968" s="177">
        <f t="shared" ca="1" si="383"/>
        <v>308.25435205280218</v>
      </c>
      <c r="R968" s="20">
        <f t="shared" si="351"/>
        <v>0</v>
      </c>
      <c r="S968" s="14">
        <f t="shared" si="380"/>
        <v>0</v>
      </c>
      <c r="T968" s="4">
        <f t="shared" si="381"/>
        <v>0</v>
      </c>
      <c r="U968" s="29">
        <f t="shared" si="382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ht="15.75" x14ac:dyDescent="0.25">
      <c r="A969" s="115">
        <f t="shared" si="352"/>
        <v>45929</v>
      </c>
      <c r="B969" s="116" t="str">
        <f t="shared" ca="1" si="369"/>
        <v>n.d</v>
      </c>
      <c r="C969" s="14">
        <f t="shared" ca="1" si="370"/>
        <v>28.621075839999975</v>
      </c>
      <c r="D969" s="95">
        <f t="shared" si="353"/>
        <v>45926</v>
      </c>
      <c r="E969" s="13">
        <f ca="1">IF(D969&lt;$B$1,VLOOKUP(D969,[1]DI!$A$4:$B$15000,2,FALSE),0)</f>
        <v>0</v>
      </c>
      <c r="F969" s="14">
        <f t="shared" ca="1" si="371"/>
        <v>1</v>
      </c>
      <c r="G969" s="14">
        <f ca="1">(TRUNC(PRODUCT($F$12:$F968),16))</f>
        <v>1.4764231218813599</v>
      </c>
      <c r="H969" s="14">
        <f t="shared" ca="1" si="372"/>
        <v>1.4764231218813599</v>
      </c>
      <c r="I969" s="14">
        <f t="shared" ca="1" si="373"/>
        <v>1</v>
      </c>
      <c r="J969" s="13">
        <f t="shared" si="354"/>
        <v>0.03</v>
      </c>
      <c r="K969" s="29">
        <f t="shared" si="374"/>
        <v>45783</v>
      </c>
      <c r="L969" s="2">
        <f t="shared" si="375"/>
        <v>103</v>
      </c>
      <c r="M969" s="17">
        <f t="shared" si="376"/>
        <v>103</v>
      </c>
      <c r="N969" s="12">
        <f t="shared" si="377"/>
        <v>1.012154851</v>
      </c>
      <c r="O969" s="12">
        <f t="shared" ca="1" si="378"/>
        <v>1.012154851</v>
      </c>
      <c r="P969" s="17">
        <f t="shared" si="379"/>
        <v>0</v>
      </c>
      <c r="Q969" s="177">
        <f t="shared" ca="1" si="383"/>
        <v>308.29386892604401</v>
      </c>
      <c r="R969" s="20">
        <f t="shared" si="351"/>
        <v>0</v>
      </c>
      <c r="S969" s="14">
        <f t="shared" si="380"/>
        <v>0</v>
      </c>
      <c r="T969" s="4">
        <f t="shared" si="381"/>
        <v>0</v>
      </c>
      <c r="U969" s="29">
        <f t="shared" si="382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ht="15.75" x14ac:dyDescent="0.25">
      <c r="A970" s="115">
        <f t="shared" si="352"/>
        <v>45930</v>
      </c>
      <c r="B970" s="116" t="str">
        <f t="shared" ca="1" si="369"/>
        <v>n.d</v>
      </c>
      <c r="C970" s="14">
        <f t="shared" ca="1" si="370"/>
        <v>28.621075839999975</v>
      </c>
      <c r="D970" s="95">
        <f t="shared" si="353"/>
        <v>45929</v>
      </c>
      <c r="E970" s="13">
        <f ca="1">IF(D970&lt;$B$1,VLOOKUP(D970,[1]DI!$A$4:$B$15000,2,FALSE),0)</f>
        <v>0</v>
      </c>
      <c r="F970" s="14">
        <f t="shared" ca="1" si="371"/>
        <v>1</v>
      </c>
      <c r="G970" s="14">
        <f ca="1">(TRUNC(PRODUCT($F$12:$F969),16))</f>
        <v>1.4764231218813599</v>
      </c>
      <c r="H970" s="14">
        <f t="shared" ca="1" si="372"/>
        <v>1.4764231218813599</v>
      </c>
      <c r="I970" s="14">
        <f t="shared" ca="1" si="373"/>
        <v>1</v>
      </c>
      <c r="J970" s="13">
        <f t="shared" si="354"/>
        <v>0.03</v>
      </c>
      <c r="K970" s="29">
        <f t="shared" si="374"/>
        <v>45783</v>
      </c>
      <c r="L970" s="2">
        <f t="shared" si="375"/>
        <v>104</v>
      </c>
      <c r="M970" s="17">
        <f t="shared" si="376"/>
        <v>104</v>
      </c>
      <c r="N970" s="12">
        <f t="shared" si="377"/>
        <v>1.01227358</v>
      </c>
      <c r="O970" s="12">
        <f t="shared" ca="1" si="378"/>
        <v>1.01227358</v>
      </c>
      <c r="P970" s="17">
        <f t="shared" si="379"/>
        <v>0</v>
      </c>
      <c r="Q970" s="177">
        <f t="shared" ca="1" si="383"/>
        <v>308.33339012450847</v>
      </c>
      <c r="R970" s="20">
        <f t="shared" si="351"/>
        <v>0</v>
      </c>
      <c r="S970" s="14">
        <f t="shared" si="380"/>
        <v>0</v>
      </c>
      <c r="T970" s="4">
        <f t="shared" si="381"/>
        <v>0</v>
      </c>
      <c r="U970" s="29">
        <f t="shared" si="382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ht="15.75" x14ac:dyDescent="0.25">
      <c r="A971" s="115">
        <f t="shared" si="352"/>
        <v>45931</v>
      </c>
      <c r="B971" s="116" t="str">
        <f t="shared" ca="1" si="369"/>
        <v>n.d</v>
      </c>
      <c r="C971" s="14">
        <f t="shared" ca="1" si="370"/>
        <v>28.621075839999975</v>
      </c>
      <c r="D971" s="95">
        <f t="shared" si="353"/>
        <v>45930</v>
      </c>
      <c r="E971" s="13">
        <f ca="1">IF(D971&lt;$B$1,VLOOKUP(D971,[1]DI!$A$4:$B$15000,2,FALSE),0)</f>
        <v>0</v>
      </c>
      <c r="F971" s="14">
        <f t="shared" ca="1" si="371"/>
        <v>1</v>
      </c>
      <c r="G971" s="14">
        <f ca="1">(TRUNC(PRODUCT($F$12:$F970),16))</f>
        <v>1.4764231218813599</v>
      </c>
      <c r="H971" s="14">
        <f t="shared" ca="1" si="372"/>
        <v>1.4764231218813599</v>
      </c>
      <c r="I971" s="14">
        <f t="shared" ca="1" si="373"/>
        <v>1</v>
      </c>
      <c r="J971" s="13">
        <f t="shared" si="354"/>
        <v>0.03</v>
      </c>
      <c r="K971" s="29">
        <f t="shared" si="374"/>
        <v>45783</v>
      </c>
      <c r="L971" s="2">
        <f t="shared" si="375"/>
        <v>105</v>
      </c>
      <c r="M971" s="17">
        <f t="shared" si="376"/>
        <v>105</v>
      </c>
      <c r="N971" s="12">
        <f t="shared" si="377"/>
        <v>1.0123923239999999</v>
      </c>
      <c r="O971" s="12">
        <f t="shared" ca="1" si="378"/>
        <v>1.0123923239999999</v>
      </c>
      <c r="P971" s="17">
        <f t="shared" si="379"/>
        <v>0</v>
      </c>
      <c r="Q971" s="177">
        <f t="shared" ca="1" si="383"/>
        <v>308.37291631669143</v>
      </c>
      <c r="R971" s="20">
        <f t="shared" si="351"/>
        <v>0</v>
      </c>
      <c r="S971" s="14">
        <f t="shared" si="380"/>
        <v>0</v>
      </c>
      <c r="T971" s="4">
        <f t="shared" si="381"/>
        <v>0</v>
      </c>
      <c r="U971" s="29">
        <f t="shared" si="382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ht="15.75" x14ac:dyDescent="0.25">
      <c r="A972" s="115">
        <f t="shared" si="352"/>
        <v>45932</v>
      </c>
      <c r="B972" s="116" t="str">
        <f t="shared" ca="1" si="369"/>
        <v>n.d</v>
      </c>
      <c r="C972" s="14">
        <f t="shared" ca="1" si="370"/>
        <v>28.621075839999975</v>
      </c>
      <c r="D972" s="95">
        <f t="shared" si="353"/>
        <v>45931</v>
      </c>
      <c r="E972" s="13">
        <f ca="1">IF(D972&lt;$B$1,VLOOKUP(D972,[1]DI!$A$4:$B$15000,2,FALSE),0)</f>
        <v>0</v>
      </c>
      <c r="F972" s="14">
        <f t="shared" ca="1" si="371"/>
        <v>1</v>
      </c>
      <c r="G972" s="14">
        <f ca="1">(TRUNC(PRODUCT($F$12:$F971),16))</f>
        <v>1.4764231218813599</v>
      </c>
      <c r="H972" s="14">
        <f t="shared" ca="1" si="372"/>
        <v>1.4764231218813599</v>
      </c>
      <c r="I972" s="14">
        <f t="shared" ca="1" si="373"/>
        <v>1</v>
      </c>
      <c r="J972" s="13">
        <f t="shared" si="354"/>
        <v>0.03</v>
      </c>
      <c r="K972" s="29">
        <f t="shared" si="374"/>
        <v>45783</v>
      </c>
      <c r="L972" s="2">
        <f t="shared" si="375"/>
        <v>106</v>
      </c>
      <c r="M972" s="17">
        <f t="shared" si="376"/>
        <v>106</v>
      </c>
      <c r="N972" s="12">
        <f t="shared" si="377"/>
        <v>1.012511081</v>
      </c>
      <c r="O972" s="12">
        <f t="shared" ca="1" si="378"/>
        <v>1.012511081</v>
      </c>
      <c r="P972" s="17">
        <f t="shared" si="379"/>
        <v>0</v>
      </c>
      <c r="Q972" s="177">
        <f t="shared" ca="1" si="383"/>
        <v>308.41244683409695</v>
      </c>
      <c r="R972" s="20">
        <f t="shared" ref="R972:R1033" si="384">IF($P972&gt;0,VLOOKUP($P972,$X$12:$AD$150,7),0)</f>
        <v>0</v>
      </c>
      <c r="S972" s="14">
        <f t="shared" si="380"/>
        <v>0</v>
      </c>
      <c r="T972" s="4">
        <f t="shared" si="381"/>
        <v>0</v>
      </c>
      <c r="U972" s="29">
        <f t="shared" si="382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ht="15.75" x14ac:dyDescent="0.25">
      <c r="A973" s="115">
        <f t="shared" ref="A973:A1033" si="385">WORKDAY($A972,1,$X$166:$X$544)</f>
        <v>45933</v>
      </c>
      <c r="B973" s="116" t="str">
        <f t="shared" ca="1" si="369"/>
        <v>n.d</v>
      </c>
      <c r="C973" s="14">
        <f t="shared" ca="1" si="370"/>
        <v>28.621075839999975</v>
      </c>
      <c r="D973" s="95">
        <f t="shared" ref="D973:D1033" si="386">WORKDAY($A973,-1,$X$160:$X$544)</f>
        <v>45932</v>
      </c>
      <c r="E973" s="13">
        <f ca="1">IF(D973&lt;$B$1,VLOOKUP(D973,[1]DI!$A$4:$B$15000,2,FALSE),0)</f>
        <v>0</v>
      </c>
      <c r="F973" s="14">
        <f t="shared" ca="1" si="371"/>
        <v>1</v>
      </c>
      <c r="G973" s="14">
        <f ca="1">(TRUNC(PRODUCT($F$12:$F972),16))</f>
        <v>1.4764231218813599</v>
      </c>
      <c r="H973" s="14">
        <f t="shared" ca="1" si="372"/>
        <v>1.4764231218813599</v>
      </c>
      <c r="I973" s="14">
        <f t="shared" ca="1" si="373"/>
        <v>1</v>
      </c>
      <c r="J973" s="13">
        <f t="shared" ref="J973:J1033" si="387">J972</f>
        <v>0.03</v>
      </c>
      <c r="K973" s="29">
        <f t="shared" si="374"/>
        <v>45783</v>
      </c>
      <c r="L973" s="2">
        <f t="shared" si="375"/>
        <v>107</v>
      </c>
      <c r="M973" s="17">
        <f t="shared" si="376"/>
        <v>107</v>
      </c>
      <c r="N973" s="12">
        <f t="shared" si="377"/>
        <v>1.012629853</v>
      </c>
      <c r="O973" s="12">
        <f t="shared" ca="1" si="378"/>
        <v>1.012629853</v>
      </c>
      <c r="P973" s="17">
        <f t="shared" si="379"/>
        <v>0</v>
      </c>
      <c r="Q973" s="177">
        <f t="shared" ca="1" si="383"/>
        <v>308.45198235522105</v>
      </c>
      <c r="R973" s="20">
        <f t="shared" si="384"/>
        <v>0</v>
      </c>
      <c r="S973" s="14">
        <f t="shared" si="380"/>
        <v>0</v>
      </c>
      <c r="T973" s="4">
        <f t="shared" si="381"/>
        <v>0</v>
      </c>
      <c r="U973" s="29">
        <f t="shared" si="382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ht="15.75" x14ac:dyDescent="0.25">
      <c r="A974" s="115">
        <f t="shared" si="385"/>
        <v>45936</v>
      </c>
      <c r="B974" s="116" t="str">
        <f t="shared" ca="1" si="369"/>
        <v>n.d</v>
      </c>
      <c r="C974" s="14">
        <f t="shared" ca="1" si="370"/>
        <v>28.621075839999975</v>
      </c>
      <c r="D974" s="95">
        <f t="shared" si="386"/>
        <v>45933</v>
      </c>
      <c r="E974" s="13">
        <f ca="1">IF(D974&lt;$B$1,VLOOKUP(D974,[1]DI!$A$4:$B$15000,2,FALSE),0)</f>
        <v>0</v>
      </c>
      <c r="F974" s="14">
        <f t="shared" ca="1" si="371"/>
        <v>1</v>
      </c>
      <c r="G974" s="14">
        <f ca="1">(TRUNC(PRODUCT($F$12:$F973),16))</f>
        <v>1.4764231218813599</v>
      </c>
      <c r="H974" s="14">
        <f t="shared" ca="1" si="372"/>
        <v>1.4764231218813599</v>
      </c>
      <c r="I974" s="14">
        <f t="shared" ca="1" si="373"/>
        <v>1</v>
      </c>
      <c r="J974" s="13">
        <f t="shared" si="387"/>
        <v>0.03</v>
      </c>
      <c r="K974" s="29">
        <f t="shared" si="374"/>
        <v>45783</v>
      </c>
      <c r="L974" s="2">
        <f t="shared" si="375"/>
        <v>108</v>
      </c>
      <c r="M974" s="17">
        <f t="shared" si="376"/>
        <v>108</v>
      </c>
      <c r="N974" s="12">
        <f t="shared" si="377"/>
        <v>1.0127486379999999</v>
      </c>
      <c r="O974" s="12">
        <f t="shared" ca="1" si="378"/>
        <v>1.0127486379999999</v>
      </c>
      <c r="P974" s="17">
        <f t="shared" si="379"/>
        <v>0</v>
      </c>
      <c r="Q974" s="177">
        <f t="shared" ca="1" si="383"/>
        <v>308.49152219156764</v>
      </c>
      <c r="R974" s="20">
        <f t="shared" si="384"/>
        <v>0</v>
      </c>
      <c r="S974" s="14">
        <f t="shared" si="380"/>
        <v>0</v>
      </c>
      <c r="T974" s="4">
        <f t="shared" si="381"/>
        <v>0</v>
      </c>
      <c r="U974" s="29">
        <f t="shared" si="382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ht="15.75" x14ac:dyDescent="0.25">
      <c r="A975" s="115">
        <f t="shared" si="385"/>
        <v>45937</v>
      </c>
      <c r="B975" s="116" t="str">
        <f t="shared" ca="1" si="369"/>
        <v>n.d</v>
      </c>
      <c r="C975" s="14">
        <f t="shared" ca="1" si="370"/>
        <v>28.621075839999975</v>
      </c>
      <c r="D975" s="95">
        <f t="shared" si="386"/>
        <v>45936</v>
      </c>
      <c r="E975" s="13">
        <f ca="1">IF(D975&lt;$B$1,VLOOKUP(D975,[1]DI!$A$4:$B$15000,2,FALSE),0)</f>
        <v>0</v>
      </c>
      <c r="F975" s="14">
        <f t="shared" ca="1" si="371"/>
        <v>1</v>
      </c>
      <c r="G975" s="14">
        <f ca="1">(TRUNC(PRODUCT($F$12:$F974),16))</f>
        <v>1.4764231218813599</v>
      </c>
      <c r="H975" s="14">
        <f t="shared" ca="1" si="372"/>
        <v>1.4764231218813599</v>
      </c>
      <c r="I975" s="14">
        <f t="shared" ca="1" si="373"/>
        <v>1</v>
      </c>
      <c r="J975" s="13">
        <f t="shared" si="387"/>
        <v>0.03</v>
      </c>
      <c r="K975" s="29">
        <f t="shared" si="374"/>
        <v>45783</v>
      </c>
      <c r="L975" s="2">
        <f t="shared" si="375"/>
        <v>109</v>
      </c>
      <c r="M975" s="17">
        <f t="shared" si="376"/>
        <v>109</v>
      </c>
      <c r="N975" s="12">
        <f t="shared" si="377"/>
        <v>1.0128674369999999</v>
      </c>
      <c r="O975" s="12">
        <f t="shared" ca="1" si="378"/>
        <v>1.0128674369999999</v>
      </c>
      <c r="P975" s="17">
        <f t="shared" si="379"/>
        <v>0</v>
      </c>
      <c r="Q975" s="177">
        <f t="shared" ca="1" si="383"/>
        <v>308.53106669738492</v>
      </c>
      <c r="R975" s="20">
        <f t="shared" si="384"/>
        <v>0</v>
      </c>
      <c r="S975" s="14">
        <f t="shared" si="380"/>
        <v>0</v>
      </c>
      <c r="T975" s="4">
        <f t="shared" si="381"/>
        <v>0</v>
      </c>
      <c r="U975" s="29">
        <f t="shared" si="382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ht="15.75" x14ac:dyDescent="0.25">
      <c r="A976" s="115">
        <f t="shared" si="385"/>
        <v>45938</v>
      </c>
      <c r="B976" s="116" t="str">
        <f t="shared" ca="1" si="369"/>
        <v>n.d</v>
      </c>
      <c r="C976" s="14">
        <f t="shared" ca="1" si="370"/>
        <v>28.621075839999975</v>
      </c>
      <c r="D976" s="95">
        <f t="shared" si="386"/>
        <v>45937</v>
      </c>
      <c r="E976" s="13">
        <f ca="1">IF(D976&lt;$B$1,VLOOKUP(D976,[1]DI!$A$4:$B$15000,2,FALSE),0)</f>
        <v>0</v>
      </c>
      <c r="F976" s="14">
        <f t="shared" ca="1" si="371"/>
        <v>1</v>
      </c>
      <c r="G976" s="14">
        <f ca="1">(TRUNC(PRODUCT($F$12:$F975),16))</f>
        <v>1.4764231218813599</v>
      </c>
      <c r="H976" s="14">
        <f t="shared" ca="1" si="372"/>
        <v>1.4764231218813599</v>
      </c>
      <c r="I976" s="14">
        <f t="shared" ca="1" si="373"/>
        <v>1</v>
      </c>
      <c r="J976" s="13">
        <f t="shared" si="387"/>
        <v>0.03</v>
      </c>
      <c r="K976" s="29">
        <f t="shared" si="374"/>
        <v>45783</v>
      </c>
      <c r="L976" s="2">
        <f t="shared" si="375"/>
        <v>110</v>
      </c>
      <c r="M976" s="17">
        <f t="shared" si="376"/>
        <v>110</v>
      </c>
      <c r="N976" s="12">
        <f t="shared" si="377"/>
        <v>1.01298625</v>
      </c>
      <c r="O976" s="12">
        <f t="shared" ca="1" si="378"/>
        <v>1.01298625</v>
      </c>
      <c r="P976" s="17">
        <f t="shared" si="379"/>
        <v>0</v>
      </c>
      <c r="Q976" s="177">
        <f t="shared" ca="1" si="383"/>
        <v>308.57061585267263</v>
      </c>
      <c r="R976" s="20">
        <f t="shared" si="384"/>
        <v>0</v>
      </c>
      <c r="S976" s="14">
        <f t="shared" si="380"/>
        <v>0</v>
      </c>
      <c r="T976" s="4">
        <f t="shared" si="381"/>
        <v>0</v>
      </c>
      <c r="U976" s="29">
        <f t="shared" si="382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ht="15.75" x14ac:dyDescent="0.25">
      <c r="A977" s="115">
        <f t="shared" si="385"/>
        <v>45939</v>
      </c>
      <c r="B977" s="116" t="str">
        <f t="shared" ca="1" si="369"/>
        <v>n.d</v>
      </c>
      <c r="C977" s="14">
        <f t="shared" ca="1" si="370"/>
        <v>28.621075839999975</v>
      </c>
      <c r="D977" s="95">
        <f t="shared" si="386"/>
        <v>45938</v>
      </c>
      <c r="E977" s="13">
        <f ca="1">IF(D977&lt;$B$1,VLOOKUP(D977,[1]DI!$A$4:$B$15000,2,FALSE),0)</f>
        <v>0</v>
      </c>
      <c r="F977" s="14">
        <f t="shared" ca="1" si="371"/>
        <v>1</v>
      </c>
      <c r="G977" s="14">
        <f ca="1">(TRUNC(PRODUCT($F$12:$F976),16))</f>
        <v>1.4764231218813599</v>
      </c>
      <c r="H977" s="14">
        <f t="shared" ca="1" si="372"/>
        <v>1.4764231218813599</v>
      </c>
      <c r="I977" s="14">
        <f t="shared" ca="1" si="373"/>
        <v>1</v>
      </c>
      <c r="J977" s="13">
        <f t="shared" si="387"/>
        <v>0.03</v>
      </c>
      <c r="K977" s="29">
        <f t="shared" si="374"/>
        <v>45783</v>
      </c>
      <c r="L977" s="2">
        <f t="shared" si="375"/>
        <v>111</v>
      </c>
      <c r="M977" s="17">
        <f t="shared" si="376"/>
        <v>111</v>
      </c>
      <c r="N977" s="12">
        <f t="shared" si="377"/>
        <v>1.0131050770000001</v>
      </c>
      <c r="O977" s="12">
        <f t="shared" ca="1" si="378"/>
        <v>1.0131050770000001</v>
      </c>
      <c r="P977" s="17">
        <f t="shared" si="379"/>
        <v>0</v>
      </c>
      <c r="Q977" s="177">
        <f t="shared" ca="1" si="383"/>
        <v>308.61016967743103</v>
      </c>
      <c r="R977" s="20">
        <f t="shared" si="384"/>
        <v>0</v>
      </c>
      <c r="S977" s="14">
        <f t="shared" si="380"/>
        <v>0</v>
      </c>
      <c r="T977" s="4">
        <f t="shared" si="381"/>
        <v>0</v>
      </c>
      <c r="U977" s="29">
        <f t="shared" si="382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ht="15.75" x14ac:dyDescent="0.25">
      <c r="A978" s="115">
        <f t="shared" si="385"/>
        <v>45940</v>
      </c>
      <c r="B978" s="116" t="str">
        <f t="shared" ca="1" si="369"/>
        <v>n.d</v>
      </c>
      <c r="C978" s="14">
        <f t="shared" ca="1" si="370"/>
        <v>28.621075839999975</v>
      </c>
      <c r="D978" s="95">
        <f t="shared" si="386"/>
        <v>45939</v>
      </c>
      <c r="E978" s="13">
        <f ca="1">IF(D978&lt;$B$1,VLOOKUP(D978,[1]DI!$A$4:$B$15000,2,FALSE),0)</f>
        <v>0</v>
      </c>
      <c r="F978" s="14">
        <f t="shared" ca="1" si="371"/>
        <v>1</v>
      </c>
      <c r="G978" s="14">
        <f ca="1">(TRUNC(PRODUCT($F$12:$F977),16))</f>
        <v>1.4764231218813599</v>
      </c>
      <c r="H978" s="14">
        <f t="shared" ca="1" si="372"/>
        <v>1.4764231218813599</v>
      </c>
      <c r="I978" s="14">
        <f t="shared" ca="1" si="373"/>
        <v>1</v>
      </c>
      <c r="J978" s="13">
        <f t="shared" si="387"/>
        <v>0.03</v>
      </c>
      <c r="K978" s="29">
        <f t="shared" si="374"/>
        <v>45783</v>
      </c>
      <c r="L978" s="2">
        <f t="shared" si="375"/>
        <v>112</v>
      </c>
      <c r="M978" s="17">
        <f t="shared" si="376"/>
        <v>112</v>
      </c>
      <c r="N978" s="12">
        <f t="shared" si="377"/>
        <v>1.013223918</v>
      </c>
      <c r="O978" s="12">
        <f t="shared" ca="1" si="378"/>
        <v>1.013223918</v>
      </c>
      <c r="P978" s="17">
        <f t="shared" si="379"/>
        <v>0</v>
      </c>
      <c r="Q978" s="177">
        <f t="shared" ca="1" si="383"/>
        <v>308.64972815165987</v>
      </c>
      <c r="R978" s="20">
        <f t="shared" si="384"/>
        <v>0</v>
      </c>
      <c r="S978" s="14">
        <f t="shared" si="380"/>
        <v>0</v>
      </c>
      <c r="T978" s="4">
        <f t="shared" si="381"/>
        <v>0</v>
      </c>
      <c r="U978" s="29">
        <f t="shared" si="382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ht="15.75" x14ac:dyDescent="0.25">
      <c r="A979" s="115">
        <f t="shared" si="385"/>
        <v>45943</v>
      </c>
      <c r="B979" s="116" t="str">
        <f t="shared" ca="1" si="369"/>
        <v>n.d</v>
      </c>
      <c r="C979" s="14">
        <f t="shared" ca="1" si="370"/>
        <v>28.621075839999975</v>
      </c>
      <c r="D979" s="95">
        <f t="shared" si="386"/>
        <v>45940</v>
      </c>
      <c r="E979" s="13">
        <f ca="1">IF(D979&lt;$B$1,VLOOKUP(D979,[1]DI!$A$4:$B$15000,2,FALSE),0)</f>
        <v>0</v>
      </c>
      <c r="F979" s="14">
        <f t="shared" ca="1" si="371"/>
        <v>1</v>
      </c>
      <c r="G979" s="14">
        <f ca="1">(TRUNC(PRODUCT($F$12:$F978),16))</f>
        <v>1.4764231218813599</v>
      </c>
      <c r="H979" s="14">
        <f t="shared" ca="1" si="372"/>
        <v>1.4764231218813599</v>
      </c>
      <c r="I979" s="14">
        <f t="shared" ca="1" si="373"/>
        <v>1</v>
      </c>
      <c r="J979" s="13">
        <f t="shared" si="387"/>
        <v>0.03</v>
      </c>
      <c r="K979" s="29">
        <f t="shared" si="374"/>
        <v>45783</v>
      </c>
      <c r="L979" s="2">
        <f t="shared" si="375"/>
        <v>113</v>
      </c>
      <c r="M979" s="17">
        <f t="shared" si="376"/>
        <v>113</v>
      </c>
      <c r="N979" s="12">
        <f t="shared" si="377"/>
        <v>1.013342773</v>
      </c>
      <c r="O979" s="12">
        <f t="shared" ca="1" si="378"/>
        <v>1.013342773</v>
      </c>
      <c r="P979" s="17">
        <f t="shared" si="379"/>
        <v>0</v>
      </c>
      <c r="Q979" s="177">
        <f t="shared" ca="1" si="383"/>
        <v>308.68929129535928</v>
      </c>
      <c r="R979" s="20">
        <f t="shared" si="384"/>
        <v>0</v>
      </c>
      <c r="S979" s="14">
        <f t="shared" si="380"/>
        <v>0</v>
      </c>
      <c r="T979" s="4">
        <f t="shared" si="381"/>
        <v>0</v>
      </c>
      <c r="U979" s="29">
        <f t="shared" si="382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ht="15.75" x14ac:dyDescent="0.25">
      <c r="A980" s="115">
        <f t="shared" si="385"/>
        <v>45944</v>
      </c>
      <c r="B980" s="116" t="str">
        <f t="shared" ca="1" si="369"/>
        <v>n.d</v>
      </c>
      <c r="C980" s="14">
        <f t="shared" ca="1" si="370"/>
        <v>28.621075839999975</v>
      </c>
      <c r="D980" s="95">
        <f t="shared" si="386"/>
        <v>45943</v>
      </c>
      <c r="E980" s="13">
        <f ca="1">IF(D980&lt;$B$1,VLOOKUP(D980,[1]DI!$A$4:$B$15000,2,FALSE),0)</f>
        <v>0</v>
      </c>
      <c r="F980" s="14">
        <f t="shared" ca="1" si="371"/>
        <v>1</v>
      </c>
      <c r="G980" s="14">
        <f ca="1">(TRUNC(PRODUCT($F$12:$F979),16))</f>
        <v>1.4764231218813599</v>
      </c>
      <c r="H980" s="14">
        <f t="shared" ca="1" si="372"/>
        <v>1.4764231218813599</v>
      </c>
      <c r="I980" s="14">
        <f t="shared" ca="1" si="373"/>
        <v>1</v>
      </c>
      <c r="J980" s="13">
        <f t="shared" si="387"/>
        <v>0.03</v>
      </c>
      <c r="K980" s="29">
        <f t="shared" si="374"/>
        <v>45783</v>
      </c>
      <c r="L980" s="2">
        <f t="shared" si="375"/>
        <v>114</v>
      </c>
      <c r="M980" s="17">
        <f t="shared" si="376"/>
        <v>114</v>
      </c>
      <c r="N980" s="12">
        <f t="shared" si="377"/>
        <v>1.013461642</v>
      </c>
      <c r="O980" s="12">
        <f t="shared" ca="1" si="378"/>
        <v>1.013461642</v>
      </c>
      <c r="P980" s="17">
        <f t="shared" si="379"/>
        <v>0</v>
      </c>
      <c r="Q980" s="177">
        <f t="shared" ca="1" si="383"/>
        <v>308.72885909852926</v>
      </c>
      <c r="R980" s="20">
        <f t="shared" si="384"/>
        <v>0</v>
      </c>
      <c r="S980" s="14">
        <f t="shared" si="380"/>
        <v>0</v>
      </c>
      <c r="T980" s="4">
        <f t="shared" si="381"/>
        <v>0</v>
      </c>
      <c r="U980" s="29">
        <f t="shared" si="382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ht="15.75" x14ac:dyDescent="0.25">
      <c r="A981" s="115">
        <f t="shared" si="385"/>
        <v>45945</v>
      </c>
      <c r="B981" s="116" t="str">
        <f t="shared" ca="1" si="369"/>
        <v>n.d</v>
      </c>
      <c r="C981" s="14">
        <f t="shared" ca="1" si="370"/>
        <v>28.621075839999975</v>
      </c>
      <c r="D981" s="95">
        <f t="shared" si="386"/>
        <v>45944</v>
      </c>
      <c r="E981" s="13">
        <f ca="1">IF(D981&lt;$B$1,VLOOKUP(D981,[1]DI!$A$4:$B$15000,2,FALSE),0)</f>
        <v>0</v>
      </c>
      <c r="F981" s="14">
        <f t="shared" ca="1" si="371"/>
        <v>1</v>
      </c>
      <c r="G981" s="14">
        <f ca="1">(TRUNC(PRODUCT($F$12:$F980),16))</f>
        <v>1.4764231218813599</v>
      </c>
      <c r="H981" s="14">
        <f t="shared" ca="1" si="372"/>
        <v>1.4764231218813599</v>
      </c>
      <c r="I981" s="14">
        <f t="shared" ca="1" si="373"/>
        <v>1</v>
      </c>
      <c r="J981" s="13">
        <f t="shared" si="387"/>
        <v>0.03</v>
      </c>
      <c r="K981" s="29">
        <f t="shared" si="374"/>
        <v>45783</v>
      </c>
      <c r="L981" s="2">
        <f t="shared" si="375"/>
        <v>115</v>
      </c>
      <c r="M981" s="17">
        <f t="shared" si="376"/>
        <v>115</v>
      </c>
      <c r="N981" s="12">
        <f t="shared" si="377"/>
        <v>1.0135805250000001</v>
      </c>
      <c r="O981" s="12">
        <f t="shared" ca="1" si="378"/>
        <v>1.0135805250000001</v>
      </c>
      <c r="P981" s="17">
        <f t="shared" si="379"/>
        <v>0</v>
      </c>
      <c r="Q981" s="177">
        <f t="shared" ca="1" si="383"/>
        <v>308.76843156116973</v>
      </c>
      <c r="R981" s="20">
        <f t="shared" si="384"/>
        <v>0</v>
      </c>
      <c r="S981" s="14">
        <f t="shared" si="380"/>
        <v>0</v>
      </c>
      <c r="T981" s="4">
        <f t="shared" si="381"/>
        <v>0</v>
      </c>
      <c r="U981" s="29">
        <f t="shared" si="382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ht="15.75" x14ac:dyDescent="0.25">
      <c r="A982" s="115">
        <f t="shared" si="385"/>
        <v>45946</v>
      </c>
      <c r="B982" s="116" t="str">
        <f t="shared" ca="1" si="369"/>
        <v>n.d</v>
      </c>
      <c r="C982" s="14">
        <f t="shared" ca="1" si="370"/>
        <v>28.621075839999975</v>
      </c>
      <c r="D982" s="95">
        <f t="shared" si="386"/>
        <v>45945</v>
      </c>
      <c r="E982" s="13">
        <f ca="1">IF(D982&lt;$B$1,VLOOKUP(D982,[1]DI!$A$4:$B$15000,2,FALSE),0)</f>
        <v>0</v>
      </c>
      <c r="F982" s="14">
        <f t="shared" ca="1" si="371"/>
        <v>1</v>
      </c>
      <c r="G982" s="14">
        <f ca="1">(TRUNC(PRODUCT($F$12:$F981),16))</f>
        <v>1.4764231218813599</v>
      </c>
      <c r="H982" s="14">
        <f t="shared" ca="1" si="372"/>
        <v>1.4764231218813599</v>
      </c>
      <c r="I982" s="14">
        <f t="shared" ca="1" si="373"/>
        <v>1</v>
      </c>
      <c r="J982" s="13">
        <f t="shared" si="387"/>
        <v>0.03</v>
      </c>
      <c r="K982" s="29">
        <f t="shared" si="374"/>
        <v>45783</v>
      </c>
      <c r="L982" s="2">
        <f t="shared" si="375"/>
        <v>116</v>
      </c>
      <c r="M982" s="17">
        <f t="shared" si="376"/>
        <v>116</v>
      </c>
      <c r="N982" s="12">
        <f t="shared" si="377"/>
        <v>1.013699422</v>
      </c>
      <c r="O982" s="12">
        <f t="shared" ca="1" si="378"/>
        <v>1.013699422</v>
      </c>
      <c r="P982" s="17">
        <f t="shared" si="379"/>
        <v>0</v>
      </c>
      <c r="Q982" s="177">
        <f t="shared" ca="1" si="383"/>
        <v>308.80800868328078</v>
      </c>
      <c r="R982" s="20">
        <f t="shared" si="384"/>
        <v>0</v>
      </c>
      <c r="S982" s="14">
        <f t="shared" si="380"/>
        <v>0</v>
      </c>
      <c r="T982" s="4">
        <f t="shared" si="381"/>
        <v>0</v>
      </c>
      <c r="U982" s="29">
        <f t="shared" si="382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ht="15.75" x14ac:dyDescent="0.25">
      <c r="A983" s="115">
        <f t="shared" si="385"/>
        <v>45947</v>
      </c>
      <c r="B983" s="116" t="str">
        <f t="shared" ca="1" si="369"/>
        <v>n.d</v>
      </c>
      <c r="C983" s="14">
        <f t="shared" ca="1" si="370"/>
        <v>28.621075839999975</v>
      </c>
      <c r="D983" s="95">
        <f t="shared" si="386"/>
        <v>45946</v>
      </c>
      <c r="E983" s="13">
        <f ca="1">IF(D983&lt;$B$1,VLOOKUP(D983,[1]DI!$A$4:$B$15000,2,FALSE),0)</f>
        <v>0</v>
      </c>
      <c r="F983" s="14">
        <f t="shared" ca="1" si="371"/>
        <v>1</v>
      </c>
      <c r="G983" s="14">
        <f ca="1">(TRUNC(PRODUCT($F$12:$F982),16))</f>
        <v>1.4764231218813599</v>
      </c>
      <c r="H983" s="14">
        <f t="shared" ca="1" si="372"/>
        <v>1.4764231218813599</v>
      </c>
      <c r="I983" s="14">
        <f t="shared" ca="1" si="373"/>
        <v>1</v>
      </c>
      <c r="J983" s="13">
        <f t="shared" si="387"/>
        <v>0.03</v>
      </c>
      <c r="K983" s="29">
        <f t="shared" si="374"/>
        <v>45783</v>
      </c>
      <c r="L983" s="2">
        <f t="shared" si="375"/>
        <v>117</v>
      </c>
      <c r="M983" s="17">
        <f t="shared" si="376"/>
        <v>117</v>
      </c>
      <c r="N983" s="12">
        <f t="shared" si="377"/>
        <v>1.013818332</v>
      </c>
      <c r="O983" s="12">
        <f t="shared" ca="1" si="378"/>
        <v>1.013818332</v>
      </c>
      <c r="P983" s="17">
        <f t="shared" si="379"/>
        <v>0</v>
      </c>
      <c r="Q983" s="177">
        <f t="shared" ca="1" si="383"/>
        <v>308.84759013061449</v>
      </c>
      <c r="R983" s="20">
        <f t="shared" si="384"/>
        <v>0</v>
      </c>
      <c r="S983" s="14">
        <f t="shared" si="380"/>
        <v>0</v>
      </c>
      <c r="T983" s="4">
        <f t="shared" si="381"/>
        <v>0</v>
      </c>
      <c r="U983" s="29">
        <f t="shared" si="382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ht="15.75" x14ac:dyDescent="0.25">
      <c r="A984" s="115">
        <f t="shared" si="385"/>
        <v>45950</v>
      </c>
      <c r="B984" s="116" t="str">
        <f t="shared" ca="1" si="369"/>
        <v>n.d</v>
      </c>
      <c r="C984" s="14">
        <f t="shared" ca="1" si="370"/>
        <v>28.621075839999975</v>
      </c>
      <c r="D984" s="95">
        <f t="shared" si="386"/>
        <v>45947</v>
      </c>
      <c r="E984" s="13">
        <f ca="1">IF(D984&lt;$B$1,VLOOKUP(D984,[1]DI!$A$4:$B$15000,2,FALSE),0)</f>
        <v>0</v>
      </c>
      <c r="F984" s="14">
        <f t="shared" ca="1" si="371"/>
        <v>1</v>
      </c>
      <c r="G984" s="14">
        <f ca="1">(TRUNC(PRODUCT($F$12:$F983),16))</f>
        <v>1.4764231218813599</v>
      </c>
      <c r="H984" s="14">
        <f t="shared" ca="1" si="372"/>
        <v>1.4764231218813599</v>
      </c>
      <c r="I984" s="14">
        <f t="shared" ca="1" si="373"/>
        <v>1</v>
      </c>
      <c r="J984" s="13">
        <f t="shared" si="387"/>
        <v>0.03</v>
      </c>
      <c r="K984" s="29">
        <f t="shared" si="374"/>
        <v>45783</v>
      </c>
      <c r="L984" s="2">
        <f t="shared" si="375"/>
        <v>118</v>
      </c>
      <c r="M984" s="17">
        <f t="shared" si="376"/>
        <v>118</v>
      </c>
      <c r="N984" s="12">
        <f t="shared" si="377"/>
        <v>1.013937257</v>
      </c>
      <c r="O984" s="12">
        <f t="shared" ca="1" si="378"/>
        <v>1.013937257</v>
      </c>
      <c r="P984" s="17">
        <f t="shared" si="379"/>
        <v>0</v>
      </c>
      <c r="Q984" s="177">
        <f t="shared" ca="1" si="383"/>
        <v>308.88717657166666</v>
      </c>
      <c r="R984" s="20">
        <f t="shared" si="384"/>
        <v>0</v>
      </c>
      <c r="S984" s="14">
        <f t="shared" si="380"/>
        <v>0</v>
      </c>
      <c r="T984" s="4">
        <f t="shared" si="381"/>
        <v>0</v>
      </c>
      <c r="U984" s="29">
        <f t="shared" si="382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ht="15.75" x14ac:dyDescent="0.25">
      <c r="A985" s="115">
        <f t="shared" si="385"/>
        <v>45951</v>
      </c>
      <c r="B985" s="116" t="str">
        <f t="shared" ca="1" si="369"/>
        <v>n.d</v>
      </c>
      <c r="C985" s="14">
        <f t="shared" ca="1" si="370"/>
        <v>28.621075839999975</v>
      </c>
      <c r="D985" s="95">
        <f t="shared" si="386"/>
        <v>45950</v>
      </c>
      <c r="E985" s="13">
        <f ca="1">IF(D985&lt;$B$1,VLOOKUP(D985,[1]DI!$A$4:$B$15000,2,FALSE),0)</f>
        <v>0</v>
      </c>
      <c r="F985" s="14">
        <f t="shared" ca="1" si="371"/>
        <v>1</v>
      </c>
      <c r="G985" s="14">
        <f ca="1">(TRUNC(PRODUCT($F$12:$F984),16))</f>
        <v>1.4764231218813599</v>
      </c>
      <c r="H985" s="14">
        <f t="shared" ca="1" si="372"/>
        <v>1.4764231218813599</v>
      </c>
      <c r="I985" s="14">
        <f t="shared" ca="1" si="373"/>
        <v>1</v>
      </c>
      <c r="J985" s="13">
        <f t="shared" si="387"/>
        <v>0.03</v>
      </c>
      <c r="K985" s="29">
        <f t="shared" si="374"/>
        <v>45783</v>
      </c>
      <c r="L985" s="2">
        <f t="shared" si="375"/>
        <v>119</v>
      </c>
      <c r="M985" s="17">
        <f t="shared" si="376"/>
        <v>119</v>
      </c>
      <c r="N985" s="12">
        <f t="shared" si="377"/>
        <v>1.0140561960000001</v>
      </c>
      <c r="O985" s="12">
        <f t="shared" ca="1" si="378"/>
        <v>1.0140561960000001</v>
      </c>
      <c r="P985" s="17">
        <f t="shared" si="379"/>
        <v>0</v>
      </c>
      <c r="Q985" s="177">
        <f t="shared" ca="1" si="383"/>
        <v>308.92676768218928</v>
      </c>
      <c r="R985" s="20">
        <f t="shared" si="384"/>
        <v>0</v>
      </c>
      <c r="S985" s="14">
        <f t="shared" si="380"/>
        <v>0</v>
      </c>
      <c r="T985" s="4">
        <f t="shared" si="381"/>
        <v>0</v>
      </c>
      <c r="U985" s="29">
        <f t="shared" si="382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ht="15.75" x14ac:dyDescent="0.25">
      <c r="A986" s="115">
        <f t="shared" si="385"/>
        <v>45952</v>
      </c>
      <c r="B986" s="116" t="str">
        <f t="shared" ca="1" si="369"/>
        <v>n.d</v>
      </c>
      <c r="C986" s="14">
        <f t="shared" ca="1" si="370"/>
        <v>28.621075839999975</v>
      </c>
      <c r="D986" s="95">
        <f t="shared" si="386"/>
        <v>45951</v>
      </c>
      <c r="E986" s="13">
        <f ca="1">IF(D986&lt;$B$1,VLOOKUP(D986,[1]DI!$A$4:$B$15000,2,FALSE),0)</f>
        <v>0</v>
      </c>
      <c r="F986" s="14">
        <f t="shared" ca="1" si="371"/>
        <v>1</v>
      </c>
      <c r="G986" s="14">
        <f ca="1">(TRUNC(PRODUCT($F$12:$F985),16))</f>
        <v>1.4764231218813599</v>
      </c>
      <c r="H986" s="14">
        <f t="shared" ca="1" si="372"/>
        <v>1.4764231218813599</v>
      </c>
      <c r="I986" s="14">
        <f t="shared" ca="1" si="373"/>
        <v>1</v>
      </c>
      <c r="J986" s="13">
        <f t="shared" si="387"/>
        <v>0.03</v>
      </c>
      <c r="K986" s="29">
        <f t="shared" si="374"/>
        <v>45783</v>
      </c>
      <c r="L986" s="2">
        <f t="shared" si="375"/>
        <v>120</v>
      </c>
      <c r="M986" s="17">
        <f t="shared" si="376"/>
        <v>120</v>
      </c>
      <c r="N986" s="12">
        <f t="shared" si="377"/>
        <v>1.0141751480000001</v>
      </c>
      <c r="O986" s="12">
        <f t="shared" ca="1" si="378"/>
        <v>1.0141751480000001</v>
      </c>
      <c r="P986" s="17">
        <f t="shared" si="379"/>
        <v>0</v>
      </c>
      <c r="Q986" s="177">
        <f t="shared" ca="1" si="383"/>
        <v>308.96636310793463</v>
      </c>
      <c r="R986" s="20">
        <f t="shared" si="384"/>
        <v>0</v>
      </c>
      <c r="S986" s="14">
        <f t="shared" si="380"/>
        <v>0</v>
      </c>
      <c r="T986" s="4">
        <f t="shared" si="381"/>
        <v>0</v>
      </c>
      <c r="U986" s="29">
        <f t="shared" si="382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ht="15.75" x14ac:dyDescent="0.25">
      <c r="A987" s="115">
        <f t="shared" si="385"/>
        <v>45953</v>
      </c>
      <c r="B987" s="116" t="str">
        <f t="shared" ca="1" si="369"/>
        <v>n.d</v>
      </c>
      <c r="C987" s="14">
        <f t="shared" ca="1" si="370"/>
        <v>28.621075839999975</v>
      </c>
      <c r="D987" s="95">
        <f t="shared" si="386"/>
        <v>45952</v>
      </c>
      <c r="E987" s="13">
        <f ca="1">IF(D987&lt;$B$1,VLOOKUP(D987,[1]DI!$A$4:$B$15000,2,FALSE),0)</f>
        <v>0</v>
      </c>
      <c r="F987" s="14">
        <f t="shared" ca="1" si="371"/>
        <v>1</v>
      </c>
      <c r="G987" s="14">
        <f ca="1">(TRUNC(PRODUCT($F$12:$F986),16))</f>
        <v>1.4764231218813599</v>
      </c>
      <c r="H987" s="14">
        <f t="shared" ca="1" si="372"/>
        <v>1.4764231218813599</v>
      </c>
      <c r="I987" s="14">
        <f t="shared" ca="1" si="373"/>
        <v>1</v>
      </c>
      <c r="J987" s="13">
        <f t="shared" si="387"/>
        <v>0.03</v>
      </c>
      <c r="K987" s="29">
        <f t="shared" si="374"/>
        <v>45783</v>
      </c>
      <c r="L987" s="2">
        <f t="shared" si="375"/>
        <v>121</v>
      </c>
      <c r="M987" s="17">
        <f t="shared" si="376"/>
        <v>121</v>
      </c>
      <c r="N987" s="12">
        <f t="shared" si="377"/>
        <v>1.014294115</v>
      </c>
      <c r="O987" s="12">
        <f t="shared" ca="1" si="378"/>
        <v>1.014294115</v>
      </c>
      <c r="P987" s="17">
        <f t="shared" si="379"/>
        <v>0</v>
      </c>
      <c r="Q987" s="177">
        <f t="shared" ca="1" si="383"/>
        <v>309.00596352739842</v>
      </c>
      <c r="R987" s="20">
        <f t="shared" si="384"/>
        <v>0</v>
      </c>
      <c r="S987" s="14">
        <f t="shared" si="380"/>
        <v>0</v>
      </c>
      <c r="T987" s="4">
        <f t="shared" si="381"/>
        <v>0</v>
      </c>
      <c r="U987" s="29">
        <f t="shared" si="382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ht="15.75" x14ac:dyDescent="0.25">
      <c r="A988" s="115">
        <f t="shared" si="385"/>
        <v>45954</v>
      </c>
      <c r="B988" s="116" t="str">
        <f t="shared" ca="1" si="369"/>
        <v>n.d</v>
      </c>
      <c r="C988" s="14">
        <f t="shared" ca="1" si="370"/>
        <v>28.621075839999975</v>
      </c>
      <c r="D988" s="95">
        <f t="shared" si="386"/>
        <v>45953</v>
      </c>
      <c r="E988" s="13">
        <f ca="1">IF(D988&lt;$B$1,VLOOKUP(D988,[1]DI!$A$4:$B$15000,2,FALSE),0)</f>
        <v>0</v>
      </c>
      <c r="F988" s="14">
        <f t="shared" ca="1" si="371"/>
        <v>1</v>
      </c>
      <c r="G988" s="14">
        <f ca="1">(TRUNC(PRODUCT($F$12:$F987),16))</f>
        <v>1.4764231218813599</v>
      </c>
      <c r="H988" s="14">
        <f t="shared" ca="1" si="372"/>
        <v>1.4764231218813599</v>
      </c>
      <c r="I988" s="14">
        <f t="shared" ca="1" si="373"/>
        <v>1</v>
      </c>
      <c r="J988" s="13">
        <f t="shared" si="387"/>
        <v>0.03</v>
      </c>
      <c r="K988" s="29">
        <f t="shared" si="374"/>
        <v>45783</v>
      </c>
      <c r="L988" s="2">
        <f t="shared" si="375"/>
        <v>122</v>
      </c>
      <c r="M988" s="17">
        <f t="shared" si="376"/>
        <v>122</v>
      </c>
      <c r="N988" s="12">
        <f t="shared" si="377"/>
        <v>1.0144130950000001</v>
      </c>
      <c r="O988" s="12">
        <f t="shared" ca="1" si="378"/>
        <v>1.0144130950000001</v>
      </c>
      <c r="P988" s="17">
        <f t="shared" si="379"/>
        <v>0</v>
      </c>
      <c r="Q988" s="177">
        <f t="shared" ca="1" si="383"/>
        <v>309.04556828208484</v>
      </c>
      <c r="R988" s="20">
        <f t="shared" si="384"/>
        <v>0</v>
      </c>
      <c r="S988" s="14">
        <f t="shared" si="380"/>
        <v>0</v>
      </c>
      <c r="T988" s="4">
        <f t="shared" si="381"/>
        <v>0</v>
      </c>
      <c r="U988" s="29">
        <f t="shared" si="382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ht="15.75" x14ac:dyDescent="0.25">
      <c r="A989" s="115">
        <f t="shared" si="385"/>
        <v>45957</v>
      </c>
      <c r="B989" s="116" t="str">
        <f t="shared" ca="1" si="369"/>
        <v>n.d</v>
      </c>
      <c r="C989" s="14">
        <f t="shared" ca="1" si="370"/>
        <v>28.621075839999975</v>
      </c>
      <c r="D989" s="95">
        <f t="shared" si="386"/>
        <v>45954</v>
      </c>
      <c r="E989" s="13">
        <f ca="1">IF(D989&lt;$B$1,VLOOKUP(D989,[1]DI!$A$4:$B$15000,2,FALSE),0)</f>
        <v>0</v>
      </c>
      <c r="F989" s="14">
        <f t="shared" ca="1" si="371"/>
        <v>1</v>
      </c>
      <c r="G989" s="14">
        <f ca="1">(TRUNC(PRODUCT($F$12:$F988),16))</f>
        <v>1.4764231218813599</v>
      </c>
      <c r="H989" s="14">
        <f t="shared" ca="1" si="372"/>
        <v>1.4764231218813599</v>
      </c>
      <c r="I989" s="14">
        <f t="shared" ca="1" si="373"/>
        <v>1</v>
      </c>
      <c r="J989" s="13">
        <f t="shared" si="387"/>
        <v>0.03</v>
      </c>
      <c r="K989" s="29">
        <f t="shared" si="374"/>
        <v>45783</v>
      </c>
      <c r="L989" s="2">
        <f t="shared" si="375"/>
        <v>123</v>
      </c>
      <c r="M989" s="17">
        <f t="shared" si="376"/>
        <v>123</v>
      </c>
      <c r="N989" s="12">
        <f t="shared" si="377"/>
        <v>1.014532089</v>
      </c>
      <c r="O989" s="12">
        <f t="shared" ca="1" si="378"/>
        <v>1.014532089</v>
      </c>
      <c r="P989" s="17">
        <f t="shared" si="379"/>
        <v>0</v>
      </c>
      <c r="Q989" s="177">
        <f t="shared" ca="1" si="383"/>
        <v>309.08517769624177</v>
      </c>
      <c r="R989" s="20">
        <f t="shared" si="384"/>
        <v>0</v>
      </c>
      <c r="S989" s="14">
        <f t="shared" si="380"/>
        <v>0</v>
      </c>
      <c r="T989" s="4">
        <f t="shared" si="381"/>
        <v>0</v>
      </c>
      <c r="U989" s="29">
        <f t="shared" si="382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ht="15.75" x14ac:dyDescent="0.25">
      <c r="A990" s="115">
        <f t="shared" si="385"/>
        <v>45958</v>
      </c>
      <c r="B990" s="116" t="str">
        <f t="shared" ca="1" si="369"/>
        <v>n.d</v>
      </c>
      <c r="C990" s="14">
        <f t="shared" ca="1" si="370"/>
        <v>28.621075839999975</v>
      </c>
      <c r="D990" s="95">
        <f t="shared" si="386"/>
        <v>45957</v>
      </c>
      <c r="E990" s="13">
        <f ca="1">IF(D990&lt;$B$1,VLOOKUP(D990,[1]DI!$A$4:$B$15000,2,FALSE),0)</f>
        <v>0</v>
      </c>
      <c r="F990" s="14">
        <f t="shared" ca="1" si="371"/>
        <v>1</v>
      </c>
      <c r="G990" s="14">
        <f ca="1">(TRUNC(PRODUCT($F$12:$F989),16))</f>
        <v>1.4764231218813599</v>
      </c>
      <c r="H990" s="14">
        <f t="shared" ca="1" si="372"/>
        <v>1.4764231218813599</v>
      </c>
      <c r="I990" s="14">
        <f t="shared" ca="1" si="373"/>
        <v>1</v>
      </c>
      <c r="J990" s="13">
        <f t="shared" si="387"/>
        <v>0.03</v>
      </c>
      <c r="K990" s="29">
        <f t="shared" si="374"/>
        <v>45783</v>
      </c>
      <c r="L990" s="2">
        <f t="shared" si="375"/>
        <v>124</v>
      </c>
      <c r="M990" s="17">
        <f t="shared" si="376"/>
        <v>124</v>
      </c>
      <c r="N990" s="12">
        <f t="shared" si="377"/>
        <v>1.0146510980000001</v>
      </c>
      <c r="O990" s="12">
        <f t="shared" ca="1" si="378"/>
        <v>1.0146510980000001</v>
      </c>
      <c r="P990" s="17">
        <f t="shared" si="379"/>
        <v>0</v>
      </c>
      <c r="Q990" s="177">
        <f t="shared" ca="1" si="383"/>
        <v>309.1247920941172</v>
      </c>
      <c r="R990" s="20">
        <f t="shared" si="384"/>
        <v>0</v>
      </c>
      <c r="S990" s="14">
        <f t="shared" si="380"/>
        <v>0</v>
      </c>
      <c r="T990" s="4">
        <f t="shared" si="381"/>
        <v>0</v>
      </c>
      <c r="U990" s="29">
        <f t="shared" si="382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ht="15.75" x14ac:dyDescent="0.25">
      <c r="A991" s="115">
        <f t="shared" si="385"/>
        <v>45959</v>
      </c>
      <c r="B991" s="116" t="str">
        <f t="shared" ca="1" si="369"/>
        <v>n.d</v>
      </c>
      <c r="C991" s="14">
        <f t="shared" ca="1" si="370"/>
        <v>28.621075839999975</v>
      </c>
      <c r="D991" s="95">
        <f t="shared" si="386"/>
        <v>45958</v>
      </c>
      <c r="E991" s="13">
        <f ca="1">IF(D991&lt;$B$1,VLOOKUP(D991,[1]DI!$A$4:$B$15000,2,FALSE),0)</f>
        <v>0</v>
      </c>
      <c r="F991" s="14">
        <f t="shared" ca="1" si="371"/>
        <v>1</v>
      </c>
      <c r="G991" s="14">
        <f ca="1">(TRUNC(PRODUCT($F$12:$F990),16))</f>
        <v>1.4764231218813599</v>
      </c>
      <c r="H991" s="14">
        <f t="shared" ca="1" si="372"/>
        <v>1.4764231218813599</v>
      </c>
      <c r="I991" s="14">
        <f t="shared" ca="1" si="373"/>
        <v>1</v>
      </c>
      <c r="J991" s="13">
        <f t="shared" si="387"/>
        <v>0.03</v>
      </c>
      <c r="K991" s="29">
        <f t="shared" si="374"/>
        <v>45783</v>
      </c>
      <c r="L991" s="2">
        <f t="shared" si="375"/>
        <v>125</v>
      </c>
      <c r="M991" s="17">
        <f t="shared" si="376"/>
        <v>125</v>
      </c>
      <c r="N991" s="12">
        <f t="shared" si="377"/>
        <v>1.0147701200000001</v>
      </c>
      <c r="O991" s="12">
        <f t="shared" ca="1" si="378"/>
        <v>1.0147701200000001</v>
      </c>
      <c r="P991" s="17">
        <f t="shared" si="379"/>
        <v>0</v>
      </c>
      <c r="Q991" s="177">
        <f t="shared" ca="1" si="383"/>
        <v>309.16441082721531</v>
      </c>
      <c r="R991" s="20">
        <f t="shared" si="384"/>
        <v>0</v>
      </c>
      <c r="S991" s="14">
        <f t="shared" si="380"/>
        <v>0</v>
      </c>
      <c r="T991" s="4">
        <f t="shared" si="381"/>
        <v>0</v>
      </c>
      <c r="U991" s="29">
        <f t="shared" si="382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ht="15.75" x14ac:dyDescent="0.25">
      <c r="A992" s="115">
        <f t="shared" si="385"/>
        <v>45960</v>
      </c>
      <c r="B992" s="116" t="str">
        <f t="shared" ca="1" si="369"/>
        <v>n.d</v>
      </c>
      <c r="C992" s="14">
        <f t="shared" ca="1" si="370"/>
        <v>28.621075839999975</v>
      </c>
      <c r="D992" s="95">
        <f t="shared" si="386"/>
        <v>45959</v>
      </c>
      <c r="E992" s="13">
        <f ca="1">IF(D992&lt;$B$1,VLOOKUP(D992,[1]DI!$A$4:$B$15000,2,FALSE),0)</f>
        <v>0</v>
      </c>
      <c r="F992" s="14">
        <f t="shared" ca="1" si="371"/>
        <v>1</v>
      </c>
      <c r="G992" s="14">
        <f ca="1">(TRUNC(PRODUCT($F$12:$F991),16))</f>
        <v>1.4764231218813599</v>
      </c>
      <c r="H992" s="14">
        <f t="shared" ca="1" si="372"/>
        <v>1.4764231218813599</v>
      </c>
      <c r="I992" s="14">
        <f t="shared" ca="1" si="373"/>
        <v>1</v>
      </c>
      <c r="J992" s="13">
        <f t="shared" si="387"/>
        <v>0.03</v>
      </c>
      <c r="K992" s="29">
        <f t="shared" si="374"/>
        <v>45783</v>
      </c>
      <c r="L992" s="2">
        <f t="shared" si="375"/>
        <v>126</v>
      </c>
      <c r="M992" s="17">
        <f t="shared" si="376"/>
        <v>126</v>
      </c>
      <c r="N992" s="12">
        <f t="shared" si="377"/>
        <v>1.014889157</v>
      </c>
      <c r="O992" s="12">
        <f t="shared" ca="1" si="378"/>
        <v>1.014889157</v>
      </c>
      <c r="P992" s="17">
        <f t="shared" si="379"/>
        <v>0</v>
      </c>
      <c r="Q992" s="177">
        <f t="shared" ca="1" si="383"/>
        <v>309.20403455403181</v>
      </c>
      <c r="R992" s="20">
        <f t="shared" si="384"/>
        <v>0</v>
      </c>
      <c r="S992" s="14">
        <f t="shared" si="380"/>
        <v>0</v>
      </c>
      <c r="T992" s="4">
        <f t="shared" si="381"/>
        <v>0</v>
      </c>
      <c r="U992" s="29">
        <f t="shared" si="382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ht="15.75" x14ac:dyDescent="0.25">
      <c r="A993" s="115">
        <f t="shared" si="385"/>
        <v>45961</v>
      </c>
      <c r="B993" s="116" t="str">
        <f t="shared" ca="1" si="369"/>
        <v>n.d</v>
      </c>
      <c r="C993" s="14">
        <f t="shared" ca="1" si="370"/>
        <v>28.621075839999975</v>
      </c>
      <c r="D993" s="95">
        <f t="shared" si="386"/>
        <v>45960</v>
      </c>
      <c r="E993" s="13">
        <f ca="1">IF(D993&lt;$B$1,VLOOKUP(D993,[1]DI!$A$4:$B$15000,2,FALSE),0)</f>
        <v>0</v>
      </c>
      <c r="F993" s="14">
        <f t="shared" ca="1" si="371"/>
        <v>1</v>
      </c>
      <c r="G993" s="14">
        <f ca="1">(TRUNC(PRODUCT($F$12:$F992),16))</f>
        <v>1.4764231218813599</v>
      </c>
      <c r="H993" s="14">
        <f t="shared" ca="1" si="372"/>
        <v>1.4764231218813599</v>
      </c>
      <c r="I993" s="14">
        <f t="shared" ca="1" si="373"/>
        <v>1</v>
      </c>
      <c r="J993" s="13">
        <f t="shared" si="387"/>
        <v>0.03</v>
      </c>
      <c r="K993" s="29">
        <f t="shared" si="374"/>
        <v>45783</v>
      </c>
      <c r="L993" s="2">
        <f t="shared" si="375"/>
        <v>127</v>
      </c>
      <c r="M993" s="17">
        <f t="shared" si="376"/>
        <v>127</v>
      </c>
      <c r="N993" s="12">
        <f t="shared" si="377"/>
        <v>1.0150082069999999</v>
      </c>
      <c r="O993" s="12">
        <f t="shared" ca="1" si="378"/>
        <v>1.0150082069999999</v>
      </c>
      <c r="P993" s="17">
        <f t="shared" si="379"/>
        <v>0</v>
      </c>
      <c r="Q993" s="177">
        <f t="shared" ca="1" si="383"/>
        <v>309.24366260607098</v>
      </c>
      <c r="R993" s="20">
        <f t="shared" si="384"/>
        <v>0</v>
      </c>
      <c r="S993" s="14">
        <f t="shared" si="380"/>
        <v>0</v>
      </c>
      <c r="T993" s="4">
        <f t="shared" si="381"/>
        <v>0</v>
      </c>
      <c r="U993" s="29">
        <f t="shared" si="382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ht="15.75" x14ac:dyDescent="0.25">
      <c r="A994" s="115">
        <f t="shared" si="385"/>
        <v>45964</v>
      </c>
      <c r="B994" s="116" t="str">
        <f t="shared" ca="1" si="369"/>
        <v>n.d</v>
      </c>
      <c r="C994" s="14">
        <f t="shared" ca="1" si="370"/>
        <v>28.621075839999975</v>
      </c>
      <c r="D994" s="95">
        <f t="shared" si="386"/>
        <v>45961</v>
      </c>
      <c r="E994" s="13">
        <f ca="1">IF(D994&lt;$B$1,VLOOKUP(D994,[1]DI!$A$4:$B$15000,2,FALSE),0)</f>
        <v>0</v>
      </c>
      <c r="F994" s="14">
        <f t="shared" ca="1" si="371"/>
        <v>1</v>
      </c>
      <c r="G994" s="14">
        <f ca="1">(TRUNC(PRODUCT($F$12:$F993),16))</f>
        <v>1.4764231218813599</v>
      </c>
      <c r="H994" s="14">
        <f t="shared" ca="1" si="372"/>
        <v>1.4764231218813599</v>
      </c>
      <c r="I994" s="14">
        <f t="shared" ca="1" si="373"/>
        <v>1</v>
      </c>
      <c r="J994" s="13">
        <f t="shared" si="387"/>
        <v>0.03</v>
      </c>
      <c r="K994" s="29">
        <f t="shared" si="374"/>
        <v>45783</v>
      </c>
      <c r="L994" s="2">
        <f t="shared" si="375"/>
        <v>128</v>
      </c>
      <c r="M994" s="17">
        <f t="shared" si="376"/>
        <v>128</v>
      </c>
      <c r="N994" s="12">
        <f t="shared" si="377"/>
        <v>1.0151272710000001</v>
      </c>
      <c r="O994" s="12">
        <f t="shared" ca="1" si="378"/>
        <v>1.0151272710000001</v>
      </c>
      <c r="P994" s="17">
        <f t="shared" si="379"/>
        <v>0</v>
      </c>
      <c r="Q994" s="177">
        <f t="shared" ca="1" si="383"/>
        <v>309.28329531758072</v>
      </c>
      <c r="R994" s="20">
        <f t="shared" si="384"/>
        <v>0</v>
      </c>
      <c r="S994" s="14">
        <f t="shared" si="380"/>
        <v>0</v>
      </c>
      <c r="T994" s="4">
        <f t="shared" si="381"/>
        <v>0</v>
      </c>
      <c r="U994" s="29">
        <f t="shared" si="382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ht="15.75" x14ac:dyDescent="0.25">
      <c r="A995" s="115">
        <f t="shared" si="385"/>
        <v>45965</v>
      </c>
      <c r="B995" s="116" t="str">
        <f t="shared" ca="1" si="369"/>
        <v>n.d</v>
      </c>
      <c r="C995" s="14">
        <f t="shared" ca="1" si="370"/>
        <v>28.621075839999975</v>
      </c>
      <c r="D995" s="95">
        <f t="shared" si="386"/>
        <v>45964</v>
      </c>
      <c r="E995" s="13">
        <f ca="1">IF(D995&lt;$B$1,VLOOKUP(D995,[1]DI!$A$4:$B$15000,2,FALSE),0)</f>
        <v>0</v>
      </c>
      <c r="F995" s="14">
        <f t="shared" ca="1" si="371"/>
        <v>1</v>
      </c>
      <c r="G995" s="14">
        <f ca="1">(TRUNC(PRODUCT($F$12:$F994),16))</f>
        <v>1.4764231218813599</v>
      </c>
      <c r="H995" s="14">
        <f t="shared" ca="1" si="372"/>
        <v>1.4764231218813599</v>
      </c>
      <c r="I995" s="14">
        <f t="shared" ca="1" si="373"/>
        <v>1</v>
      </c>
      <c r="J995" s="13">
        <f t="shared" si="387"/>
        <v>0.03</v>
      </c>
      <c r="K995" s="29">
        <f t="shared" si="374"/>
        <v>45783</v>
      </c>
      <c r="L995" s="2">
        <f t="shared" si="375"/>
        <v>129</v>
      </c>
      <c r="M995" s="17">
        <f t="shared" si="376"/>
        <v>129</v>
      </c>
      <c r="N995" s="12">
        <f t="shared" si="377"/>
        <v>1.0152463490000001</v>
      </c>
      <c r="O995" s="12">
        <f t="shared" ca="1" si="378"/>
        <v>1.0152463490000001</v>
      </c>
      <c r="P995" s="17">
        <f t="shared" si="379"/>
        <v>0</v>
      </c>
      <c r="Q995" s="177">
        <f t="shared" ca="1" si="383"/>
        <v>309.32293268856097</v>
      </c>
      <c r="R995" s="20">
        <f t="shared" si="384"/>
        <v>0</v>
      </c>
      <c r="S995" s="14">
        <f t="shared" si="380"/>
        <v>0</v>
      </c>
      <c r="T995" s="4">
        <f t="shared" si="381"/>
        <v>0</v>
      </c>
      <c r="U995" s="29">
        <f t="shared" si="382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ht="15.75" x14ac:dyDescent="0.25">
      <c r="A996" s="115">
        <f t="shared" si="385"/>
        <v>45966</v>
      </c>
      <c r="B996" s="116" t="str">
        <f t="shared" ca="1" si="369"/>
        <v>n.d</v>
      </c>
      <c r="C996" s="14">
        <f t="shared" ca="1" si="370"/>
        <v>28.621075839999975</v>
      </c>
      <c r="D996" s="95">
        <f t="shared" si="386"/>
        <v>45965</v>
      </c>
      <c r="E996" s="13">
        <f ca="1">IF(D996&lt;$B$1,VLOOKUP(D996,[1]DI!$A$4:$B$15000,2,FALSE),0)</f>
        <v>0</v>
      </c>
      <c r="F996" s="14">
        <f t="shared" ca="1" si="371"/>
        <v>1</v>
      </c>
      <c r="G996" s="14">
        <f ca="1">(TRUNC(PRODUCT($F$12:$F995),16))</f>
        <v>1.4764231218813599</v>
      </c>
      <c r="H996" s="14">
        <f t="shared" ca="1" si="372"/>
        <v>1.4764231218813599</v>
      </c>
      <c r="I996" s="14">
        <f t="shared" ca="1" si="373"/>
        <v>1</v>
      </c>
      <c r="J996" s="13">
        <f t="shared" si="387"/>
        <v>0.03</v>
      </c>
      <c r="K996" s="29">
        <f t="shared" si="374"/>
        <v>45783</v>
      </c>
      <c r="L996" s="2">
        <f t="shared" si="375"/>
        <v>130</v>
      </c>
      <c r="M996" s="17">
        <f t="shared" si="376"/>
        <v>130</v>
      </c>
      <c r="N996" s="12">
        <f t="shared" si="377"/>
        <v>1.0153654409999999</v>
      </c>
      <c r="O996" s="12">
        <f t="shared" ca="1" si="378"/>
        <v>1.0153654409999999</v>
      </c>
      <c r="P996" s="17">
        <f t="shared" si="379"/>
        <v>0</v>
      </c>
      <c r="Q996" s="177">
        <f t="shared" ca="1" si="383"/>
        <v>309.36257471901172</v>
      </c>
      <c r="R996" s="20">
        <f t="shared" si="384"/>
        <v>0</v>
      </c>
      <c r="S996" s="14">
        <f t="shared" si="380"/>
        <v>0</v>
      </c>
      <c r="T996" s="4">
        <f t="shared" si="381"/>
        <v>0</v>
      </c>
      <c r="U996" s="29">
        <f t="shared" si="382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ht="15.75" x14ac:dyDescent="0.25">
      <c r="A997" s="115">
        <f t="shared" si="385"/>
        <v>45967</v>
      </c>
      <c r="B997" s="116" t="str">
        <f t="shared" ca="1" si="369"/>
        <v>n.d</v>
      </c>
      <c r="C997" s="14">
        <f t="shared" ca="1" si="370"/>
        <v>28.621075839999975</v>
      </c>
      <c r="D997" s="95">
        <f t="shared" si="386"/>
        <v>45966</v>
      </c>
      <c r="E997" s="13">
        <f ca="1">IF(D997&lt;$B$1,VLOOKUP(D997,[1]DI!$A$4:$B$15000,2,FALSE),0)</f>
        <v>0</v>
      </c>
      <c r="F997" s="14">
        <f t="shared" ca="1" si="371"/>
        <v>1</v>
      </c>
      <c r="G997" s="14">
        <f ca="1">(TRUNC(PRODUCT($F$12:$F996),16))</f>
        <v>1.4764231218813599</v>
      </c>
      <c r="H997" s="14">
        <f t="shared" ca="1" si="372"/>
        <v>1.4764231218813599</v>
      </c>
      <c r="I997" s="14">
        <f t="shared" ca="1" si="373"/>
        <v>1</v>
      </c>
      <c r="J997" s="13">
        <f t="shared" si="387"/>
        <v>0.03</v>
      </c>
      <c r="K997" s="29">
        <f t="shared" si="374"/>
        <v>45783</v>
      </c>
      <c r="L997" s="2">
        <f t="shared" si="375"/>
        <v>131</v>
      </c>
      <c r="M997" s="17">
        <f t="shared" si="376"/>
        <v>131</v>
      </c>
      <c r="N997" s="12">
        <f t="shared" si="377"/>
        <v>1.0154845480000001</v>
      </c>
      <c r="O997" s="12">
        <f t="shared" ca="1" si="378"/>
        <v>1.0154845480000001</v>
      </c>
      <c r="P997" s="17">
        <f t="shared" si="379"/>
        <v>0</v>
      </c>
      <c r="Q997" s="177">
        <f t="shared" ca="1" si="383"/>
        <v>309.40222174318103</v>
      </c>
      <c r="R997" s="20">
        <f t="shared" si="384"/>
        <v>0</v>
      </c>
      <c r="S997" s="14">
        <f t="shared" si="380"/>
        <v>0</v>
      </c>
      <c r="T997" s="4">
        <f t="shared" si="381"/>
        <v>0</v>
      </c>
      <c r="U997" s="29">
        <f t="shared" si="382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ht="15.75" x14ac:dyDescent="0.25">
      <c r="A998" s="115">
        <f t="shared" si="385"/>
        <v>45968</v>
      </c>
      <c r="B998" s="116" t="str">
        <f t="shared" ca="1" si="369"/>
        <v>n.d</v>
      </c>
      <c r="C998" s="14">
        <f t="shared" ca="1" si="370"/>
        <v>28.621075839999975</v>
      </c>
      <c r="D998" s="95">
        <f t="shared" si="386"/>
        <v>45967</v>
      </c>
      <c r="E998" s="13">
        <f ca="1">IF(D998&lt;$B$1,VLOOKUP(D998,[1]DI!$A$4:$B$15000,2,FALSE),0)</f>
        <v>0</v>
      </c>
      <c r="F998" s="14">
        <f t="shared" ca="1" si="371"/>
        <v>1</v>
      </c>
      <c r="G998" s="14">
        <f ca="1">(TRUNC(PRODUCT($F$12:$F997),16))</f>
        <v>1.4764231218813599</v>
      </c>
      <c r="H998" s="14">
        <f t="shared" ca="1" si="372"/>
        <v>1.4764231218813599</v>
      </c>
      <c r="I998" s="14">
        <f t="shared" ca="1" si="373"/>
        <v>1</v>
      </c>
      <c r="J998" s="13">
        <f t="shared" si="387"/>
        <v>0.03</v>
      </c>
      <c r="K998" s="29">
        <f t="shared" si="374"/>
        <v>45783</v>
      </c>
      <c r="L998" s="2">
        <f t="shared" si="375"/>
        <v>132</v>
      </c>
      <c r="M998" s="17">
        <f t="shared" si="376"/>
        <v>132</v>
      </c>
      <c r="N998" s="12">
        <f t="shared" si="377"/>
        <v>1.015603668</v>
      </c>
      <c r="O998" s="12">
        <f t="shared" ca="1" si="378"/>
        <v>1.015603668</v>
      </c>
      <c r="P998" s="17">
        <f t="shared" si="379"/>
        <v>0</v>
      </c>
      <c r="Q998" s="177">
        <f t="shared" ca="1" si="383"/>
        <v>309.44187309257285</v>
      </c>
      <c r="R998" s="20">
        <f t="shared" si="384"/>
        <v>0</v>
      </c>
      <c r="S998" s="14">
        <f t="shared" si="380"/>
        <v>0</v>
      </c>
      <c r="T998" s="4">
        <f t="shared" si="381"/>
        <v>0</v>
      </c>
      <c r="U998" s="29">
        <f t="shared" si="382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ht="15.75" x14ac:dyDescent="0.25">
      <c r="A999" s="115">
        <f t="shared" si="385"/>
        <v>45971</v>
      </c>
      <c r="B999" s="116" t="str">
        <f t="shared" ca="1" si="369"/>
        <v>n.d</v>
      </c>
      <c r="C999" s="14">
        <f t="shared" ca="1" si="370"/>
        <v>28.621075839999975</v>
      </c>
      <c r="D999" s="95">
        <f t="shared" si="386"/>
        <v>45968</v>
      </c>
      <c r="E999" s="13">
        <f ca="1">IF(D999&lt;$B$1,VLOOKUP(D999,[1]DI!$A$4:$B$15000,2,FALSE),0)</f>
        <v>0</v>
      </c>
      <c r="F999" s="14">
        <f t="shared" ca="1" si="371"/>
        <v>1</v>
      </c>
      <c r="G999" s="14">
        <f ca="1">(TRUNC(PRODUCT($F$12:$F998),16))</f>
        <v>1.4764231218813599</v>
      </c>
      <c r="H999" s="14">
        <f t="shared" ca="1" si="372"/>
        <v>1.4764231218813599</v>
      </c>
      <c r="I999" s="14">
        <f t="shared" ca="1" si="373"/>
        <v>1</v>
      </c>
      <c r="J999" s="13">
        <f t="shared" si="387"/>
        <v>0.03</v>
      </c>
      <c r="K999" s="29">
        <f t="shared" si="374"/>
        <v>45783</v>
      </c>
      <c r="L999" s="2">
        <f t="shared" si="375"/>
        <v>133</v>
      </c>
      <c r="M999" s="17">
        <f t="shared" si="376"/>
        <v>133</v>
      </c>
      <c r="N999" s="12">
        <f t="shared" si="377"/>
        <v>1.015722802</v>
      </c>
      <c r="O999" s="12">
        <f t="shared" ca="1" si="378"/>
        <v>1.015722802</v>
      </c>
      <c r="P999" s="17">
        <f t="shared" si="379"/>
        <v>0</v>
      </c>
      <c r="Q999" s="177">
        <f t="shared" ca="1" si="383"/>
        <v>309.48152910143529</v>
      </c>
      <c r="R999" s="20">
        <f t="shared" si="384"/>
        <v>0</v>
      </c>
      <c r="S999" s="14">
        <f t="shared" si="380"/>
        <v>0</v>
      </c>
      <c r="T999" s="4">
        <f t="shared" si="381"/>
        <v>0</v>
      </c>
      <c r="U999" s="29">
        <f t="shared" si="382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ht="15.75" x14ac:dyDescent="0.25">
      <c r="A1000" s="115">
        <f t="shared" si="385"/>
        <v>45972</v>
      </c>
      <c r="B1000" s="116" t="str">
        <f t="shared" ca="1" si="369"/>
        <v>n.d</v>
      </c>
      <c r="C1000" s="14">
        <f t="shared" ca="1" si="370"/>
        <v>28.621075839999975</v>
      </c>
      <c r="D1000" s="95">
        <f t="shared" si="386"/>
        <v>45971</v>
      </c>
      <c r="E1000" s="13">
        <f ca="1">IF(D1000&lt;$B$1,VLOOKUP(D1000,[1]DI!$A$4:$B$15000,2,FALSE),0)</f>
        <v>0</v>
      </c>
      <c r="F1000" s="14">
        <f t="shared" ca="1" si="371"/>
        <v>1</v>
      </c>
      <c r="G1000" s="14">
        <f ca="1">(TRUNC(PRODUCT($F$12:$F999),16))</f>
        <v>1.4764231218813599</v>
      </c>
      <c r="H1000" s="14">
        <f t="shared" ca="1" si="372"/>
        <v>1.4764231218813599</v>
      </c>
      <c r="I1000" s="14">
        <f t="shared" ca="1" si="373"/>
        <v>1</v>
      </c>
      <c r="J1000" s="13">
        <f t="shared" si="387"/>
        <v>0.03</v>
      </c>
      <c r="K1000" s="29">
        <f t="shared" si="374"/>
        <v>45783</v>
      </c>
      <c r="L1000" s="2">
        <f t="shared" si="375"/>
        <v>134</v>
      </c>
      <c r="M1000" s="17">
        <f t="shared" si="376"/>
        <v>134</v>
      </c>
      <c r="N1000" s="12">
        <f t="shared" si="377"/>
        <v>1.01584195</v>
      </c>
      <c r="O1000" s="12">
        <f t="shared" ca="1" si="378"/>
        <v>1.01584195</v>
      </c>
      <c r="P1000" s="17">
        <f t="shared" si="379"/>
        <v>0</v>
      </c>
      <c r="Q1000" s="177">
        <f t="shared" ca="1" si="383"/>
        <v>309.52118977976829</v>
      </c>
      <c r="R1000" s="20">
        <f t="shared" si="384"/>
        <v>0</v>
      </c>
      <c r="S1000" s="14">
        <f t="shared" si="380"/>
        <v>0</v>
      </c>
      <c r="T1000" s="4">
        <f t="shared" si="381"/>
        <v>0</v>
      </c>
      <c r="U1000" s="29">
        <f t="shared" si="382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ht="15.75" x14ac:dyDescent="0.25">
      <c r="A1001" s="115">
        <f t="shared" si="385"/>
        <v>45973</v>
      </c>
      <c r="B1001" s="116" t="str">
        <f t="shared" ca="1" si="369"/>
        <v>n.d</v>
      </c>
      <c r="C1001" s="14">
        <f t="shared" ca="1" si="370"/>
        <v>28.621075839999975</v>
      </c>
      <c r="D1001" s="95">
        <f t="shared" si="386"/>
        <v>45972</v>
      </c>
      <c r="E1001" s="13">
        <f ca="1">IF(D1001&lt;$B$1,VLOOKUP(D1001,[1]DI!$A$4:$B$15000,2,FALSE),0)</f>
        <v>0</v>
      </c>
      <c r="F1001" s="14">
        <f t="shared" ca="1" si="371"/>
        <v>1</v>
      </c>
      <c r="G1001" s="14">
        <f ca="1">(TRUNC(PRODUCT($F$12:$F1000),16))</f>
        <v>1.4764231218813599</v>
      </c>
      <c r="H1001" s="14">
        <f t="shared" ca="1" si="372"/>
        <v>1.4764231218813599</v>
      </c>
      <c r="I1001" s="14">
        <f t="shared" ca="1" si="373"/>
        <v>1</v>
      </c>
      <c r="J1001" s="13">
        <f t="shared" si="387"/>
        <v>0.03</v>
      </c>
      <c r="K1001" s="29">
        <f t="shared" si="374"/>
        <v>45783</v>
      </c>
      <c r="L1001" s="2">
        <f t="shared" si="375"/>
        <v>135</v>
      </c>
      <c r="M1001" s="17">
        <f t="shared" si="376"/>
        <v>135</v>
      </c>
      <c r="N1001" s="12">
        <f t="shared" si="377"/>
        <v>1.0159611120000001</v>
      </c>
      <c r="O1001" s="12">
        <f t="shared" ca="1" si="378"/>
        <v>1.0159611120000001</v>
      </c>
      <c r="P1001" s="17">
        <f t="shared" si="379"/>
        <v>0</v>
      </c>
      <c r="Q1001" s="177">
        <f t="shared" ca="1" si="383"/>
        <v>309.56085510757185</v>
      </c>
      <c r="R1001" s="20">
        <f t="shared" si="384"/>
        <v>0</v>
      </c>
      <c r="S1001" s="14">
        <f t="shared" si="380"/>
        <v>0</v>
      </c>
      <c r="T1001" s="4">
        <f t="shared" si="381"/>
        <v>0</v>
      </c>
      <c r="U1001" s="29">
        <f t="shared" si="382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ht="15.75" x14ac:dyDescent="0.25">
      <c r="A1002" s="115">
        <f t="shared" si="385"/>
        <v>45974</v>
      </c>
      <c r="B1002" s="116" t="str">
        <f t="shared" ca="1" si="369"/>
        <v>n.d</v>
      </c>
      <c r="C1002" s="14">
        <f t="shared" ca="1" si="370"/>
        <v>28.621075839999975</v>
      </c>
      <c r="D1002" s="95">
        <f t="shared" si="386"/>
        <v>45973</v>
      </c>
      <c r="E1002" s="13">
        <f ca="1">IF(D1002&lt;$B$1,VLOOKUP(D1002,[1]DI!$A$4:$B$15000,2,FALSE),0)</f>
        <v>0</v>
      </c>
      <c r="F1002" s="14">
        <f t="shared" ca="1" si="371"/>
        <v>1</v>
      </c>
      <c r="G1002" s="14">
        <f ca="1">(TRUNC(PRODUCT($F$12:$F1001),16))</f>
        <v>1.4764231218813599</v>
      </c>
      <c r="H1002" s="14">
        <f t="shared" ca="1" si="372"/>
        <v>1.4764231218813599</v>
      </c>
      <c r="I1002" s="14">
        <f t="shared" ca="1" si="373"/>
        <v>1</v>
      </c>
      <c r="J1002" s="13">
        <f t="shared" si="387"/>
        <v>0.03</v>
      </c>
      <c r="K1002" s="29">
        <f t="shared" si="374"/>
        <v>45783</v>
      </c>
      <c r="L1002" s="2">
        <f t="shared" si="375"/>
        <v>136</v>
      </c>
      <c r="M1002" s="17">
        <f t="shared" si="376"/>
        <v>136</v>
      </c>
      <c r="N1002" s="12">
        <f t="shared" si="377"/>
        <v>1.0160802879999999</v>
      </c>
      <c r="O1002" s="12">
        <f t="shared" ca="1" si="378"/>
        <v>1.0160802879999999</v>
      </c>
      <c r="P1002" s="17">
        <f t="shared" si="379"/>
        <v>0</v>
      </c>
      <c r="Q1002" s="177">
        <f t="shared" ca="1" si="383"/>
        <v>309.60052510484587</v>
      </c>
      <c r="R1002" s="20">
        <f t="shared" si="384"/>
        <v>0</v>
      </c>
      <c r="S1002" s="14">
        <f t="shared" si="380"/>
        <v>0</v>
      </c>
      <c r="T1002" s="4">
        <f t="shared" si="381"/>
        <v>0</v>
      </c>
      <c r="U1002" s="29">
        <f t="shared" si="382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ht="15.75" x14ac:dyDescent="0.25">
      <c r="A1003" s="115">
        <f t="shared" si="385"/>
        <v>45975</v>
      </c>
      <c r="B1003" s="116" t="str">
        <f t="shared" ca="1" si="369"/>
        <v>n.d</v>
      </c>
      <c r="C1003" s="14">
        <f t="shared" ca="1" si="370"/>
        <v>28.621075839999975</v>
      </c>
      <c r="D1003" s="95">
        <f t="shared" si="386"/>
        <v>45974</v>
      </c>
      <c r="E1003" s="13">
        <f ca="1">IF(D1003&lt;$B$1,VLOOKUP(D1003,[1]DI!$A$4:$B$15000,2,FALSE),0)</f>
        <v>0</v>
      </c>
      <c r="F1003" s="14">
        <f t="shared" ca="1" si="371"/>
        <v>1</v>
      </c>
      <c r="G1003" s="14">
        <f ca="1">(TRUNC(PRODUCT($F$12:$F1002),16))</f>
        <v>1.4764231218813599</v>
      </c>
      <c r="H1003" s="14">
        <f t="shared" ca="1" si="372"/>
        <v>1.4764231218813599</v>
      </c>
      <c r="I1003" s="14">
        <f t="shared" ca="1" si="373"/>
        <v>1</v>
      </c>
      <c r="J1003" s="13">
        <f t="shared" si="387"/>
        <v>0.03</v>
      </c>
      <c r="K1003" s="29">
        <f t="shared" si="374"/>
        <v>45783</v>
      </c>
      <c r="L1003" s="2">
        <f t="shared" si="375"/>
        <v>137</v>
      </c>
      <c r="M1003" s="17">
        <f t="shared" si="376"/>
        <v>137</v>
      </c>
      <c r="N1003" s="12">
        <f t="shared" si="377"/>
        <v>1.0161994780000001</v>
      </c>
      <c r="O1003" s="12">
        <f t="shared" ca="1" si="378"/>
        <v>1.0161994780000001</v>
      </c>
      <c r="P1003" s="17">
        <f t="shared" si="379"/>
        <v>0</v>
      </c>
      <c r="Q1003" s="177">
        <f t="shared" ca="1" si="383"/>
        <v>309.64019975159056</v>
      </c>
      <c r="R1003" s="20">
        <f t="shared" si="384"/>
        <v>0</v>
      </c>
      <c r="S1003" s="14">
        <f t="shared" si="380"/>
        <v>0</v>
      </c>
      <c r="T1003" s="4">
        <f t="shared" si="381"/>
        <v>0</v>
      </c>
      <c r="U1003" s="29">
        <f t="shared" si="382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ht="15.75" x14ac:dyDescent="0.25">
      <c r="A1004" s="115">
        <f t="shared" si="385"/>
        <v>45978</v>
      </c>
      <c r="B1004" s="116" t="str">
        <f t="shared" ca="1" si="369"/>
        <v>n.d</v>
      </c>
      <c r="C1004" s="14">
        <f t="shared" ca="1" si="370"/>
        <v>28.621075839999975</v>
      </c>
      <c r="D1004" s="95">
        <f t="shared" si="386"/>
        <v>45975</v>
      </c>
      <c r="E1004" s="13">
        <f ca="1">IF(D1004&lt;$B$1,VLOOKUP(D1004,[1]DI!$A$4:$B$15000,2,FALSE),0)</f>
        <v>0</v>
      </c>
      <c r="F1004" s="14">
        <f t="shared" ca="1" si="371"/>
        <v>1</v>
      </c>
      <c r="G1004" s="14">
        <f ca="1">(TRUNC(PRODUCT($F$12:$F1003),16))</f>
        <v>1.4764231218813599</v>
      </c>
      <c r="H1004" s="14">
        <f t="shared" ca="1" si="372"/>
        <v>1.4764231218813599</v>
      </c>
      <c r="I1004" s="14">
        <f t="shared" ca="1" si="373"/>
        <v>1</v>
      </c>
      <c r="J1004" s="13">
        <f t="shared" si="387"/>
        <v>0.03</v>
      </c>
      <c r="K1004" s="29">
        <f t="shared" si="374"/>
        <v>45783</v>
      </c>
      <c r="L1004" s="2">
        <f t="shared" si="375"/>
        <v>138</v>
      </c>
      <c r="M1004" s="17">
        <f t="shared" si="376"/>
        <v>138</v>
      </c>
      <c r="N1004" s="12">
        <f t="shared" si="377"/>
        <v>1.0163186820000001</v>
      </c>
      <c r="O1004" s="12">
        <f t="shared" ca="1" si="378"/>
        <v>1.0163186820000001</v>
      </c>
      <c r="P1004" s="17">
        <f t="shared" si="379"/>
        <v>0</v>
      </c>
      <c r="Q1004" s="177">
        <f t="shared" ca="1" si="383"/>
        <v>309.6798790678057</v>
      </c>
      <c r="R1004" s="20">
        <f t="shared" si="384"/>
        <v>0</v>
      </c>
      <c r="S1004" s="14">
        <f t="shared" si="380"/>
        <v>0</v>
      </c>
      <c r="T1004" s="4">
        <f t="shared" si="381"/>
        <v>0</v>
      </c>
      <c r="U1004" s="29">
        <f t="shared" si="382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ht="15.75" x14ac:dyDescent="0.25">
      <c r="A1005" s="115">
        <f t="shared" si="385"/>
        <v>45979</v>
      </c>
      <c r="B1005" s="116" t="str">
        <f t="shared" ref="B1005:B1033" ca="1" si="388">IF(D1005&lt;=TODAY(),C1005+Q1005,IF(AND(D1005&gt;TODAY(),A1005&lt;=$B$1),IF(VLOOKUP(TODAY(),$A$10:$E$5000,4,FALSE)=0,"n.d",C1005+Q1005),"n.d"))</f>
        <v>n.d</v>
      </c>
      <c r="C1005" s="14">
        <f t="shared" ref="C1005:C1033" ca="1" si="389">(C1004-S1004)</f>
        <v>28.621075839999975</v>
      </c>
      <c r="D1005" s="95">
        <f t="shared" si="386"/>
        <v>45978</v>
      </c>
      <c r="E1005" s="13">
        <f ca="1">IF(D1005&lt;$B$1,VLOOKUP(D1005,[1]DI!$A$4:$B$15000,2,FALSE),0)</f>
        <v>0</v>
      </c>
      <c r="F1005" s="14">
        <f t="shared" ref="F1005:F1033" ca="1" si="390">ROUND(((1+E1005)^(1/252)),8)</f>
        <v>1</v>
      </c>
      <c r="G1005" s="14">
        <f ca="1">(TRUNC(PRODUCT($F$12:$F1004),16))</f>
        <v>1.4764231218813599</v>
      </c>
      <c r="H1005" s="14">
        <f t="shared" ref="H1005:H1033" ca="1" si="391">IF(P1004&gt;0,G1004,H1004)</f>
        <v>1.4764231218813599</v>
      </c>
      <c r="I1005" s="14">
        <f t="shared" ref="I1005:I1033" ca="1" si="392">ROUND(G1005/H1005,8)</f>
        <v>1</v>
      </c>
      <c r="J1005" s="13">
        <f t="shared" si="387"/>
        <v>0.03</v>
      </c>
      <c r="K1005" s="29">
        <f t="shared" ref="K1005:K1033" si="393">IF(P1004&gt;0,VLOOKUP(P1004,X$12:AH$150,2),K1004)</f>
        <v>45783</v>
      </c>
      <c r="L1005" s="2">
        <f t="shared" ref="L1005:L1033" si="394">IF(A1005&gt;K1005,IF(NETWORKDAYS(K1005,A1005,$X$160:$X$544)-1=0,1,NETWORKDAYS(K1005,A1005,$X$160:$X$544)-1),0)</f>
        <v>139</v>
      </c>
      <c r="M1005" s="17">
        <f t="shared" ref="M1005:M1033" si="395">IF(AND(L1005=1,L1004=1),1,IF(L1005&gt;0,IF(L1005=L1004,L1005+1,L1005),0))</f>
        <v>139</v>
      </c>
      <c r="N1005" s="12">
        <f t="shared" ref="N1005:N1033" si="396">ROUND((J1005+1)^(M1005/252),9)</f>
        <v>1.0164378999999999</v>
      </c>
      <c r="O1005" s="12">
        <f t="shared" ref="O1005:O1033" ca="1" si="397">ROUND(I1005*N1005,9)</f>
        <v>1.0164378999999999</v>
      </c>
      <c r="P1005" s="17">
        <f t="shared" ref="P1005:P1033" si="398">IF(VLOOKUP(A1005,Y$12:AF$150,8)=VLOOKUP(A1004,Y$12:AF$150,8),0,VLOOKUP(A1005,Y$12:AF$150,8))</f>
        <v>0</v>
      </c>
      <c r="Q1005" s="177">
        <f t="shared" ca="1" si="383"/>
        <v>309.71956304349135</v>
      </c>
      <c r="R1005" s="20">
        <f t="shared" si="384"/>
        <v>0</v>
      </c>
      <c r="S1005" s="14">
        <f t="shared" ref="S1005:S1033" si="399">IF(R1005&gt;0,TRUNC(R1005*C1005,8),0)</f>
        <v>0</v>
      </c>
      <c r="T1005" s="4">
        <f t="shared" ref="T1005:T1033" si="400">IF(P1004&gt;0,VLOOKUP(P1004,X$12:AH$150,10),T1004)</f>
        <v>0</v>
      </c>
      <c r="U1005" s="29">
        <f t="shared" ref="U1005:U1033" si="401">IF(P1004&gt;0,VLOOKUP(P1004,X$12:AH$150,11),U1004)</f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ht="15.75" x14ac:dyDescent="0.25">
      <c r="A1006" s="115">
        <f t="shared" si="385"/>
        <v>45980</v>
      </c>
      <c r="B1006" s="116" t="str">
        <f t="shared" ca="1" si="388"/>
        <v>n.d</v>
      </c>
      <c r="C1006" s="14">
        <f t="shared" ca="1" si="389"/>
        <v>28.621075839999975</v>
      </c>
      <c r="D1006" s="95">
        <f t="shared" si="386"/>
        <v>45979</v>
      </c>
      <c r="E1006" s="13">
        <f ca="1">IF(D1006&lt;$B$1,VLOOKUP(D1006,[1]DI!$A$4:$B$15000,2,FALSE),0)</f>
        <v>0</v>
      </c>
      <c r="F1006" s="14">
        <f t="shared" ca="1" si="390"/>
        <v>1</v>
      </c>
      <c r="G1006" s="14">
        <f ca="1">(TRUNC(PRODUCT($F$12:$F1005),16))</f>
        <v>1.4764231218813599</v>
      </c>
      <c r="H1006" s="14">
        <f t="shared" ca="1" si="391"/>
        <v>1.4764231218813599</v>
      </c>
      <c r="I1006" s="14">
        <f t="shared" ca="1" si="392"/>
        <v>1</v>
      </c>
      <c r="J1006" s="13">
        <f t="shared" si="387"/>
        <v>0.03</v>
      </c>
      <c r="K1006" s="29">
        <f t="shared" si="393"/>
        <v>45783</v>
      </c>
      <c r="L1006" s="2">
        <f t="shared" si="394"/>
        <v>140</v>
      </c>
      <c r="M1006" s="17">
        <f t="shared" si="395"/>
        <v>140</v>
      </c>
      <c r="N1006" s="12">
        <f t="shared" si="396"/>
        <v>1.016557132</v>
      </c>
      <c r="O1006" s="12">
        <f t="shared" ca="1" si="397"/>
        <v>1.016557132</v>
      </c>
      <c r="P1006" s="17">
        <f t="shared" si="398"/>
        <v>0</v>
      </c>
      <c r="Q1006" s="177">
        <f t="shared" ca="1" si="383"/>
        <v>309.75925167864767</v>
      </c>
      <c r="R1006" s="20">
        <f t="shared" si="384"/>
        <v>0</v>
      </c>
      <c r="S1006" s="14">
        <f t="shared" si="399"/>
        <v>0</v>
      </c>
      <c r="T1006" s="4">
        <f t="shared" si="400"/>
        <v>0</v>
      </c>
      <c r="U1006" s="29">
        <f t="shared" si="401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ht="15.75" x14ac:dyDescent="0.25">
      <c r="A1007" s="115">
        <f t="shared" si="385"/>
        <v>45982</v>
      </c>
      <c r="B1007" s="116" t="str">
        <f t="shared" ca="1" si="388"/>
        <v>n.d</v>
      </c>
      <c r="C1007" s="14">
        <f t="shared" ca="1" si="389"/>
        <v>28.621075839999975</v>
      </c>
      <c r="D1007" s="95">
        <f t="shared" si="386"/>
        <v>45980</v>
      </c>
      <c r="E1007" s="13">
        <f ca="1">IF(D1007&lt;$B$1,VLOOKUP(D1007,[1]DI!$A$4:$B$15000,2,FALSE),0)</f>
        <v>0</v>
      </c>
      <c r="F1007" s="14">
        <f t="shared" ca="1" si="390"/>
        <v>1</v>
      </c>
      <c r="G1007" s="14">
        <f ca="1">(TRUNC(PRODUCT($F$12:$F1006),16))</f>
        <v>1.4764231218813599</v>
      </c>
      <c r="H1007" s="14">
        <f t="shared" ca="1" si="391"/>
        <v>1.4764231218813599</v>
      </c>
      <c r="I1007" s="14">
        <f t="shared" ca="1" si="392"/>
        <v>1</v>
      </c>
      <c r="J1007" s="13">
        <f t="shared" si="387"/>
        <v>0.03</v>
      </c>
      <c r="K1007" s="29">
        <f t="shared" si="393"/>
        <v>45783</v>
      </c>
      <c r="L1007" s="2">
        <f t="shared" si="394"/>
        <v>141</v>
      </c>
      <c r="M1007" s="17">
        <f t="shared" si="395"/>
        <v>141</v>
      </c>
      <c r="N1007" s="12">
        <f t="shared" si="396"/>
        <v>1.0166763780000001</v>
      </c>
      <c r="O1007" s="12">
        <f t="shared" ca="1" si="397"/>
        <v>1.0166763780000001</v>
      </c>
      <c r="P1007" s="17">
        <f t="shared" si="398"/>
        <v>0</v>
      </c>
      <c r="Q1007" s="177">
        <f t="shared" ca="1" si="383"/>
        <v>309.79894496327449</v>
      </c>
      <c r="R1007" s="20">
        <f t="shared" si="384"/>
        <v>0</v>
      </c>
      <c r="S1007" s="14">
        <f t="shared" si="399"/>
        <v>0</v>
      </c>
      <c r="T1007" s="4">
        <f t="shared" si="400"/>
        <v>0</v>
      </c>
      <c r="U1007" s="29">
        <f t="shared" si="401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ht="15.75" x14ac:dyDescent="0.25">
      <c r="A1008" s="115">
        <f t="shared" si="385"/>
        <v>45985</v>
      </c>
      <c r="B1008" s="116" t="str">
        <f t="shared" ca="1" si="388"/>
        <v>n.d</v>
      </c>
      <c r="C1008" s="14">
        <f t="shared" ca="1" si="389"/>
        <v>28.621075839999975</v>
      </c>
      <c r="D1008" s="95">
        <f t="shared" si="386"/>
        <v>45982</v>
      </c>
      <c r="E1008" s="13">
        <f ca="1">IF(D1008&lt;$B$1,VLOOKUP(D1008,[1]DI!$A$4:$B$15000,2,FALSE),0)</f>
        <v>0</v>
      </c>
      <c r="F1008" s="14">
        <f t="shared" ca="1" si="390"/>
        <v>1</v>
      </c>
      <c r="G1008" s="14">
        <f ca="1">(TRUNC(PRODUCT($F$12:$F1007),16))</f>
        <v>1.4764231218813599</v>
      </c>
      <c r="H1008" s="14">
        <f t="shared" ca="1" si="391"/>
        <v>1.4764231218813599</v>
      </c>
      <c r="I1008" s="14">
        <f t="shared" ca="1" si="392"/>
        <v>1</v>
      </c>
      <c r="J1008" s="13">
        <f t="shared" si="387"/>
        <v>0.03</v>
      </c>
      <c r="K1008" s="29">
        <f t="shared" si="393"/>
        <v>45783</v>
      </c>
      <c r="L1008" s="2">
        <f t="shared" si="394"/>
        <v>142</v>
      </c>
      <c r="M1008" s="17">
        <f t="shared" si="395"/>
        <v>142</v>
      </c>
      <c r="N1008" s="12">
        <f t="shared" si="396"/>
        <v>1.0167956380000001</v>
      </c>
      <c r="O1008" s="12">
        <f t="shared" ca="1" si="397"/>
        <v>1.0167956380000001</v>
      </c>
      <c r="P1008" s="17">
        <f t="shared" si="398"/>
        <v>0</v>
      </c>
      <c r="Q1008" s="177">
        <f t="shared" ca="1" si="383"/>
        <v>309.83864291737183</v>
      </c>
      <c r="R1008" s="20">
        <f t="shared" si="384"/>
        <v>0</v>
      </c>
      <c r="S1008" s="14">
        <f t="shared" si="399"/>
        <v>0</v>
      </c>
      <c r="T1008" s="4">
        <f t="shared" si="400"/>
        <v>0</v>
      </c>
      <c r="U1008" s="29">
        <f t="shared" si="401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ht="15.75" x14ac:dyDescent="0.25">
      <c r="A1009" s="115">
        <f t="shared" si="385"/>
        <v>45986</v>
      </c>
      <c r="B1009" s="116" t="str">
        <f t="shared" ca="1" si="388"/>
        <v>n.d</v>
      </c>
      <c r="C1009" s="14">
        <f t="shared" ca="1" si="389"/>
        <v>28.621075839999975</v>
      </c>
      <c r="D1009" s="95">
        <f t="shared" si="386"/>
        <v>45985</v>
      </c>
      <c r="E1009" s="13">
        <f ca="1">IF(D1009&lt;$B$1,VLOOKUP(D1009,[1]DI!$A$4:$B$15000,2,FALSE),0)</f>
        <v>0</v>
      </c>
      <c r="F1009" s="14">
        <f t="shared" ca="1" si="390"/>
        <v>1</v>
      </c>
      <c r="G1009" s="14">
        <f ca="1">(TRUNC(PRODUCT($F$12:$F1008),16))</f>
        <v>1.4764231218813599</v>
      </c>
      <c r="H1009" s="14">
        <f t="shared" ca="1" si="391"/>
        <v>1.4764231218813599</v>
      </c>
      <c r="I1009" s="14">
        <f t="shared" ca="1" si="392"/>
        <v>1</v>
      </c>
      <c r="J1009" s="13">
        <f t="shared" si="387"/>
        <v>0.03</v>
      </c>
      <c r="K1009" s="29">
        <f t="shared" si="393"/>
        <v>45783</v>
      </c>
      <c r="L1009" s="2">
        <f t="shared" si="394"/>
        <v>143</v>
      </c>
      <c r="M1009" s="17">
        <f t="shared" si="395"/>
        <v>143</v>
      </c>
      <c r="N1009" s="12">
        <f t="shared" si="396"/>
        <v>1.016914911</v>
      </c>
      <c r="O1009" s="12">
        <f t="shared" ca="1" si="397"/>
        <v>1.016914911</v>
      </c>
      <c r="P1009" s="17">
        <f t="shared" si="398"/>
        <v>0</v>
      </c>
      <c r="Q1009" s="177">
        <f t="shared" ca="1" si="383"/>
        <v>309.87834520669185</v>
      </c>
      <c r="R1009" s="20">
        <f t="shared" si="384"/>
        <v>0</v>
      </c>
      <c r="S1009" s="14">
        <f t="shared" si="399"/>
        <v>0</v>
      </c>
      <c r="T1009" s="4">
        <f t="shared" si="400"/>
        <v>0</v>
      </c>
      <c r="U1009" s="29">
        <f t="shared" si="401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ht="15.75" x14ac:dyDescent="0.25">
      <c r="A1010" s="115">
        <f t="shared" si="385"/>
        <v>45987</v>
      </c>
      <c r="B1010" s="116" t="str">
        <f t="shared" ca="1" si="388"/>
        <v>n.d</v>
      </c>
      <c r="C1010" s="14">
        <f t="shared" ca="1" si="389"/>
        <v>28.621075839999975</v>
      </c>
      <c r="D1010" s="95">
        <f t="shared" si="386"/>
        <v>45986</v>
      </c>
      <c r="E1010" s="13">
        <f ca="1">IF(D1010&lt;$B$1,VLOOKUP(D1010,[1]DI!$A$4:$B$15000,2,FALSE),0)</f>
        <v>0</v>
      </c>
      <c r="F1010" s="14">
        <f t="shared" ca="1" si="390"/>
        <v>1</v>
      </c>
      <c r="G1010" s="14">
        <f ca="1">(TRUNC(PRODUCT($F$12:$F1009),16))</f>
        <v>1.4764231218813599</v>
      </c>
      <c r="H1010" s="14">
        <f t="shared" ca="1" si="391"/>
        <v>1.4764231218813599</v>
      </c>
      <c r="I1010" s="14">
        <f t="shared" ca="1" si="392"/>
        <v>1</v>
      </c>
      <c r="J1010" s="13">
        <f t="shared" si="387"/>
        <v>0.03</v>
      </c>
      <c r="K1010" s="29">
        <f t="shared" si="393"/>
        <v>45783</v>
      </c>
      <c r="L1010" s="2">
        <f t="shared" si="394"/>
        <v>144</v>
      </c>
      <c r="M1010" s="17">
        <f t="shared" si="395"/>
        <v>144</v>
      </c>
      <c r="N1010" s="12">
        <f t="shared" si="396"/>
        <v>1.017034199</v>
      </c>
      <c r="O1010" s="12">
        <f t="shared" ca="1" si="397"/>
        <v>1.017034199</v>
      </c>
      <c r="P1010" s="17">
        <f t="shared" si="398"/>
        <v>0</v>
      </c>
      <c r="Q1010" s="177">
        <f t="shared" ca="1" si="383"/>
        <v>309.91805247973031</v>
      </c>
      <c r="R1010" s="20">
        <f t="shared" si="384"/>
        <v>0</v>
      </c>
      <c r="S1010" s="14">
        <f t="shared" si="399"/>
        <v>0</v>
      </c>
      <c r="T1010" s="4">
        <f t="shared" si="400"/>
        <v>0</v>
      </c>
      <c r="U1010" s="29">
        <f t="shared" si="401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ht="15.75" x14ac:dyDescent="0.25">
      <c r="A1011" s="115">
        <f t="shared" si="385"/>
        <v>45988</v>
      </c>
      <c r="B1011" s="116" t="str">
        <f t="shared" ca="1" si="388"/>
        <v>n.d</v>
      </c>
      <c r="C1011" s="14">
        <f t="shared" ca="1" si="389"/>
        <v>28.621075839999975</v>
      </c>
      <c r="D1011" s="95">
        <f t="shared" si="386"/>
        <v>45987</v>
      </c>
      <c r="E1011" s="13">
        <f ca="1">IF(D1011&lt;$B$1,VLOOKUP(D1011,[1]DI!$A$4:$B$15000,2,FALSE),0)</f>
        <v>0</v>
      </c>
      <c r="F1011" s="14">
        <f t="shared" ca="1" si="390"/>
        <v>1</v>
      </c>
      <c r="G1011" s="14">
        <f ca="1">(TRUNC(PRODUCT($F$12:$F1010),16))</f>
        <v>1.4764231218813599</v>
      </c>
      <c r="H1011" s="14">
        <f t="shared" ca="1" si="391"/>
        <v>1.4764231218813599</v>
      </c>
      <c r="I1011" s="14">
        <f t="shared" ca="1" si="392"/>
        <v>1</v>
      </c>
      <c r="J1011" s="13">
        <f t="shared" si="387"/>
        <v>0.03</v>
      </c>
      <c r="K1011" s="29">
        <f t="shared" si="393"/>
        <v>45783</v>
      </c>
      <c r="L1011" s="2">
        <f t="shared" si="394"/>
        <v>145</v>
      </c>
      <c r="M1011" s="17">
        <f t="shared" si="395"/>
        <v>145</v>
      </c>
      <c r="N1011" s="12">
        <f t="shared" si="396"/>
        <v>1.0171535009999999</v>
      </c>
      <c r="O1011" s="12">
        <f t="shared" ca="1" si="397"/>
        <v>1.0171535009999999</v>
      </c>
      <c r="P1011" s="17">
        <f t="shared" si="398"/>
        <v>0</v>
      </c>
      <c r="Q1011" s="177">
        <f t="shared" ca="1" si="383"/>
        <v>309.95776441223921</v>
      </c>
      <c r="R1011" s="20">
        <f t="shared" si="384"/>
        <v>0</v>
      </c>
      <c r="S1011" s="14">
        <f t="shared" si="399"/>
        <v>0</v>
      </c>
      <c r="T1011" s="4">
        <f t="shared" si="400"/>
        <v>0</v>
      </c>
      <c r="U1011" s="29">
        <f t="shared" si="401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ht="15.75" x14ac:dyDescent="0.25">
      <c r="A1012" s="115">
        <f t="shared" si="385"/>
        <v>45989</v>
      </c>
      <c r="B1012" s="116" t="str">
        <f t="shared" ca="1" si="388"/>
        <v>n.d</v>
      </c>
      <c r="C1012" s="14">
        <f t="shared" ca="1" si="389"/>
        <v>28.621075839999975</v>
      </c>
      <c r="D1012" s="95">
        <f t="shared" si="386"/>
        <v>45988</v>
      </c>
      <c r="E1012" s="13">
        <f ca="1">IF(D1012&lt;$B$1,VLOOKUP(D1012,[1]DI!$A$4:$B$15000,2,FALSE),0)</f>
        <v>0</v>
      </c>
      <c r="F1012" s="14">
        <f t="shared" ca="1" si="390"/>
        <v>1</v>
      </c>
      <c r="G1012" s="14">
        <f ca="1">(TRUNC(PRODUCT($F$12:$F1011),16))</f>
        <v>1.4764231218813599</v>
      </c>
      <c r="H1012" s="14">
        <f t="shared" ca="1" si="391"/>
        <v>1.4764231218813599</v>
      </c>
      <c r="I1012" s="14">
        <f t="shared" ca="1" si="392"/>
        <v>1</v>
      </c>
      <c r="J1012" s="13">
        <f t="shared" si="387"/>
        <v>0.03</v>
      </c>
      <c r="K1012" s="29">
        <f t="shared" si="393"/>
        <v>45783</v>
      </c>
      <c r="L1012" s="2">
        <f t="shared" si="394"/>
        <v>146</v>
      </c>
      <c r="M1012" s="17">
        <f t="shared" si="395"/>
        <v>146</v>
      </c>
      <c r="N1012" s="12">
        <f t="shared" si="396"/>
        <v>1.0172728170000001</v>
      </c>
      <c r="O1012" s="12">
        <f t="shared" ca="1" si="397"/>
        <v>1.0172728170000001</v>
      </c>
      <c r="P1012" s="17">
        <f t="shared" si="398"/>
        <v>0</v>
      </c>
      <c r="Q1012" s="177">
        <f t="shared" ca="1" si="383"/>
        <v>309.9974810042188</v>
      </c>
      <c r="R1012" s="20">
        <f t="shared" si="384"/>
        <v>0</v>
      </c>
      <c r="S1012" s="14">
        <f t="shared" si="399"/>
        <v>0</v>
      </c>
      <c r="T1012" s="4">
        <f t="shared" si="400"/>
        <v>0</v>
      </c>
      <c r="U1012" s="29">
        <f t="shared" si="401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ht="15.75" x14ac:dyDescent="0.25">
      <c r="A1013" s="115">
        <f t="shared" si="385"/>
        <v>45992</v>
      </c>
      <c r="B1013" s="116" t="str">
        <f t="shared" ca="1" si="388"/>
        <v>n.d</v>
      </c>
      <c r="C1013" s="14">
        <f t="shared" ca="1" si="389"/>
        <v>28.621075839999975</v>
      </c>
      <c r="D1013" s="95">
        <f t="shared" si="386"/>
        <v>45989</v>
      </c>
      <c r="E1013" s="13">
        <f ca="1">IF(D1013&lt;$B$1,VLOOKUP(D1013,[1]DI!$A$4:$B$15000,2,FALSE),0)</f>
        <v>0</v>
      </c>
      <c r="F1013" s="14">
        <f t="shared" ca="1" si="390"/>
        <v>1</v>
      </c>
      <c r="G1013" s="14">
        <f ca="1">(TRUNC(PRODUCT($F$12:$F1012),16))</f>
        <v>1.4764231218813599</v>
      </c>
      <c r="H1013" s="14">
        <f t="shared" ca="1" si="391"/>
        <v>1.4764231218813599</v>
      </c>
      <c r="I1013" s="14">
        <f t="shared" ca="1" si="392"/>
        <v>1</v>
      </c>
      <c r="J1013" s="13">
        <f t="shared" si="387"/>
        <v>0.03</v>
      </c>
      <c r="K1013" s="29">
        <f t="shared" si="393"/>
        <v>45783</v>
      </c>
      <c r="L1013" s="2">
        <f t="shared" si="394"/>
        <v>147</v>
      </c>
      <c r="M1013" s="17">
        <f t="shared" si="395"/>
        <v>147</v>
      </c>
      <c r="N1013" s="12">
        <f t="shared" si="396"/>
        <v>1.017392147</v>
      </c>
      <c r="O1013" s="12">
        <f t="shared" ca="1" si="397"/>
        <v>1.017392147</v>
      </c>
      <c r="P1013" s="17">
        <f t="shared" si="398"/>
        <v>0</v>
      </c>
      <c r="Q1013" s="177">
        <f t="shared" ca="1" si="383"/>
        <v>310.03720225566889</v>
      </c>
      <c r="R1013" s="20">
        <f t="shared" si="384"/>
        <v>0</v>
      </c>
      <c r="S1013" s="14">
        <f t="shared" si="399"/>
        <v>0</v>
      </c>
      <c r="T1013" s="4">
        <f t="shared" si="400"/>
        <v>0</v>
      </c>
      <c r="U1013" s="29">
        <f t="shared" si="401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ht="15.75" x14ac:dyDescent="0.25">
      <c r="A1014" s="115">
        <f t="shared" si="385"/>
        <v>45993</v>
      </c>
      <c r="B1014" s="116" t="str">
        <f t="shared" ca="1" si="388"/>
        <v>n.d</v>
      </c>
      <c r="C1014" s="14">
        <f t="shared" ca="1" si="389"/>
        <v>28.621075839999975</v>
      </c>
      <c r="D1014" s="95">
        <f t="shared" si="386"/>
        <v>45992</v>
      </c>
      <c r="E1014" s="13">
        <f ca="1">IF(D1014&lt;$B$1,VLOOKUP(D1014,[1]DI!$A$4:$B$15000,2,FALSE),0)</f>
        <v>0</v>
      </c>
      <c r="F1014" s="14">
        <f t="shared" ca="1" si="390"/>
        <v>1</v>
      </c>
      <c r="G1014" s="14">
        <f ca="1">(TRUNC(PRODUCT($F$12:$F1013),16))</f>
        <v>1.4764231218813599</v>
      </c>
      <c r="H1014" s="14">
        <f t="shared" ca="1" si="391"/>
        <v>1.4764231218813599</v>
      </c>
      <c r="I1014" s="14">
        <f t="shared" ca="1" si="392"/>
        <v>1</v>
      </c>
      <c r="J1014" s="13">
        <f t="shared" si="387"/>
        <v>0.03</v>
      </c>
      <c r="K1014" s="29">
        <f t="shared" si="393"/>
        <v>45783</v>
      </c>
      <c r="L1014" s="2">
        <f t="shared" si="394"/>
        <v>148</v>
      </c>
      <c r="M1014" s="17">
        <f t="shared" si="395"/>
        <v>148</v>
      </c>
      <c r="N1014" s="12">
        <f t="shared" si="396"/>
        <v>1.017511491</v>
      </c>
      <c r="O1014" s="12">
        <f t="shared" ca="1" si="397"/>
        <v>1.017511491</v>
      </c>
      <c r="P1014" s="17">
        <f t="shared" si="398"/>
        <v>0</v>
      </c>
      <c r="Q1014" s="177">
        <f t="shared" ref="Q1014:Q1033" ca="1" si="402">TRUNC(((O1014-1)*C1014),8)+((Q$820-W$826)*O1014)</f>
        <v>310.07692817658955</v>
      </c>
      <c r="R1014" s="20">
        <f t="shared" si="384"/>
        <v>0</v>
      </c>
      <c r="S1014" s="14">
        <f t="shared" si="399"/>
        <v>0</v>
      </c>
      <c r="T1014" s="4">
        <f t="shared" si="400"/>
        <v>0</v>
      </c>
      <c r="U1014" s="29">
        <f t="shared" si="401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ht="15.75" x14ac:dyDescent="0.25">
      <c r="A1015" s="115">
        <f t="shared" si="385"/>
        <v>45994</v>
      </c>
      <c r="B1015" s="116" t="str">
        <f t="shared" ca="1" si="388"/>
        <v>n.d</v>
      </c>
      <c r="C1015" s="14">
        <f t="shared" ca="1" si="389"/>
        <v>28.621075839999975</v>
      </c>
      <c r="D1015" s="95">
        <f t="shared" si="386"/>
        <v>45993</v>
      </c>
      <c r="E1015" s="13">
        <f ca="1">IF(D1015&lt;$B$1,VLOOKUP(D1015,[1]DI!$A$4:$B$15000,2,FALSE),0)</f>
        <v>0</v>
      </c>
      <c r="F1015" s="14">
        <f t="shared" ca="1" si="390"/>
        <v>1</v>
      </c>
      <c r="G1015" s="14">
        <f ca="1">(TRUNC(PRODUCT($F$12:$F1014),16))</f>
        <v>1.4764231218813599</v>
      </c>
      <c r="H1015" s="14">
        <f t="shared" ca="1" si="391"/>
        <v>1.4764231218813599</v>
      </c>
      <c r="I1015" s="14">
        <f t="shared" ca="1" si="392"/>
        <v>1</v>
      </c>
      <c r="J1015" s="13">
        <f t="shared" si="387"/>
        <v>0.03</v>
      </c>
      <c r="K1015" s="29">
        <f t="shared" si="393"/>
        <v>45783</v>
      </c>
      <c r="L1015" s="2">
        <f t="shared" si="394"/>
        <v>149</v>
      </c>
      <c r="M1015" s="17">
        <f t="shared" si="395"/>
        <v>149</v>
      </c>
      <c r="N1015" s="12">
        <f t="shared" si="396"/>
        <v>1.0176308489999999</v>
      </c>
      <c r="O1015" s="12">
        <f t="shared" ca="1" si="397"/>
        <v>1.0176308489999999</v>
      </c>
      <c r="P1015" s="17">
        <f t="shared" si="398"/>
        <v>0</v>
      </c>
      <c r="Q1015" s="177">
        <f t="shared" ca="1" si="402"/>
        <v>310.1166587469807</v>
      </c>
      <c r="R1015" s="20">
        <f t="shared" si="384"/>
        <v>0</v>
      </c>
      <c r="S1015" s="14">
        <f t="shared" si="399"/>
        <v>0</v>
      </c>
      <c r="T1015" s="4">
        <f t="shared" si="400"/>
        <v>0</v>
      </c>
      <c r="U1015" s="29">
        <f t="shared" si="401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ht="15.75" x14ac:dyDescent="0.25">
      <c r="A1016" s="115">
        <f t="shared" si="385"/>
        <v>45995</v>
      </c>
      <c r="B1016" s="116" t="str">
        <f t="shared" ca="1" si="388"/>
        <v>n.d</v>
      </c>
      <c r="C1016" s="14">
        <f t="shared" ca="1" si="389"/>
        <v>28.621075839999975</v>
      </c>
      <c r="D1016" s="95">
        <f t="shared" si="386"/>
        <v>45994</v>
      </c>
      <c r="E1016" s="13">
        <f ca="1">IF(D1016&lt;$B$1,VLOOKUP(D1016,[1]DI!$A$4:$B$15000,2,FALSE),0)</f>
        <v>0</v>
      </c>
      <c r="F1016" s="14">
        <f t="shared" ca="1" si="390"/>
        <v>1</v>
      </c>
      <c r="G1016" s="14">
        <f ca="1">(TRUNC(PRODUCT($F$12:$F1015),16))</f>
        <v>1.4764231218813599</v>
      </c>
      <c r="H1016" s="14">
        <f t="shared" ca="1" si="391"/>
        <v>1.4764231218813599</v>
      </c>
      <c r="I1016" s="14">
        <f t="shared" ca="1" si="392"/>
        <v>1</v>
      </c>
      <c r="J1016" s="13">
        <f t="shared" si="387"/>
        <v>0.03</v>
      </c>
      <c r="K1016" s="29">
        <f t="shared" si="393"/>
        <v>45783</v>
      </c>
      <c r="L1016" s="2">
        <f t="shared" si="394"/>
        <v>150</v>
      </c>
      <c r="M1016" s="17">
        <f t="shared" si="395"/>
        <v>150</v>
      </c>
      <c r="N1016" s="12">
        <f t="shared" si="396"/>
        <v>1.017750221</v>
      </c>
      <c r="O1016" s="12">
        <f t="shared" ca="1" si="397"/>
        <v>1.017750221</v>
      </c>
      <c r="P1016" s="17">
        <f t="shared" si="398"/>
        <v>0</v>
      </c>
      <c r="Q1016" s="177">
        <f t="shared" ca="1" si="402"/>
        <v>310.15639398684243</v>
      </c>
      <c r="R1016" s="20">
        <f t="shared" si="384"/>
        <v>0</v>
      </c>
      <c r="S1016" s="14">
        <f t="shared" si="399"/>
        <v>0</v>
      </c>
      <c r="T1016" s="4">
        <f t="shared" si="400"/>
        <v>0</v>
      </c>
      <c r="U1016" s="29">
        <f t="shared" si="401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ht="15.75" x14ac:dyDescent="0.25">
      <c r="A1017" s="115">
        <f t="shared" si="385"/>
        <v>45996</v>
      </c>
      <c r="B1017" s="116" t="str">
        <f t="shared" ca="1" si="388"/>
        <v>n.d</v>
      </c>
      <c r="C1017" s="14">
        <f t="shared" ca="1" si="389"/>
        <v>28.621075839999975</v>
      </c>
      <c r="D1017" s="95">
        <f t="shared" si="386"/>
        <v>45995</v>
      </c>
      <c r="E1017" s="13">
        <f ca="1">IF(D1017&lt;$B$1,VLOOKUP(D1017,[1]DI!$A$4:$B$15000,2,FALSE),0)</f>
        <v>0</v>
      </c>
      <c r="F1017" s="14">
        <f t="shared" ca="1" si="390"/>
        <v>1</v>
      </c>
      <c r="G1017" s="14">
        <f ca="1">(TRUNC(PRODUCT($F$12:$F1016),16))</f>
        <v>1.4764231218813599</v>
      </c>
      <c r="H1017" s="14">
        <f t="shared" ca="1" si="391"/>
        <v>1.4764231218813599</v>
      </c>
      <c r="I1017" s="14">
        <f t="shared" ca="1" si="392"/>
        <v>1</v>
      </c>
      <c r="J1017" s="13">
        <f t="shared" si="387"/>
        <v>0.03</v>
      </c>
      <c r="K1017" s="29">
        <f t="shared" si="393"/>
        <v>45783</v>
      </c>
      <c r="L1017" s="2">
        <f t="shared" si="394"/>
        <v>151</v>
      </c>
      <c r="M1017" s="17">
        <f t="shared" si="395"/>
        <v>151</v>
      </c>
      <c r="N1017" s="12">
        <f t="shared" si="396"/>
        <v>1.0178696060000001</v>
      </c>
      <c r="O1017" s="12">
        <f t="shared" ca="1" si="397"/>
        <v>1.0178696060000001</v>
      </c>
      <c r="P1017" s="17">
        <f t="shared" si="398"/>
        <v>0</v>
      </c>
      <c r="Q1017" s="177">
        <f t="shared" ca="1" si="402"/>
        <v>310.19613354192688</v>
      </c>
      <c r="R1017" s="20">
        <f t="shared" si="384"/>
        <v>0</v>
      </c>
      <c r="S1017" s="14">
        <f t="shared" si="399"/>
        <v>0</v>
      </c>
      <c r="T1017" s="4">
        <f t="shared" si="400"/>
        <v>0</v>
      </c>
      <c r="U1017" s="29">
        <f t="shared" si="401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ht="15.75" x14ac:dyDescent="0.25">
      <c r="A1018" s="115">
        <f t="shared" si="385"/>
        <v>45999</v>
      </c>
      <c r="B1018" s="116" t="str">
        <f t="shared" ca="1" si="388"/>
        <v>n.d</v>
      </c>
      <c r="C1018" s="14">
        <f t="shared" ca="1" si="389"/>
        <v>28.621075839999975</v>
      </c>
      <c r="D1018" s="95">
        <f t="shared" si="386"/>
        <v>45996</v>
      </c>
      <c r="E1018" s="13">
        <f ca="1">IF(D1018&lt;$B$1,VLOOKUP(D1018,[1]DI!$A$4:$B$15000,2,FALSE),0)</f>
        <v>0</v>
      </c>
      <c r="F1018" s="14">
        <f t="shared" ca="1" si="390"/>
        <v>1</v>
      </c>
      <c r="G1018" s="14">
        <f ca="1">(TRUNC(PRODUCT($F$12:$F1017),16))</f>
        <v>1.4764231218813599</v>
      </c>
      <c r="H1018" s="14">
        <f t="shared" ca="1" si="391"/>
        <v>1.4764231218813599</v>
      </c>
      <c r="I1018" s="14">
        <f t="shared" ca="1" si="392"/>
        <v>1</v>
      </c>
      <c r="J1018" s="13">
        <f t="shared" si="387"/>
        <v>0.03</v>
      </c>
      <c r="K1018" s="29">
        <f t="shared" si="393"/>
        <v>45783</v>
      </c>
      <c r="L1018" s="2">
        <f t="shared" si="394"/>
        <v>152</v>
      </c>
      <c r="M1018" s="17">
        <f t="shared" si="395"/>
        <v>152</v>
      </c>
      <c r="N1018" s="12">
        <f t="shared" si="396"/>
        <v>1.0179890060000001</v>
      </c>
      <c r="O1018" s="12">
        <f t="shared" ca="1" si="397"/>
        <v>1.0179890060000001</v>
      </c>
      <c r="P1018" s="17">
        <f t="shared" si="398"/>
        <v>0</v>
      </c>
      <c r="Q1018" s="177">
        <f t="shared" ca="1" si="402"/>
        <v>310.23587810072962</v>
      </c>
      <c r="R1018" s="20">
        <f t="shared" si="384"/>
        <v>0</v>
      </c>
      <c r="S1018" s="14">
        <f t="shared" si="399"/>
        <v>0</v>
      </c>
      <c r="T1018" s="4">
        <f t="shared" si="400"/>
        <v>0</v>
      </c>
      <c r="U1018" s="29">
        <f t="shared" si="401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ht="15.75" x14ac:dyDescent="0.25">
      <c r="A1019" s="115">
        <f t="shared" si="385"/>
        <v>46000</v>
      </c>
      <c r="B1019" s="116" t="str">
        <f t="shared" ca="1" si="388"/>
        <v>n.d</v>
      </c>
      <c r="C1019" s="14">
        <f t="shared" ca="1" si="389"/>
        <v>28.621075839999975</v>
      </c>
      <c r="D1019" s="95">
        <f t="shared" si="386"/>
        <v>45999</v>
      </c>
      <c r="E1019" s="13">
        <f ca="1">IF(D1019&lt;$B$1,VLOOKUP(D1019,[1]DI!$A$4:$B$15000,2,FALSE),0)</f>
        <v>0</v>
      </c>
      <c r="F1019" s="14">
        <f t="shared" ca="1" si="390"/>
        <v>1</v>
      </c>
      <c r="G1019" s="14">
        <f ca="1">(TRUNC(PRODUCT($F$12:$F1018),16))</f>
        <v>1.4764231218813599</v>
      </c>
      <c r="H1019" s="14">
        <f t="shared" ca="1" si="391"/>
        <v>1.4764231218813599</v>
      </c>
      <c r="I1019" s="14">
        <f t="shared" ca="1" si="392"/>
        <v>1</v>
      </c>
      <c r="J1019" s="13">
        <f t="shared" si="387"/>
        <v>0.03</v>
      </c>
      <c r="K1019" s="29">
        <f t="shared" si="393"/>
        <v>45783</v>
      </c>
      <c r="L1019" s="2">
        <f t="shared" si="394"/>
        <v>153</v>
      </c>
      <c r="M1019" s="17">
        <f t="shared" si="395"/>
        <v>153</v>
      </c>
      <c r="N1019" s="12">
        <f t="shared" si="396"/>
        <v>1.0181084199999999</v>
      </c>
      <c r="O1019" s="12">
        <f t="shared" ca="1" si="397"/>
        <v>1.0181084199999999</v>
      </c>
      <c r="P1019" s="17">
        <f t="shared" si="398"/>
        <v>0</v>
      </c>
      <c r="Q1019" s="177">
        <f t="shared" ca="1" si="402"/>
        <v>310.27562731900298</v>
      </c>
      <c r="R1019" s="20">
        <f t="shared" si="384"/>
        <v>0</v>
      </c>
      <c r="S1019" s="14">
        <f t="shared" si="399"/>
        <v>0</v>
      </c>
      <c r="T1019" s="4">
        <f t="shared" si="400"/>
        <v>0</v>
      </c>
      <c r="U1019" s="29">
        <f t="shared" si="401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ht="15.75" x14ac:dyDescent="0.25">
      <c r="A1020" s="115">
        <f t="shared" si="385"/>
        <v>46001</v>
      </c>
      <c r="B1020" s="116" t="str">
        <f t="shared" ca="1" si="388"/>
        <v>n.d</v>
      </c>
      <c r="C1020" s="14">
        <f t="shared" ca="1" si="389"/>
        <v>28.621075839999975</v>
      </c>
      <c r="D1020" s="95">
        <f t="shared" si="386"/>
        <v>46000</v>
      </c>
      <c r="E1020" s="13">
        <f ca="1">IF(D1020&lt;$B$1,VLOOKUP(D1020,[1]DI!$A$4:$B$15000,2,FALSE),0)</f>
        <v>0</v>
      </c>
      <c r="F1020" s="14">
        <f t="shared" ca="1" si="390"/>
        <v>1</v>
      </c>
      <c r="G1020" s="14">
        <f ca="1">(TRUNC(PRODUCT($F$12:$F1019),16))</f>
        <v>1.4764231218813599</v>
      </c>
      <c r="H1020" s="14">
        <f t="shared" ca="1" si="391"/>
        <v>1.4764231218813599</v>
      </c>
      <c r="I1020" s="14">
        <f t="shared" ca="1" si="392"/>
        <v>1</v>
      </c>
      <c r="J1020" s="13">
        <f t="shared" si="387"/>
        <v>0.03</v>
      </c>
      <c r="K1020" s="29">
        <f t="shared" si="393"/>
        <v>45783</v>
      </c>
      <c r="L1020" s="2">
        <f t="shared" si="394"/>
        <v>154</v>
      </c>
      <c r="M1020" s="17">
        <f t="shared" si="395"/>
        <v>154</v>
      </c>
      <c r="N1020" s="12">
        <f t="shared" si="396"/>
        <v>1.018227848</v>
      </c>
      <c r="O1020" s="12">
        <f t="shared" ca="1" si="397"/>
        <v>1.018227848</v>
      </c>
      <c r="P1020" s="17">
        <f t="shared" si="398"/>
        <v>0</v>
      </c>
      <c r="Q1020" s="177">
        <f t="shared" ca="1" si="402"/>
        <v>310.3153811967469</v>
      </c>
      <c r="R1020" s="20">
        <f t="shared" si="384"/>
        <v>0</v>
      </c>
      <c r="S1020" s="14">
        <f t="shared" si="399"/>
        <v>0</v>
      </c>
      <c r="T1020" s="4">
        <f t="shared" si="400"/>
        <v>0</v>
      </c>
      <c r="U1020" s="29">
        <f t="shared" si="401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ht="15.75" x14ac:dyDescent="0.25">
      <c r="A1021" s="115">
        <f t="shared" si="385"/>
        <v>46002</v>
      </c>
      <c r="B1021" s="116" t="str">
        <f t="shared" ca="1" si="388"/>
        <v>n.d</v>
      </c>
      <c r="C1021" s="14">
        <f t="shared" ca="1" si="389"/>
        <v>28.621075839999975</v>
      </c>
      <c r="D1021" s="95">
        <f t="shared" si="386"/>
        <v>46001</v>
      </c>
      <c r="E1021" s="13">
        <f ca="1">IF(D1021&lt;$B$1,VLOOKUP(D1021,[1]DI!$A$4:$B$15000,2,FALSE),0)</f>
        <v>0</v>
      </c>
      <c r="F1021" s="14">
        <f t="shared" ca="1" si="390"/>
        <v>1</v>
      </c>
      <c r="G1021" s="14">
        <f ca="1">(TRUNC(PRODUCT($F$12:$F1020),16))</f>
        <v>1.4764231218813599</v>
      </c>
      <c r="H1021" s="14">
        <f t="shared" ca="1" si="391"/>
        <v>1.4764231218813599</v>
      </c>
      <c r="I1021" s="14">
        <f t="shared" ca="1" si="392"/>
        <v>1</v>
      </c>
      <c r="J1021" s="13">
        <f t="shared" si="387"/>
        <v>0.03</v>
      </c>
      <c r="K1021" s="29">
        <f t="shared" si="393"/>
        <v>45783</v>
      </c>
      <c r="L1021" s="2">
        <f t="shared" si="394"/>
        <v>155</v>
      </c>
      <c r="M1021" s="17">
        <f t="shared" si="395"/>
        <v>155</v>
      </c>
      <c r="N1021" s="12">
        <f t="shared" si="396"/>
        <v>1.0183472899999999</v>
      </c>
      <c r="O1021" s="12">
        <f t="shared" ca="1" si="397"/>
        <v>1.0183472899999999</v>
      </c>
      <c r="P1021" s="17">
        <f t="shared" si="398"/>
        <v>0</v>
      </c>
      <c r="Q1021" s="177">
        <f t="shared" ca="1" si="402"/>
        <v>310.35513972396132</v>
      </c>
      <c r="R1021" s="20">
        <f t="shared" si="384"/>
        <v>0</v>
      </c>
      <c r="S1021" s="14">
        <f t="shared" si="399"/>
        <v>0</v>
      </c>
      <c r="T1021" s="4">
        <f t="shared" si="400"/>
        <v>0</v>
      </c>
      <c r="U1021" s="29">
        <f t="shared" si="401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ht="15.75" x14ac:dyDescent="0.25">
      <c r="A1022" s="115">
        <f t="shared" si="385"/>
        <v>46003</v>
      </c>
      <c r="B1022" s="116" t="str">
        <f t="shared" ca="1" si="388"/>
        <v>n.d</v>
      </c>
      <c r="C1022" s="14">
        <f t="shared" ca="1" si="389"/>
        <v>28.621075839999975</v>
      </c>
      <c r="D1022" s="95">
        <f t="shared" si="386"/>
        <v>46002</v>
      </c>
      <c r="E1022" s="13">
        <f ca="1">IF(D1022&lt;$B$1,VLOOKUP(D1022,[1]DI!$A$4:$B$15000,2,FALSE),0)</f>
        <v>0</v>
      </c>
      <c r="F1022" s="14">
        <f t="shared" ca="1" si="390"/>
        <v>1</v>
      </c>
      <c r="G1022" s="14">
        <f ca="1">(TRUNC(PRODUCT($F$12:$F1021),16))</f>
        <v>1.4764231218813599</v>
      </c>
      <c r="H1022" s="14">
        <f t="shared" ca="1" si="391"/>
        <v>1.4764231218813599</v>
      </c>
      <c r="I1022" s="14">
        <f t="shared" ca="1" si="392"/>
        <v>1</v>
      </c>
      <c r="J1022" s="13">
        <f t="shared" si="387"/>
        <v>0.03</v>
      </c>
      <c r="K1022" s="29">
        <f t="shared" si="393"/>
        <v>45783</v>
      </c>
      <c r="L1022" s="2">
        <f t="shared" si="394"/>
        <v>156</v>
      </c>
      <c r="M1022" s="17">
        <f t="shared" si="395"/>
        <v>156</v>
      </c>
      <c r="N1022" s="12">
        <f t="shared" si="396"/>
        <v>1.0184667460000001</v>
      </c>
      <c r="O1022" s="12">
        <f t="shared" ca="1" si="397"/>
        <v>1.0184667460000001</v>
      </c>
      <c r="P1022" s="17">
        <f t="shared" si="398"/>
        <v>0</v>
      </c>
      <c r="Q1022" s="177">
        <f t="shared" ca="1" si="402"/>
        <v>310.39490292064642</v>
      </c>
      <c r="R1022" s="20">
        <f t="shared" si="384"/>
        <v>0</v>
      </c>
      <c r="S1022" s="14">
        <f t="shared" si="399"/>
        <v>0</v>
      </c>
      <c r="T1022" s="4">
        <f t="shared" si="400"/>
        <v>0</v>
      </c>
      <c r="U1022" s="29">
        <f t="shared" si="401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ht="15.75" x14ac:dyDescent="0.25">
      <c r="A1023" s="115">
        <f t="shared" si="385"/>
        <v>46006</v>
      </c>
      <c r="B1023" s="116" t="str">
        <f t="shared" ca="1" si="388"/>
        <v>n.d</v>
      </c>
      <c r="C1023" s="14">
        <f t="shared" ca="1" si="389"/>
        <v>28.621075839999975</v>
      </c>
      <c r="D1023" s="95">
        <f t="shared" si="386"/>
        <v>46003</v>
      </c>
      <c r="E1023" s="13">
        <f ca="1">IF(D1023&lt;$B$1,VLOOKUP(D1023,[1]DI!$A$4:$B$15000,2,FALSE),0)</f>
        <v>0</v>
      </c>
      <c r="F1023" s="14">
        <f t="shared" ca="1" si="390"/>
        <v>1</v>
      </c>
      <c r="G1023" s="14">
        <f ca="1">(TRUNC(PRODUCT($F$12:$F1022),16))</f>
        <v>1.4764231218813599</v>
      </c>
      <c r="H1023" s="14">
        <f t="shared" ca="1" si="391"/>
        <v>1.4764231218813599</v>
      </c>
      <c r="I1023" s="14">
        <f t="shared" ca="1" si="392"/>
        <v>1</v>
      </c>
      <c r="J1023" s="13">
        <f t="shared" si="387"/>
        <v>0.03</v>
      </c>
      <c r="K1023" s="29">
        <f t="shared" si="393"/>
        <v>45783</v>
      </c>
      <c r="L1023" s="2">
        <f t="shared" si="394"/>
        <v>157</v>
      </c>
      <c r="M1023" s="17">
        <f t="shared" si="395"/>
        <v>157</v>
      </c>
      <c r="N1023" s="12">
        <f t="shared" si="396"/>
        <v>1.0185862160000001</v>
      </c>
      <c r="O1023" s="12">
        <f t="shared" ca="1" si="397"/>
        <v>1.0185862160000001</v>
      </c>
      <c r="P1023" s="17">
        <f t="shared" si="398"/>
        <v>0</v>
      </c>
      <c r="Q1023" s="177">
        <f t="shared" ca="1" si="402"/>
        <v>310.43467077680197</v>
      </c>
      <c r="R1023" s="20">
        <f t="shared" si="384"/>
        <v>0</v>
      </c>
      <c r="S1023" s="14">
        <f t="shared" si="399"/>
        <v>0</v>
      </c>
      <c r="T1023" s="4">
        <f t="shared" si="400"/>
        <v>0</v>
      </c>
      <c r="U1023" s="29">
        <f t="shared" si="401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ht="15.75" x14ac:dyDescent="0.25">
      <c r="A1024" s="115">
        <f t="shared" si="385"/>
        <v>46007</v>
      </c>
      <c r="B1024" s="116" t="str">
        <f t="shared" ca="1" si="388"/>
        <v>n.d</v>
      </c>
      <c r="C1024" s="14">
        <f t="shared" ca="1" si="389"/>
        <v>28.621075839999975</v>
      </c>
      <c r="D1024" s="95">
        <f t="shared" si="386"/>
        <v>46006</v>
      </c>
      <c r="E1024" s="13">
        <f ca="1">IF(D1024&lt;$B$1,VLOOKUP(D1024,[1]DI!$A$4:$B$15000,2,FALSE),0)</f>
        <v>0</v>
      </c>
      <c r="F1024" s="14">
        <f t="shared" ca="1" si="390"/>
        <v>1</v>
      </c>
      <c r="G1024" s="14">
        <f ca="1">(TRUNC(PRODUCT($F$12:$F1023),16))</f>
        <v>1.4764231218813599</v>
      </c>
      <c r="H1024" s="14">
        <f t="shared" ca="1" si="391"/>
        <v>1.4764231218813599</v>
      </c>
      <c r="I1024" s="14">
        <f t="shared" ca="1" si="392"/>
        <v>1</v>
      </c>
      <c r="J1024" s="13">
        <f t="shared" si="387"/>
        <v>0.03</v>
      </c>
      <c r="K1024" s="29">
        <f t="shared" si="393"/>
        <v>45783</v>
      </c>
      <c r="L1024" s="2">
        <f t="shared" si="394"/>
        <v>158</v>
      </c>
      <c r="M1024" s="17">
        <f t="shared" si="395"/>
        <v>158</v>
      </c>
      <c r="N1024" s="12">
        <f t="shared" si="396"/>
        <v>1.0187056999999999</v>
      </c>
      <c r="O1024" s="12">
        <f t="shared" ca="1" si="397"/>
        <v>1.0187056999999999</v>
      </c>
      <c r="P1024" s="17">
        <f t="shared" si="398"/>
        <v>0</v>
      </c>
      <c r="Q1024" s="177">
        <f t="shared" ca="1" si="402"/>
        <v>310.47444329242802</v>
      </c>
      <c r="R1024" s="20">
        <f t="shared" si="384"/>
        <v>0</v>
      </c>
      <c r="S1024" s="14">
        <f t="shared" si="399"/>
        <v>0</v>
      </c>
      <c r="T1024" s="4">
        <f t="shared" si="400"/>
        <v>0</v>
      </c>
      <c r="U1024" s="29">
        <f t="shared" si="401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ht="15.75" x14ac:dyDescent="0.25">
      <c r="A1025" s="115">
        <f t="shared" si="385"/>
        <v>46008</v>
      </c>
      <c r="B1025" s="116" t="str">
        <f t="shared" ca="1" si="388"/>
        <v>n.d</v>
      </c>
      <c r="C1025" s="14">
        <f t="shared" ca="1" si="389"/>
        <v>28.621075839999975</v>
      </c>
      <c r="D1025" s="95">
        <f t="shared" si="386"/>
        <v>46007</v>
      </c>
      <c r="E1025" s="13">
        <f ca="1">IF(D1025&lt;$B$1,VLOOKUP(D1025,[1]DI!$A$4:$B$15000,2,FALSE),0)</f>
        <v>0</v>
      </c>
      <c r="F1025" s="14">
        <f t="shared" ca="1" si="390"/>
        <v>1</v>
      </c>
      <c r="G1025" s="14">
        <f ca="1">(TRUNC(PRODUCT($F$12:$F1024),16))</f>
        <v>1.4764231218813599</v>
      </c>
      <c r="H1025" s="14">
        <f t="shared" ca="1" si="391"/>
        <v>1.4764231218813599</v>
      </c>
      <c r="I1025" s="14">
        <f t="shared" ca="1" si="392"/>
        <v>1</v>
      </c>
      <c r="J1025" s="13">
        <f t="shared" si="387"/>
        <v>0.03</v>
      </c>
      <c r="K1025" s="29">
        <f t="shared" si="393"/>
        <v>45783</v>
      </c>
      <c r="L1025" s="2">
        <f t="shared" si="394"/>
        <v>159</v>
      </c>
      <c r="M1025" s="17">
        <f t="shared" si="395"/>
        <v>159</v>
      </c>
      <c r="N1025" s="12">
        <f t="shared" si="396"/>
        <v>1.018825198</v>
      </c>
      <c r="O1025" s="12">
        <f t="shared" ca="1" si="397"/>
        <v>1.018825198</v>
      </c>
      <c r="P1025" s="17">
        <f t="shared" si="398"/>
        <v>0</v>
      </c>
      <c r="Q1025" s="177">
        <f t="shared" ca="1" si="402"/>
        <v>310.51422046752464</v>
      </c>
      <c r="R1025" s="20">
        <f t="shared" si="384"/>
        <v>0</v>
      </c>
      <c r="S1025" s="14">
        <f t="shared" si="399"/>
        <v>0</v>
      </c>
      <c r="T1025" s="4">
        <f t="shared" si="400"/>
        <v>0</v>
      </c>
      <c r="U1025" s="29">
        <f t="shared" si="401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ht="15.75" x14ac:dyDescent="0.25">
      <c r="A1026" s="115">
        <f t="shared" si="385"/>
        <v>46009</v>
      </c>
      <c r="B1026" s="116" t="str">
        <f t="shared" ca="1" si="388"/>
        <v>n.d</v>
      </c>
      <c r="C1026" s="14">
        <f t="shared" ca="1" si="389"/>
        <v>28.621075839999975</v>
      </c>
      <c r="D1026" s="95">
        <f t="shared" si="386"/>
        <v>46008</v>
      </c>
      <c r="E1026" s="13">
        <f ca="1">IF(D1026&lt;$B$1,VLOOKUP(D1026,[1]DI!$A$4:$B$15000,2,FALSE),0)</f>
        <v>0</v>
      </c>
      <c r="F1026" s="14">
        <f t="shared" ca="1" si="390"/>
        <v>1</v>
      </c>
      <c r="G1026" s="14">
        <f ca="1">(TRUNC(PRODUCT($F$12:$F1025),16))</f>
        <v>1.4764231218813599</v>
      </c>
      <c r="H1026" s="14">
        <f t="shared" ca="1" si="391"/>
        <v>1.4764231218813599</v>
      </c>
      <c r="I1026" s="14">
        <f t="shared" ca="1" si="392"/>
        <v>1</v>
      </c>
      <c r="J1026" s="13">
        <f t="shared" si="387"/>
        <v>0.03</v>
      </c>
      <c r="K1026" s="29">
        <f t="shared" si="393"/>
        <v>45783</v>
      </c>
      <c r="L1026" s="2">
        <f t="shared" si="394"/>
        <v>160</v>
      </c>
      <c r="M1026" s="17">
        <f t="shared" si="395"/>
        <v>160</v>
      </c>
      <c r="N1026" s="12">
        <f t="shared" si="396"/>
        <v>1.01894471</v>
      </c>
      <c r="O1026" s="12">
        <f t="shared" ca="1" si="397"/>
        <v>1.01894471</v>
      </c>
      <c r="P1026" s="17">
        <f t="shared" si="398"/>
        <v>0</v>
      </c>
      <c r="Q1026" s="177">
        <f t="shared" ca="1" si="402"/>
        <v>310.55400231209182</v>
      </c>
      <c r="R1026" s="20">
        <f t="shared" si="384"/>
        <v>0</v>
      </c>
      <c r="S1026" s="14">
        <f t="shared" si="399"/>
        <v>0</v>
      </c>
      <c r="T1026" s="4">
        <f t="shared" si="400"/>
        <v>0</v>
      </c>
      <c r="U1026" s="29">
        <f t="shared" si="401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ht="15.75" x14ac:dyDescent="0.25">
      <c r="A1027" s="115">
        <f t="shared" si="385"/>
        <v>46010</v>
      </c>
      <c r="B1027" s="116" t="str">
        <f t="shared" ca="1" si="388"/>
        <v>n.d</v>
      </c>
      <c r="C1027" s="14">
        <f t="shared" ca="1" si="389"/>
        <v>28.621075839999975</v>
      </c>
      <c r="D1027" s="95">
        <f t="shared" si="386"/>
        <v>46009</v>
      </c>
      <c r="E1027" s="13">
        <f ca="1">IF(D1027&lt;$B$1,VLOOKUP(D1027,[1]DI!$A$4:$B$15000,2,FALSE),0)</f>
        <v>0</v>
      </c>
      <c r="F1027" s="14">
        <f t="shared" ca="1" si="390"/>
        <v>1</v>
      </c>
      <c r="G1027" s="14">
        <f ca="1">(TRUNC(PRODUCT($F$12:$F1026),16))</f>
        <v>1.4764231218813599</v>
      </c>
      <c r="H1027" s="14">
        <f t="shared" ca="1" si="391"/>
        <v>1.4764231218813599</v>
      </c>
      <c r="I1027" s="14">
        <f t="shared" ca="1" si="392"/>
        <v>1</v>
      </c>
      <c r="J1027" s="13">
        <f t="shared" si="387"/>
        <v>0.03</v>
      </c>
      <c r="K1027" s="29">
        <f t="shared" si="393"/>
        <v>45783</v>
      </c>
      <c r="L1027" s="2">
        <f t="shared" si="394"/>
        <v>161</v>
      </c>
      <c r="M1027" s="17">
        <f t="shared" si="395"/>
        <v>161</v>
      </c>
      <c r="N1027" s="12">
        <f t="shared" si="396"/>
        <v>1.019064236</v>
      </c>
      <c r="O1027" s="12">
        <f t="shared" ca="1" si="397"/>
        <v>1.019064236</v>
      </c>
      <c r="P1027" s="17">
        <f t="shared" si="398"/>
        <v>0</v>
      </c>
      <c r="Q1027" s="177">
        <f t="shared" ca="1" si="402"/>
        <v>310.59378880612962</v>
      </c>
      <c r="R1027" s="20">
        <f t="shared" si="384"/>
        <v>0</v>
      </c>
      <c r="S1027" s="14">
        <f t="shared" si="399"/>
        <v>0</v>
      </c>
      <c r="T1027" s="4">
        <f t="shared" si="400"/>
        <v>0</v>
      </c>
      <c r="U1027" s="29">
        <f t="shared" si="401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ht="15.75" x14ac:dyDescent="0.25">
      <c r="A1028" s="115">
        <f t="shared" si="385"/>
        <v>46013</v>
      </c>
      <c r="B1028" s="116" t="str">
        <f t="shared" ca="1" si="388"/>
        <v>n.d</v>
      </c>
      <c r="C1028" s="14">
        <f t="shared" ca="1" si="389"/>
        <v>28.621075839999975</v>
      </c>
      <c r="D1028" s="95">
        <f t="shared" si="386"/>
        <v>46010</v>
      </c>
      <c r="E1028" s="13">
        <f ca="1">IF(D1028&lt;$B$1,VLOOKUP(D1028,[1]DI!$A$4:$B$15000,2,FALSE),0)</f>
        <v>0</v>
      </c>
      <c r="F1028" s="14">
        <f t="shared" ca="1" si="390"/>
        <v>1</v>
      </c>
      <c r="G1028" s="14">
        <f ca="1">(TRUNC(PRODUCT($F$12:$F1027),16))</f>
        <v>1.4764231218813599</v>
      </c>
      <c r="H1028" s="14">
        <f t="shared" ca="1" si="391"/>
        <v>1.4764231218813599</v>
      </c>
      <c r="I1028" s="14">
        <f t="shared" ca="1" si="392"/>
        <v>1</v>
      </c>
      <c r="J1028" s="13">
        <f t="shared" si="387"/>
        <v>0.03</v>
      </c>
      <c r="K1028" s="29">
        <f t="shared" si="393"/>
        <v>45783</v>
      </c>
      <c r="L1028" s="2">
        <f t="shared" si="394"/>
        <v>162</v>
      </c>
      <c r="M1028" s="17">
        <f t="shared" si="395"/>
        <v>162</v>
      </c>
      <c r="N1028" s="12">
        <f t="shared" si="396"/>
        <v>1.019183776</v>
      </c>
      <c r="O1028" s="12">
        <f t="shared" ca="1" si="397"/>
        <v>1.019183776</v>
      </c>
      <c r="P1028" s="17">
        <f t="shared" si="398"/>
        <v>0</v>
      </c>
      <c r="Q1028" s="177">
        <f t="shared" ca="1" si="402"/>
        <v>310.63357995963787</v>
      </c>
      <c r="R1028" s="20">
        <f t="shared" si="384"/>
        <v>0</v>
      </c>
      <c r="S1028" s="14">
        <f t="shared" si="399"/>
        <v>0</v>
      </c>
      <c r="T1028" s="4">
        <f t="shared" si="400"/>
        <v>0</v>
      </c>
      <c r="U1028" s="29">
        <f t="shared" si="401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ht="15.75" x14ac:dyDescent="0.25">
      <c r="A1029" s="115">
        <f t="shared" si="385"/>
        <v>46014</v>
      </c>
      <c r="B1029" s="116" t="str">
        <f t="shared" ca="1" si="388"/>
        <v>n.d</v>
      </c>
      <c r="C1029" s="14">
        <f t="shared" ca="1" si="389"/>
        <v>28.621075839999975</v>
      </c>
      <c r="D1029" s="95">
        <f t="shared" si="386"/>
        <v>46013</v>
      </c>
      <c r="E1029" s="13">
        <f ca="1">IF(D1029&lt;$B$1,VLOOKUP(D1029,[1]DI!$A$4:$B$15000,2,FALSE),0)</f>
        <v>0</v>
      </c>
      <c r="F1029" s="14">
        <f t="shared" ca="1" si="390"/>
        <v>1</v>
      </c>
      <c r="G1029" s="14">
        <f ca="1">(TRUNC(PRODUCT($F$12:$F1028),16))</f>
        <v>1.4764231218813599</v>
      </c>
      <c r="H1029" s="14">
        <f t="shared" ca="1" si="391"/>
        <v>1.4764231218813599</v>
      </c>
      <c r="I1029" s="14">
        <f t="shared" ca="1" si="392"/>
        <v>1</v>
      </c>
      <c r="J1029" s="13">
        <f t="shared" si="387"/>
        <v>0.03</v>
      </c>
      <c r="K1029" s="29">
        <f t="shared" si="393"/>
        <v>45783</v>
      </c>
      <c r="L1029" s="2">
        <f t="shared" si="394"/>
        <v>163</v>
      </c>
      <c r="M1029" s="17">
        <f t="shared" si="395"/>
        <v>163</v>
      </c>
      <c r="N1029" s="12">
        <f t="shared" si="396"/>
        <v>1.0193033300000001</v>
      </c>
      <c r="O1029" s="12">
        <f t="shared" ca="1" si="397"/>
        <v>1.0193033300000001</v>
      </c>
      <c r="P1029" s="17">
        <f t="shared" si="398"/>
        <v>0</v>
      </c>
      <c r="Q1029" s="177">
        <f t="shared" ca="1" si="402"/>
        <v>310.67337578261674</v>
      </c>
      <c r="R1029" s="20">
        <f t="shared" si="384"/>
        <v>0</v>
      </c>
      <c r="S1029" s="14">
        <f t="shared" si="399"/>
        <v>0</v>
      </c>
      <c r="T1029" s="4">
        <f t="shared" si="400"/>
        <v>0</v>
      </c>
      <c r="U1029" s="29">
        <f t="shared" si="401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ht="15.75" x14ac:dyDescent="0.25">
      <c r="A1030" s="115">
        <f t="shared" si="385"/>
        <v>46015</v>
      </c>
      <c r="B1030" s="116" t="str">
        <f t="shared" ca="1" si="388"/>
        <v>n.d</v>
      </c>
      <c r="C1030" s="14">
        <f t="shared" ca="1" si="389"/>
        <v>28.621075839999975</v>
      </c>
      <c r="D1030" s="95">
        <f t="shared" si="386"/>
        <v>46014</v>
      </c>
      <c r="E1030" s="13">
        <f ca="1">IF(D1030&lt;$B$1,VLOOKUP(D1030,[1]DI!$A$4:$B$15000,2,FALSE),0)</f>
        <v>0</v>
      </c>
      <c r="F1030" s="14">
        <f t="shared" ca="1" si="390"/>
        <v>1</v>
      </c>
      <c r="G1030" s="14">
        <f ca="1">(TRUNC(PRODUCT($F$12:$F1029),16))</f>
        <v>1.4764231218813599</v>
      </c>
      <c r="H1030" s="14">
        <f t="shared" ca="1" si="391"/>
        <v>1.4764231218813599</v>
      </c>
      <c r="I1030" s="14">
        <f t="shared" ca="1" si="392"/>
        <v>1</v>
      </c>
      <c r="J1030" s="13">
        <f t="shared" si="387"/>
        <v>0.03</v>
      </c>
      <c r="K1030" s="29">
        <f t="shared" si="393"/>
        <v>45783</v>
      </c>
      <c r="L1030" s="2">
        <f t="shared" si="394"/>
        <v>164</v>
      </c>
      <c r="M1030" s="17">
        <f t="shared" si="395"/>
        <v>164</v>
      </c>
      <c r="N1030" s="12">
        <f t="shared" si="396"/>
        <v>1.019422898</v>
      </c>
      <c r="O1030" s="12">
        <f t="shared" ca="1" si="397"/>
        <v>1.019422898</v>
      </c>
      <c r="P1030" s="17">
        <f t="shared" si="398"/>
        <v>0</v>
      </c>
      <c r="Q1030" s="177">
        <f t="shared" ca="1" si="402"/>
        <v>310.71317625506612</v>
      </c>
      <c r="R1030" s="20">
        <f t="shared" si="384"/>
        <v>0</v>
      </c>
      <c r="S1030" s="14">
        <f t="shared" si="399"/>
        <v>0</v>
      </c>
      <c r="T1030" s="4">
        <f t="shared" si="400"/>
        <v>0</v>
      </c>
      <c r="U1030" s="29">
        <f t="shared" si="401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ht="15.75" x14ac:dyDescent="0.25">
      <c r="A1031" s="115">
        <f t="shared" si="385"/>
        <v>46017</v>
      </c>
      <c r="B1031" s="116" t="str">
        <f t="shared" ca="1" si="388"/>
        <v>n.d</v>
      </c>
      <c r="C1031" s="14">
        <f t="shared" ca="1" si="389"/>
        <v>28.621075839999975</v>
      </c>
      <c r="D1031" s="95">
        <f t="shared" si="386"/>
        <v>46015</v>
      </c>
      <c r="E1031" s="13">
        <f ca="1">IF(D1031&lt;$B$1,VLOOKUP(D1031,[1]DI!$A$4:$B$15000,2,FALSE),0)</f>
        <v>0</v>
      </c>
      <c r="F1031" s="14">
        <f t="shared" ca="1" si="390"/>
        <v>1</v>
      </c>
      <c r="G1031" s="14">
        <f ca="1">(TRUNC(PRODUCT($F$12:$F1030),16))</f>
        <v>1.4764231218813599</v>
      </c>
      <c r="H1031" s="14">
        <f t="shared" ca="1" si="391"/>
        <v>1.4764231218813599</v>
      </c>
      <c r="I1031" s="14">
        <f t="shared" ca="1" si="392"/>
        <v>1</v>
      </c>
      <c r="J1031" s="13">
        <f t="shared" si="387"/>
        <v>0.03</v>
      </c>
      <c r="K1031" s="29">
        <f t="shared" si="393"/>
        <v>45783</v>
      </c>
      <c r="L1031" s="2">
        <f t="shared" si="394"/>
        <v>165</v>
      </c>
      <c r="M1031" s="17">
        <f t="shared" si="395"/>
        <v>165</v>
      </c>
      <c r="N1031" s="12">
        <f t="shared" si="396"/>
        <v>1.0195424799999999</v>
      </c>
      <c r="O1031" s="12">
        <f t="shared" ca="1" si="397"/>
        <v>1.0195424799999999</v>
      </c>
      <c r="P1031" s="17">
        <f t="shared" si="398"/>
        <v>0</v>
      </c>
      <c r="Q1031" s="177">
        <f t="shared" ca="1" si="402"/>
        <v>310.752981396986</v>
      </c>
      <c r="R1031" s="20">
        <f t="shared" si="384"/>
        <v>0</v>
      </c>
      <c r="S1031" s="14">
        <f t="shared" si="399"/>
        <v>0</v>
      </c>
      <c r="T1031" s="4">
        <f t="shared" si="400"/>
        <v>0</v>
      </c>
      <c r="U1031" s="29">
        <f t="shared" si="401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ht="15.75" x14ac:dyDescent="0.25">
      <c r="A1032" s="115">
        <f t="shared" si="385"/>
        <v>46020</v>
      </c>
      <c r="B1032" s="116" t="str">
        <f t="shared" ca="1" si="388"/>
        <v>n.d</v>
      </c>
      <c r="C1032" s="14">
        <f t="shared" ca="1" si="389"/>
        <v>28.621075839999975</v>
      </c>
      <c r="D1032" s="95">
        <f t="shared" si="386"/>
        <v>46017</v>
      </c>
      <c r="E1032" s="13">
        <f ca="1">IF(D1032&lt;$B$1,VLOOKUP(D1032,[1]DI!$A$4:$B$15000,2,FALSE),0)</f>
        <v>0</v>
      </c>
      <c r="F1032" s="14">
        <f t="shared" ca="1" si="390"/>
        <v>1</v>
      </c>
      <c r="G1032" s="14">
        <f ca="1">(TRUNC(PRODUCT($F$12:$F1031),16))</f>
        <v>1.4764231218813599</v>
      </c>
      <c r="H1032" s="14">
        <f t="shared" ca="1" si="391"/>
        <v>1.4764231218813599</v>
      </c>
      <c r="I1032" s="14">
        <f t="shared" ca="1" si="392"/>
        <v>1</v>
      </c>
      <c r="J1032" s="13">
        <f t="shared" si="387"/>
        <v>0.03</v>
      </c>
      <c r="K1032" s="29">
        <f t="shared" si="393"/>
        <v>45783</v>
      </c>
      <c r="L1032" s="2">
        <f t="shared" si="394"/>
        <v>166</v>
      </c>
      <c r="M1032" s="17">
        <f t="shared" si="395"/>
        <v>166</v>
      </c>
      <c r="N1032" s="12">
        <f t="shared" si="396"/>
        <v>1.0196620759999999</v>
      </c>
      <c r="O1032" s="12">
        <f t="shared" ca="1" si="397"/>
        <v>1.0196620759999999</v>
      </c>
      <c r="P1032" s="17">
        <f t="shared" si="398"/>
        <v>0</v>
      </c>
      <c r="Q1032" s="177">
        <f t="shared" ca="1" si="402"/>
        <v>310.79279118837644</v>
      </c>
      <c r="R1032" s="20">
        <f t="shared" si="384"/>
        <v>0</v>
      </c>
      <c r="S1032" s="14">
        <f t="shared" si="399"/>
        <v>0</v>
      </c>
      <c r="T1032" s="4">
        <f t="shared" si="400"/>
        <v>0</v>
      </c>
      <c r="U1032" s="29">
        <f t="shared" si="401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ht="15.75" x14ac:dyDescent="0.25">
      <c r="A1033" s="115">
        <f t="shared" si="385"/>
        <v>46021</v>
      </c>
      <c r="B1033" s="116" t="str">
        <f t="shared" ca="1" si="388"/>
        <v>n.d</v>
      </c>
      <c r="C1033" s="14">
        <f t="shared" ca="1" si="389"/>
        <v>28.621075839999975</v>
      </c>
      <c r="D1033" s="95">
        <f t="shared" si="386"/>
        <v>46020</v>
      </c>
      <c r="E1033" s="13">
        <f ca="1">IF(D1033&lt;$B$1,VLOOKUP(D1033,[1]DI!$A$4:$B$15000,2,FALSE),0)</f>
        <v>0</v>
      </c>
      <c r="F1033" s="14">
        <f t="shared" ca="1" si="390"/>
        <v>1</v>
      </c>
      <c r="G1033" s="14">
        <f ca="1">(TRUNC(PRODUCT($F$12:$F1032),16))</f>
        <v>1.4764231218813599</v>
      </c>
      <c r="H1033" s="14">
        <f t="shared" ca="1" si="391"/>
        <v>1.4764231218813599</v>
      </c>
      <c r="I1033" s="14">
        <f t="shared" ca="1" si="392"/>
        <v>1</v>
      </c>
      <c r="J1033" s="13">
        <f t="shared" si="387"/>
        <v>0.03</v>
      </c>
      <c r="K1033" s="29">
        <f t="shared" si="393"/>
        <v>45783</v>
      </c>
      <c r="L1033" s="2">
        <f t="shared" si="394"/>
        <v>167</v>
      </c>
      <c r="M1033" s="17">
        <f t="shared" si="395"/>
        <v>167</v>
      </c>
      <c r="N1033" s="12">
        <f t="shared" si="396"/>
        <v>1.019781686</v>
      </c>
      <c r="O1033" s="12">
        <f t="shared" ca="1" si="397"/>
        <v>1.019781686</v>
      </c>
      <c r="P1033" s="17">
        <f t="shared" si="398"/>
        <v>1</v>
      </c>
      <c r="Q1033" s="177">
        <f t="shared" ca="1" si="402"/>
        <v>310.83260564923745</v>
      </c>
      <c r="R1033" s="20">
        <f t="shared" si="384"/>
        <v>0</v>
      </c>
      <c r="S1033" s="14">
        <f t="shared" si="399"/>
        <v>0</v>
      </c>
      <c r="T1033" s="4">
        <f t="shared" si="400"/>
        <v>0</v>
      </c>
      <c r="U1033" s="29">
        <f t="shared" si="401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ht="15.75" x14ac:dyDescent="0.25">
      <c r="A1034" s="115"/>
      <c r="B1034" s="116"/>
      <c r="C1034" s="14"/>
      <c r="D1034" s="95"/>
      <c r="E1034" s="1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77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ht="15.75" x14ac:dyDescent="0.25">
      <c r="A1035" s="115"/>
      <c r="B1035" s="116"/>
      <c r="C1035" s="14"/>
      <c r="D1035" s="95"/>
      <c r="E1035" s="1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77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036:U1265 A12:D1035 F12:U1035">
    <cfRule type="expression" dxfId="1" priority="2">
      <formula>$P12&gt;0</formula>
    </cfRule>
  </conditionalFormatting>
  <conditionalFormatting sqref="E12:E103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2025-05-02T13:14:15Z</dcterms:modified>
</cp:coreProperties>
</file>